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2021\EJEUCIONES PPTALES PARA CARAGAR A LA PAGINA UT\"/>
    </mc:Choice>
  </mc:AlternateContent>
  <bookViews>
    <workbookView xWindow="0" yWindow="0" windowWidth="15255" windowHeight="9030"/>
  </bookViews>
  <sheets>
    <sheet name="EJEC-GASTOS ENERO -2021" sheetId="1" r:id="rId1"/>
    <sheet name="EJEC-ING-ENERO-2021" sheetId="4" r:id="rId2"/>
    <sheet name="Hoja3" sheetId="3" r:id="rId3"/>
  </sheets>
  <definedNames>
    <definedName name="_xlnm._FilterDatabase" localSheetId="0" hidden="1">'EJEC-GASTOS ENERO -2021'!$A$8:$R$390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1" i="4" l="1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4" i="4"/>
  <c r="J53" i="4"/>
  <c r="J49" i="4"/>
  <c r="J40" i="4"/>
  <c r="J25" i="4"/>
  <c r="J23" i="4"/>
  <c r="J19" i="4"/>
  <c r="J18" i="4"/>
  <c r="J17" i="4"/>
  <c r="J16" i="4"/>
  <c r="J12" i="4"/>
  <c r="J11" i="4"/>
  <c r="J10" i="4"/>
  <c r="J9" i="4"/>
  <c r="J8" i="4"/>
  <c r="S176" i="1" l="1"/>
  <c r="F59" i="4" l="1"/>
  <c r="J59" i="4" s="1"/>
  <c r="F58" i="4"/>
  <c r="J58" i="4" s="1"/>
  <c r="E57" i="4"/>
  <c r="E56" i="4" s="1"/>
  <c r="D57" i="4"/>
  <c r="D56" i="4" s="1"/>
  <c r="C57" i="4"/>
  <c r="C56" i="4" s="1"/>
  <c r="F55" i="4"/>
  <c r="J55" i="4" s="1"/>
  <c r="F52" i="4"/>
  <c r="J52" i="4" s="1"/>
  <c r="F51" i="4"/>
  <c r="J51" i="4" s="1"/>
  <c r="F50" i="4"/>
  <c r="J50" i="4" s="1"/>
  <c r="F48" i="4"/>
  <c r="J48" i="4" s="1"/>
  <c r="F47" i="4"/>
  <c r="J47" i="4" s="1"/>
  <c r="F46" i="4"/>
  <c r="J46" i="4" s="1"/>
  <c r="F45" i="4"/>
  <c r="J45" i="4" s="1"/>
  <c r="E44" i="4"/>
  <c r="E43" i="4" s="1"/>
  <c r="D44" i="4"/>
  <c r="D43" i="4" s="1"/>
  <c r="C44" i="4"/>
  <c r="C43" i="4" s="1"/>
  <c r="F41" i="4"/>
  <c r="J41" i="4" s="1"/>
  <c r="F39" i="4"/>
  <c r="J39" i="4" s="1"/>
  <c r="F38" i="4"/>
  <c r="J38" i="4" s="1"/>
  <c r="E37" i="4"/>
  <c r="E36" i="4" s="1"/>
  <c r="D37" i="4"/>
  <c r="D36" i="4" s="1"/>
  <c r="C37" i="4"/>
  <c r="C36" i="4" s="1"/>
  <c r="F35" i="4"/>
  <c r="J35" i="4" s="1"/>
  <c r="F34" i="4"/>
  <c r="J34" i="4" s="1"/>
  <c r="E33" i="4"/>
  <c r="E32" i="4" s="1"/>
  <c r="D33" i="4"/>
  <c r="D32" i="4" s="1"/>
  <c r="C33" i="4"/>
  <c r="C32" i="4" s="1"/>
  <c r="F29" i="4"/>
  <c r="J29" i="4" s="1"/>
  <c r="F28" i="4"/>
  <c r="J28" i="4" s="1"/>
  <c r="F27" i="4"/>
  <c r="J27" i="4" s="1"/>
  <c r="C26" i="4"/>
  <c r="F24" i="4"/>
  <c r="C22" i="4"/>
  <c r="F14" i="4"/>
  <c r="J14" i="4" s="1"/>
  <c r="F13" i="4"/>
  <c r="J13" i="4" s="1"/>
  <c r="F22" i="4" l="1"/>
  <c r="J22" i="4" s="1"/>
  <c r="J24" i="4"/>
  <c r="F57" i="4"/>
  <c r="F37" i="4"/>
  <c r="F33" i="4"/>
  <c r="D42" i="4"/>
  <c r="F44" i="4"/>
  <c r="C21" i="4"/>
  <c r="C20" i="4" s="1"/>
  <c r="C15" i="4" s="1"/>
  <c r="C42" i="4"/>
  <c r="F26" i="4"/>
  <c r="C31" i="4"/>
  <c r="E31" i="4"/>
  <c r="D31" i="4"/>
  <c r="E42" i="4"/>
  <c r="D403" i="1"/>
  <c r="E403" i="1"/>
  <c r="F403" i="1"/>
  <c r="H403" i="1"/>
  <c r="I403" i="1"/>
  <c r="K403" i="1"/>
  <c r="L403" i="1"/>
  <c r="M403" i="1"/>
  <c r="N403" i="1"/>
  <c r="O403" i="1"/>
  <c r="P403" i="1"/>
  <c r="D404" i="1"/>
  <c r="E404" i="1"/>
  <c r="F404" i="1"/>
  <c r="H404" i="1"/>
  <c r="I404" i="1"/>
  <c r="J404" i="1"/>
  <c r="K404" i="1"/>
  <c r="L404" i="1"/>
  <c r="M404" i="1"/>
  <c r="N404" i="1"/>
  <c r="O404" i="1"/>
  <c r="P404" i="1"/>
  <c r="Q404" i="1"/>
  <c r="R404" i="1"/>
  <c r="D405" i="1"/>
  <c r="E405" i="1"/>
  <c r="F405" i="1"/>
  <c r="H405" i="1"/>
  <c r="I405" i="1"/>
  <c r="J405" i="1"/>
  <c r="K405" i="1"/>
  <c r="L405" i="1"/>
  <c r="M405" i="1"/>
  <c r="N405" i="1"/>
  <c r="O405" i="1"/>
  <c r="P405" i="1"/>
  <c r="Q405" i="1"/>
  <c r="R405" i="1"/>
  <c r="D406" i="1"/>
  <c r="E406" i="1"/>
  <c r="F406" i="1"/>
  <c r="H406" i="1"/>
  <c r="I406" i="1"/>
  <c r="J406" i="1"/>
  <c r="K406" i="1"/>
  <c r="L406" i="1"/>
  <c r="M406" i="1"/>
  <c r="N406" i="1"/>
  <c r="O406" i="1"/>
  <c r="P406" i="1"/>
  <c r="Q406" i="1"/>
  <c r="R406" i="1"/>
  <c r="D407" i="1"/>
  <c r="E407" i="1"/>
  <c r="F407" i="1"/>
  <c r="H407" i="1"/>
  <c r="I407" i="1"/>
  <c r="J407" i="1"/>
  <c r="K407" i="1"/>
  <c r="L407" i="1"/>
  <c r="M407" i="1"/>
  <c r="N407" i="1"/>
  <c r="O407" i="1"/>
  <c r="P407" i="1"/>
  <c r="Q407" i="1"/>
  <c r="R407" i="1"/>
  <c r="D408" i="1"/>
  <c r="E408" i="1"/>
  <c r="F408" i="1"/>
  <c r="H408" i="1"/>
  <c r="I408" i="1"/>
  <c r="J408" i="1"/>
  <c r="K408" i="1"/>
  <c r="L408" i="1"/>
  <c r="M408" i="1"/>
  <c r="N408" i="1"/>
  <c r="O408" i="1"/>
  <c r="P408" i="1"/>
  <c r="Q408" i="1"/>
  <c r="R408" i="1"/>
  <c r="D409" i="1"/>
  <c r="E409" i="1"/>
  <c r="F409" i="1"/>
  <c r="H409" i="1"/>
  <c r="I409" i="1"/>
  <c r="J409" i="1"/>
  <c r="K409" i="1"/>
  <c r="L409" i="1"/>
  <c r="M409" i="1"/>
  <c r="N409" i="1"/>
  <c r="O409" i="1"/>
  <c r="P409" i="1"/>
  <c r="Q409" i="1"/>
  <c r="R409" i="1"/>
  <c r="D410" i="1"/>
  <c r="E410" i="1"/>
  <c r="F410" i="1"/>
  <c r="H410" i="1"/>
  <c r="I410" i="1"/>
  <c r="J410" i="1"/>
  <c r="K410" i="1"/>
  <c r="L410" i="1"/>
  <c r="M410" i="1"/>
  <c r="N410" i="1"/>
  <c r="O410" i="1"/>
  <c r="P410" i="1"/>
  <c r="Q410" i="1"/>
  <c r="R410" i="1"/>
  <c r="D411" i="1"/>
  <c r="E411" i="1"/>
  <c r="F411" i="1"/>
  <c r="H411" i="1"/>
  <c r="I411" i="1"/>
  <c r="J411" i="1"/>
  <c r="K411" i="1"/>
  <c r="L411" i="1"/>
  <c r="M411" i="1"/>
  <c r="N411" i="1"/>
  <c r="O411" i="1"/>
  <c r="P411" i="1"/>
  <c r="Q411" i="1"/>
  <c r="R411" i="1"/>
  <c r="D412" i="1"/>
  <c r="E412" i="1"/>
  <c r="F412" i="1"/>
  <c r="H412" i="1"/>
  <c r="I412" i="1"/>
  <c r="J412" i="1"/>
  <c r="K412" i="1"/>
  <c r="L412" i="1"/>
  <c r="M412" i="1"/>
  <c r="N412" i="1"/>
  <c r="O412" i="1"/>
  <c r="P412" i="1"/>
  <c r="Q412" i="1"/>
  <c r="R412" i="1"/>
  <c r="D413" i="1"/>
  <c r="E413" i="1"/>
  <c r="F413" i="1"/>
  <c r="H413" i="1"/>
  <c r="I413" i="1"/>
  <c r="J413" i="1"/>
  <c r="K413" i="1"/>
  <c r="L413" i="1"/>
  <c r="M413" i="1"/>
  <c r="N413" i="1"/>
  <c r="O413" i="1"/>
  <c r="P413" i="1"/>
  <c r="Q413" i="1"/>
  <c r="R413" i="1"/>
  <c r="D414" i="1"/>
  <c r="E414" i="1"/>
  <c r="F414" i="1"/>
  <c r="H414" i="1"/>
  <c r="I414" i="1"/>
  <c r="J414" i="1"/>
  <c r="K414" i="1"/>
  <c r="L414" i="1"/>
  <c r="M414" i="1"/>
  <c r="N414" i="1"/>
  <c r="O414" i="1"/>
  <c r="P414" i="1"/>
  <c r="Q414" i="1"/>
  <c r="R414" i="1"/>
  <c r="D415" i="1"/>
  <c r="E415" i="1"/>
  <c r="F415" i="1"/>
  <c r="H415" i="1"/>
  <c r="I415" i="1"/>
  <c r="J415" i="1"/>
  <c r="K415" i="1"/>
  <c r="L415" i="1"/>
  <c r="M415" i="1"/>
  <c r="N415" i="1"/>
  <c r="O415" i="1"/>
  <c r="P415" i="1"/>
  <c r="Q415" i="1"/>
  <c r="R415" i="1"/>
  <c r="D416" i="1"/>
  <c r="E416" i="1"/>
  <c r="F416" i="1"/>
  <c r="H416" i="1"/>
  <c r="I416" i="1"/>
  <c r="J416" i="1"/>
  <c r="K416" i="1"/>
  <c r="L416" i="1"/>
  <c r="M416" i="1"/>
  <c r="N416" i="1"/>
  <c r="O416" i="1"/>
  <c r="P416" i="1"/>
  <c r="Q416" i="1"/>
  <c r="R416" i="1"/>
  <c r="C411" i="1"/>
  <c r="C404" i="1"/>
  <c r="C413" i="1"/>
  <c r="C415" i="1"/>
  <c r="C408" i="1"/>
  <c r="C407" i="1"/>
  <c r="D401" i="1"/>
  <c r="E401" i="1"/>
  <c r="F401" i="1"/>
  <c r="H401" i="1"/>
  <c r="I401" i="1"/>
  <c r="K401" i="1"/>
  <c r="L401" i="1"/>
  <c r="M401" i="1"/>
  <c r="N401" i="1"/>
  <c r="O401" i="1"/>
  <c r="P401" i="1"/>
  <c r="D402" i="1"/>
  <c r="E402" i="1"/>
  <c r="F402" i="1"/>
  <c r="H402" i="1"/>
  <c r="I402" i="1"/>
  <c r="K402" i="1"/>
  <c r="L402" i="1"/>
  <c r="M402" i="1"/>
  <c r="N402" i="1"/>
  <c r="O402" i="1"/>
  <c r="P402" i="1"/>
  <c r="D417" i="1"/>
  <c r="E417" i="1"/>
  <c r="F417" i="1"/>
  <c r="H417" i="1"/>
  <c r="I417" i="1"/>
  <c r="J417" i="1"/>
  <c r="K417" i="1"/>
  <c r="L417" i="1"/>
  <c r="M417" i="1"/>
  <c r="N417" i="1"/>
  <c r="O417" i="1"/>
  <c r="P417" i="1"/>
  <c r="Q417" i="1"/>
  <c r="R417" i="1"/>
  <c r="D418" i="1"/>
  <c r="E418" i="1"/>
  <c r="F418" i="1"/>
  <c r="H418" i="1"/>
  <c r="I418" i="1"/>
  <c r="J418" i="1"/>
  <c r="K418" i="1"/>
  <c r="L418" i="1"/>
  <c r="M418" i="1"/>
  <c r="N418" i="1"/>
  <c r="O418" i="1"/>
  <c r="P418" i="1"/>
  <c r="Q418" i="1"/>
  <c r="R418" i="1"/>
  <c r="D419" i="1"/>
  <c r="E419" i="1"/>
  <c r="F419" i="1"/>
  <c r="H419" i="1"/>
  <c r="I419" i="1"/>
  <c r="J419" i="1"/>
  <c r="K419" i="1"/>
  <c r="L419" i="1"/>
  <c r="M419" i="1"/>
  <c r="N419" i="1"/>
  <c r="O419" i="1"/>
  <c r="P419" i="1"/>
  <c r="Q419" i="1"/>
  <c r="R419" i="1"/>
  <c r="D420" i="1"/>
  <c r="E420" i="1"/>
  <c r="F420" i="1"/>
  <c r="H420" i="1"/>
  <c r="I420" i="1"/>
  <c r="J420" i="1"/>
  <c r="K420" i="1"/>
  <c r="L420" i="1"/>
  <c r="M420" i="1"/>
  <c r="N420" i="1"/>
  <c r="O420" i="1"/>
  <c r="P420" i="1"/>
  <c r="Q420" i="1"/>
  <c r="R420" i="1"/>
  <c r="D421" i="1"/>
  <c r="E421" i="1"/>
  <c r="F421" i="1"/>
  <c r="H421" i="1"/>
  <c r="I421" i="1"/>
  <c r="J421" i="1"/>
  <c r="K421" i="1"/>
  <c r="L421" i="1"/>
  <c r="M421" i="1"/>
  <c r="N421" i="1"/>
  <c r="O421" i="1"/>
  <c r="P421" i="1"/>
  <c r="Q421" i="1"/>
  <c r="R421" i="1"/>
  <c r="C421" i="1"/>
  <c r="C420" i="1"/>
  <c r="C418" i="1"/>
  <c r="C416" i="1"/>
  <c r="C414" i="1"/>
  <c r="C412" i="1"/>
  <c r="C410" i="1"/>
  <c r="C409" i="1"/>
  <c r="C406" i="1"/>
  <c r="C405" i="1"/>
  <c r="D39" i="1"/>
  <c r="D38" i="1" s="1"/>
  <c r="E39" i="1"/>
  <c r="E38" i="1" s="1"/>
  <c r="F39" i="1"/>
  <c r="F38" i="1" s="1"/>
  <c r="M39" i="1"/>
  <c r="M38" i="1" s="1"/>
  <c r="P39" i="1"/>
  <c r="P38" i="1" s="1"/>
  <c r="D36" i="1"/>
  <c r="E36" i="1"/>
  <c r="F36" i="1"/>
  <c r="M36" i="1"/>
  <c r="P36" i="1"/>
  <c r="D34" i="1"/>
  <c r="E34" i="1"/>
  <c r="F34" i="1"/>
  <c r="M34" i="1"/>
  <c r="P34" i="1"/>
  <c r="D32" i="1"/>
  <c r="E32" i="1"/>
  <c r="F32" i="1"/>
  <c r="M32" i="1"/>
  <c r="P32" i="1"/>
  <c r="D30" i="1"/>
  <c r="E30" i="1"/>
  <c r="F30" i="1"/>
  <c r="M30" i="1"/>
  <c r="P30" i="1"/>
  <c r="D28" i="1"/>
  <c r="E28" i="1"/>
  <c r="F28" i="1"/>
  <c r="M28" i="1"/>
  <c r="P28" i="1"/>
  <c r="D26" i="1"/>
  <c r="E26" i="1"/>
  <c r="F26" i="1"/>
  <c r="M26" i="1"/>
  <c r="P26" i="1"/>
  <c r="D23" i="1"/>
  <c r="E23" i="1"/>
  <c r="F23" i="1"/>
  <c r="M23" i="1"/>
  <c r="P23" i="1"/>
  <c r="D13" i="1"/>
  <c r="E13" i="1"/>
  <c r="F13" i="1"/>
  <c r="M13" i="1"/>
  <c r="P13" i="1"/>
  <c r="R14" i="1"/>
  <c r="R15" i="1"/>
  <c r="R16" i="1"/>
  <c r="R17" i="1"/>
  <c r="R18" i="1"/>
  <c r="R19" i="1"/>
  <c r="R20" i="1"/>
  <c r="R21" i="1"/>
  <c r="R22" i="1"/>
  <c r="R24" i="1"/>
  <c r="R23" i="1" s="1"/>
  <c r="R27" i="1"/>
  <c r="R26" i="1" s="1"/>
  <c r="R29" i="1"/>
  <c r="R28" i="1" s="1"/>
  <c r="R31" i="1"/>
  <c r="R30" i="1" s="1"/>
  <c r="R33" i="1"/>
  <c r="R32" i="1" s="1"/>
  <c r="R35" i="1"/>
  <c r="R34" i="1" s="1"/>
  <c r="R37" i="1"/>
  <c r="R36" i="1" s="1"/>
  <c r="R40" i="1"/>
  <c r="R41" i="1"/>
  <c r="R42" i="1"/>
  <c r="R43" i="1"/>
  <c r="R44" i="1"/>
  <c r="R45" i="1"/>
  <c r="R46" i="1"/>
  <c r="R47" i="1"/>
  <c r="R401" i="1" s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402" i="1" s="1"/>
  <c r="R75" i="1"/>
  <c r="R403" i="1" s="1"/>
  <c r="R76" i="1"/>
  <c r="G14" i="1"/>
  <c r="J14" i="1" s="1"/>
  <c r="G15" i="1"/>
  <c r="J15" i="1" s="1"/>
  <c r="G16" i="1"/>
  <c r="J16" i="1" s="1"/>
  <c r="G17" i="1"/>
  <c r="J17" i="1" s="1"/>
  <c r="G18" i="1"/>
  <c r="Q18" i="1" s="1"/>
  <c r="G19" i="1"/>
  <c r="Q19" i="1" s="1"/>
  <c r="G20" i="1"/>
  <c r="Q20" i="1" s="1"/>
  <c r="G21" i="1"/>
  <c r="J21" i="1" s="1"/>
  <c r="G22" i="1"/>
  <c r="J22" i="1" s="1"/>
  <c r="G24" i="1"/>
  <c r="J24" i="1" s="1"/>
  <c r="J23" i="1" s="1"/>
  <c r="G27" i="1"/>
  <c r="J27" i="1" s="1"/>
  <c r="J26" i="1" s="1"/>
  <c r="G29" i="1"/>
  <c r="J29" i="1" s="1"/>
  <c r="J28" i="1" s="1"/>
  <c r="G31" i="1"/>
  <c r="Q31" i="1" s="1"/>
  <c r="Q30" i="1" s="1"/>
  <c r="G33" i="1"/>
  <c r="Q33" i="1" s="1"/>
  <c r="Q32" i="1" s="1"/>
  <c r="G35" i="1"/>
  <c r="Q35" i="1" s="1"/>
  <c r="Q34" i="1" s="1"/>
  <c r="G37" i="1"/>
  <c r="J37" i="1" s="1"/>
  <c r="J36" i="1" s="1"/>
  <c r="G40" i="1"/>
  <c r="J40" i="1" s="1"/>
  <c r="G41" i="1"/>
  <c r="J41" i="1" s="1"/>
  <c r="G42" i="1"/>
  <c r="J42" i="1" s="1"/>
  <c r="G43" i="1"/>
  <c r="J43" i="1" s="1"/>
  <c r="G44" i="1"/>
  <c r="Q44" i="1" s="1"/>
  <c r="G45" i="1"/>
  <c r="Q45" i="1" s="1"/>
  <c r="G46" i="1"/>
  <c r="Q46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Q55" i="1" s="1"/>
  <c r="G56" i="1"/>
  <c r="Q56" i="1" s="1"/>
  <c r="G57" i="1"/>
  <c r="Q57" i="1" s="1"/>
  <c r="G58" i="1"/>
  <c r="J58" i="1" s="1"/>
  <c r="G61" i="1"/>
  <c r="J61" i="1" s="1"/>
  <c r="G63" i="1"/>
  <c r="J63" i="1" s="1"/>
  <c r="G65" i="1"/>
  <c r="J65" i="1" s="1"/>
  <c r="G67" i="1"/>
  <c r="Q67" i="1" s="1"/>
  <c r="G68" i="1"/>
  <c r="Q68" i="1" s="1"/>
  <c r="G69" i="1"/>
  <c r="Q69" i="1" s="1"/>
  <c r="G72" i="1"/>
  <c r="J72" i="1" s="1"/>
  <c r="G73" i="1"/>
  <c r="J73" i="1" s="1"/>
  <c r="G75" i="1"/>
  <c r="Q75" i="1" s="1"/>
  <c r="Q403" i="1" s="1"/>
  <c r="G76" i="1"/>
  <c r="Q76" i="1" s="1"/>
  <c r="C174" i="1"/>
  <c r="C172" i="1"/>
  <c r="C169" i="1"/>
  <c r="C167" i="1"/>
  <c r="C162" i="1"/>
  <c r="C160" i="1"/>
  <c r="C155" i="1"/>
  <c r="C149" i="1"/>
  <c r="C144" i="1"/>
  <c r="C141" i="1"/>
  <c r="C136" i="1"/>
  <c r="C123" i="1"/>
  <c r="C119" i="1"/>
  <c r="C116" i="1" s="1"/>
  <c r="C114" i="1"/>
  <c r="C110" i="1"/>
  <c r="C109" i="1" s="1"/>
  <c r="C106" i="1"/>
  <c r="C295" i="1"/>
  <c r="C294" i="1" s="1"/>
  <c r="C71" i="1"/>
  <c r="C70" i="1" s="1"/>
  <c r="G70" i="1" s="1"/>
  <c r="J70" i="1" s="1"/>
  <c r="C66" i="1"/>
  <c r="G66" i="1" s="1"/>
  <c r="Q66" i="1" s="1"/>
  <c r="C64" i="1"/>
  <c r="G64" i="1" s="1"/>
  <c r="Q64" i="1" s="1"/>
  <c r="C62" i="1"/>
  <c r="G62" i="1" s="1"/>
  <c r="J62" i="1" s="1"/>
  <c r="C60" i="1"/>
  <c r="G60" i="1" s="1"/>
  <c r="J60" i="1" s="1"/>
  <c r="C49" i="1"/>
  <c r="C48" i="1" s="1"/>
  <c r="G48" i="1" s="1"/>
  <c r="Q48" i="1" s="1"/>
  <c r="C39" i="1"/>
  <c r="C38" i="1" s="1"/>
  <c r="C36" i="1"/>
  <c r="C34" i="1"/>
  <c r="C32" i="1"/>
  <c r="C30" i="1"/>
  <c r="C28" i="1"/>
  <c r="C26" i="1"/>
  <c r="C23" i="1"/>
  <c r="C13" i="1"/>
  <c r="D30" i="4" l="1"/>
  <c r="D7" i="4" s="1"/>
  <c r="D6" i="4" s="1"/>
  <c r="D5" i="4" s="1"/>
  <c r="F43" i="4"/>
  <c r="J43" i="4" s="1"/>
  <c r="J44" i="4"/>
  <c r="F32" i="4"/>
  <c r="J32" i="4" s="1"/>
  <c r="J33" i="4"/>
  <c r="F36" i="4"/>
  <c r="J36" i="4" s="1"/>
  <c r="J37" i="4"/>
  <c r="F21" i="4"/>
  <c r="J26" i="4"/>
  <c r="F56" i="4"/>
  <c r="J56" i="4" s="1"/>
  <c r="J57" i="4"/>
  <c r="C30" i="4"/>
  <c r="C7" i="4" s="1"/>
  <c r="C6" i="4" s="1"/>
  <c r="C5" i="4" s="1"/>
  <c r="G418" i="1"/>
  <c r="G408" i="1"/>
  <c r="G413" i="1"/>
  <c r="G404" i="1"/>
  <c r="G411" i="1"/>
  <c r="G412" i="1"/>
  <c r="G415" i="1"/>
  <c r="G416" i="1"/>
  <c r="G407" i="1"/>
  <c r="E30" i="4"/>
  <c r="E7" i="4" s="1"/>
  <c r="E6" i="4" s="1"/>
  <c r="E5" i="4" s="1"/>
  <c r="G410" i="1"/>
  <c r="G414" i="1"/>
  <c r="G421" i="1"/>
  <c r="G405" i="1"/>
  <c r="G420" i="1"/>
  <c r="G406" i="1"/>
  <c r="G409" i="1"/>
  <c r="F12" i="1"/>
  <c r="E12" i="1"/>
  <c r="P25" i="1"/>
  <c r="F25" i="1"/>
  <c r="M12" i="1"/>
  <c r="D12" i="1"/>
  <c r="E25" i="1"/>
  <c r="D25" i="1"/>
  <c r="M25" i="1"/>
  <c r="G26" i="1"/>
  <c r="R39" i="1"/>
  <c r="R38" i="1" s="1"/>
  <c r="R13" i="1"/>
  <c r="R12" i="1" s="1"/>
  <c r="G13" i="1"/>
  <c r="G36" i="1"/>
  <c r="G34" i="1"/>
  <c r="G32" i="1"/>
  <c r="G23" i="1"/>
  <c r="G28" i="1"/>
  <c r="G30" i="1"/>
  <c r="G39" i="1"/>
  <c r="G38" i="1" s="1"/>
  <c r="R25" i="1"/>
  <c r="P12" i="1"/>
  <c r="Q54" i="1"/>
  <c r="Q43" i="1"/>
  <c r="J69" i="1"/>
  <c r="J57" i="1"/>
  <c r="J46" i="1"/>
  <c r="J35" i="1"/>
  <c r="J34" i="1" s="1"/>
  <c r="Q65" i="1"/>
  <c r="J20" i="1"/>
  <c r="Q63" i="1"/>
  <c r="Q53" i="1"/>
  <c r="Q42" i="1"/>
  <c r="Q29" i="1"/>
  <c r="Q28" i="1" s="1"/>
  <c r="Q17" i="1"/>
  <c r="J68" i="1"/>
  <c r="J56" i="1"/>
  <c r="J45" i="1"/>
  <c r="J33" i="1"/>
  <c r="J32" i="1" s="1"/>
  <c r="J19" i="1"/>
  <c r="Q73" i="1"/>
  <c r="Q61" i="1"/>
  <c r="Q52" i="1"/>
  <c r="Q41" i="1"/>
  <c r="Q27" i="1"/>
  <c r="Q26" i="1" s="1"/>
  <c r="Q16" i="1"/>
  <c r="J67" i="1"/>
  <c r="J55" i="1"/>
  <c r="J44" i="1"/>
  <c r="J31" i="1"/>
  <c r="J30" i="1" s="1"/>
  <c r="J18" i="1"/>
  <c r="Q72" i="1"/>
  <c r="Q60" i="1"/>
  <c r="Q51" i="1"/>
  <c r="Q40" i="1"/>
  <c r="Q24" i="1"/>
  <c r="Q23" i="1" s="1"/>
  <c r="Q15" i="1"/>
  <c r="J66" i="1"/>
  <c r="Q58" i="1"/>
  <c r="Q50" i="1"/>
  <c r="Q37" i="1"/>
  <c r="Q36" i="1" s="1"/>
  <c r="Q22" i="1"/>
  <c r="Q14" i="1"/>
  <c r="Q21" i="1"/>
  <c r="J76" i="1"/>
  <c r="J75" i="1"/>
  <c r="J403" i="1" s="1"/>
  <c r="Q70" i="1"/>
  <c r="J64" i="1"/>
  <c r="Q62" i="1"/>
  <c r="J48" i="1"/>
  <c r="G71" i="1"/>
  <c r="G49" i="1"/>
  <c r="C166" i="1"/>
  <c r="C134" i="1"/>
  <c r="C105" i="1"/>
  <c r="C293" i="1"/>
  <c r="C59" i="1"/>
  <c r="G59" i="1" s="1"/>
  <c r="C25" i="1"/>
  <c r="C12" i="1"/>
  <c r="F42" i="4" l="1"/>
  <c r="J42" i="4" s="1"/>
  <c r="F31" i="4"/>
  <c r="J31" i="4" s="1"/>
  <c r="F20" i="4"/>
  <c r="J21" i="4"/>
  <c r="N400" i="1"/>
  <c r="E11" i="1"/>
  <c r="E400" i="1" s="1"/>
  <c r="O400" i="1"/>
  <c r="F11" i="1"/>
  <c r="F10" i="1" s="1"/>
  <c r="P11" i="1"/>
  <c r="P400" i="1" s="1"/>
  <c r="C260" i="1"/>
  <c r="C417" i="1" s="1"/>
  <c r="G417" i="1" s="1"/>
  <c r="C419" i="1"/>
  <c r="G419" i="1" s="1"/>
  <c r="R11" i="1"/>
  <c r="D11" i="1"/>
  <c r="M11" i="1"/>
  <c r="G25" i="1"/>
  <c r="Q25" i="1"/>
  <c r="J13" i="1"/>
  <c r="J12" i="1" s="1"/>
  <c r="J39" i="1"/>
  <c r="J38" i="1" s="1"/>
  <c r="Q13" i="1"/>
  <c r="Q12" i="1" s="1"/>
  <c r="J25" i="1"/>
  <c r="Q39" i="1"/>
  <c r="Q38" i="1" s="1"/>
  <c r="G12" i="1"/>
  <c r="J71" i="1"/>
  <c r="Q71" i="1"/>
  <c r="J59" i="1"/>
  <c r="Q59" i="1"/>
  <c r="J49" i="1"/>
  <c r="Q49" i="1"/>
  <c r="C104" i="1"/>
  <c r="C47" i="1"/>
  <c r="C11" i="1"/>
  <c r="F30" i="4" l="1"/>
  <c r="J30" i="4" s="1"/>
  <c r="F15" i="4"/>
  <c r="J15" i="4" s="1"/>
  <c r="J20" i="4"/>
  <c r="F400" i="1"/>
  <c r="E10" i="1"/>
  <c r="E399" i="1" s="1"/>
  <c r="N9" i="1"/>
  <c r="N397" i="1" s="1"/>
  <c r="O398" i="1"/>
  <c r="P10" i="1"/>
  <c r="P9" i="1" s="1"/>
  <c r="P397" i="1" s="1"/>
  <c r="C400" i="1"/>
  <c r="S11" i="1"/>
  <c r="T11" i="1" s="1"/>
  <c r="C103" i="1"/>
  <c r="C74" i="1" s="1"/>
  <c r="C403" i="1"/>
  <c r="G403" i="1" s="1"/>
  <c r="D10" i="1"/>
  <c r="D400" i="1"/>
  <c r="K400" i="1"/>
  <c r="R10" i="1"/>
  <c r="R400" i="1"/>
  <c r="H400" i="1"/>
  <c r="M10" i="1"/>
  <c r="M400" i="1"/>
  <c r="I400" i="1"/>
  <c r="L400" i="1"/>
  <c r="F9" i="1"/>
  <c r="F397" i="1" s="1"/>
  <c r="F398" i="1"/>
  <c r="F399" i="1"/>
  <c r="Q11" i="1"/>
  <c r="Q400" i="1" s="1"/>
  <c r="J11" i="1"/>
  <c r="J400" i="1" s="1"/>
  <c r="G47" i="1"/>
  <c r="C401" i="1"/>
  <c r="G11" i="1"/>
  <c r="C10" i="1"/>
  <c r="F7" i="4" l="1"/>
  <c r="N399" i="1"/>
  <c r="N398" i="1"/>
  <c r="E398" i="1"/>
  <c r="E9" i="1"/>
  <c r="E397" i="1" s="1"/>
  <c r="G400" i="1"/>
  <c r="O399" i="1"/>
  <c r="O9" i="1"/>
  <c r="O397" i="1" s="1"/>
  <c r="P398" i="1"/>
  <c r="P399" i="1"/>
  <c r="G74" i="1"/>
  <c r="Q74" i="1" s="1"/>
  <c r="Q402" i="1" s="1"/>
  <c r="S74" i="1"/>
  <c r="S12" i="1"/>
  <c r="T12" i="1" s="1"/>
  <c r="C402" i="1"/>
  <c r="G402" i="1" s="1"/>
  <c r="C399" i="1"/>
  <c r="G401" i="1"/>
  <c r="I9" i="1"/>
  <c r="I397" i="1" s="1"/>
  <c r="I399" i="1"/>
  <c r="I398" i="1"/>
  <c r="H9" i="1"/>
  <c r="H397" i="1" s="1"/>
  <c r="H399" i="1"/>
  <c r="H398" i="1"/>
  <c r="L9" i="1"/>
  <c r="L397" i="1" s="1"/>
  <c r="L399" i="1"/>
  <c r="L398" i="1"/>
  <c r="R9" i="1"/>
  <c r="R397" i="1" s="1"/>
  <c r="R399" i="1"/>
  <c r="R398" i="1"/>
  <c r="K9" i="1"/>
  <c r="K397" i="1" s="1"/>
  <c r="K399" i="1"/>
  <c r="K398" i="1"/>
  <c r="M9" i="1"/>
  <c r="M397" i="1" s="1"/>
  <c r="M399" i="1"/>
  <c r="M398" i="1"/>
  <c r="D9" i="1"/>
  <c r="D397" i="1" s="1"/>
  <c r="D399" i="1"/>
  <c r="D398" i="1"/>
  <c r="G10" i="1"/>
  <c r="Q47" i="1"/>
  <c r="J47" i="1"/>
  <c r="C9" i="1"/>
  <c r="C397" i="1" s="1"/>
  <c r="F6" i="4" l="1"/>
  <c r="J7" i="4"/>
  <c r="J74" i="1"/>
  <c r="J402" i="1" s="1"/>
  <c r="G397" i="1"/>
  <c r="C398" i="1"/>
  <c r="G398" i="1" s="1"/>
  <c r="G399" i="1"/>
  <c r="G9" i="1"/>
  <c r="J10" i="1"/>
  <c r="J401" i="1"/>
  <c r="Q10" i="1"/>
  <c r="Q401" i="1"/>
  <c r="F5" i="4" l="1"/>
  <c r="J5" i="4" s="1"/>
  <c r="J6" i="4"/>
  <c r="Q9" i="1"/>
  <c r="Q397" i="1" s="1"/>
  <c r="Q399" i="1"/>
  <c r="Q398" i="1"/>
  <c r="J9" i="1"/>
  <c r="J397" i="1" s="1"/>
  <c r="J399" i="1"/>
  <c r="J398" i="1"/>
</calcChain>
</file>

<file path=xl/sharedStrings.xml><?xml version="1.0" encoding="utf-8"?>
<sst xmlns="http://schemas.openxmlformats.org/spreadsheetml/2006/main" count="1615" uniqueCount="845">
  <si>
    <t>CODIGO</t>
  </si>
  <si>
    <t>NOMBRE</t>
  </si>
  <si>
    <t>SALDOINICIAL</t>
  </si>
  <si>
    <t>CREDITOS</t>
  </si>
  <si>
    <t>CONTRACREDITOS</t>
  </si>
  <si>
    <t>REDUCCIONES</t>
  </si>
  <si>
    <t>ADICIONES</t>
  </si>
  <si>
    <t>CXPAGAR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</si>
  <si>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</si>
  <si>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</si>
  <si>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</si>
  <si>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</si>
  <si>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</si>
  <si>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</si>
  <si>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</si>
  <si>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</si>
  <si>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</si>
  <si>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</si>
  <si>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</si>
  <si>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</si>
  <si>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</si>
  <si>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</si>
  <si>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</si>
  <si>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</si>
  <si>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</si>
  <si>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</si>
  <si>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</si>
  <si>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</si>
  <si>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</si>
  <si>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 DOMINICALES FESTIVOS Y RECARGOS</t>
  </si>
  <si>
    <t>0101010109</t>
  </si>
  <si>
    <t>PRIMA DE NAVIDAD</t>
  </si>
  <si>
    <t>0101010110</t>
  </si>
  <si>
    <t>PRIMA DE VACACIONES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</si>
  <si>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</si>
  <si>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</si>
  <si>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</si>
  <si>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</si>
  <si>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</si>
  <si>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</si>
  <si>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</si>
  <si>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</si>
  <si>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</si>
  <si>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</si>
  <si>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</si>
  <si>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</si>
  <si>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</si>
  <si>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 xml:space="preserve">AUXILIO DE CESANTÍAS 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</si>
  <si>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</si>
  <si>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</si>
  <si>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</si>
  <si>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</si>
  <si>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</si>
  <si>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</si>
  <si>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</si>
  <si>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</si>
  <si>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</si>
  <si>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</si>
  <si>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</si>
  <si>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</si>
  <si>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</si>
  <si>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</si>
  <si>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0101030102</t>
  </si>
  <si>
    <t>INDEMNIZACIÓN POR VACACIONES</t>
  </si>
  <si>
    <t>0101030103</t>
  </si>
  <si>
    <t>BONIFICACIÓN ESPECIAL DE RECREACIÓN</t>
  </si>
  <si>
    <t>0101030104</t>
  </si>
  <si>
    <t xml:space="preserve">INDEMNIZACION COMPENSATORIO HORAS EXTRA </t>
  </si>
  <si>
    <t>0101030201</t>
  </si>
  <si>
    <t>PRIMA TÉCNICA NO SALARIAL</t>
  </si>
  <si>
    <t>0101030301</t>
  </si>
  <si>
    <t xml:space="preserve">ESTÍMULOS A LOS EMPLEADOS DEL ESTADO </t>
  </si>
  <si>
    <t>0101030501</t>
  </si>
  <si>
    <t>QUINQUENIOS</t>
  </si>
  <si>
    <t>0101030801</t>
  </si>
  <si>
    <t>BONIFICACIÓN POR PRODUCTIVIDAD ACADEMICA</t>
  </si>
  <si>
    <t>0102</t>
  </si>
  <si>
    <t>PERSONAL SUPERNUMERARIO Y PLANTA TEMPORAL</t>
  </si>
  <si>
    <t>010201</t>
  </si>
  <si>
    <t>01020101</t>
  </si>
  <si>
    <t>0102010101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</si>
  <si>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</si>
  <si>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</si>
  <si>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</si>
  <si>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</si>
  <si>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</si>
  <si>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</si>
  <si>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</si>
  <si>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</si>
  <si>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VIÁTICOS DE LOS FUNCIONARIOS EN COMISIÓN</t>
  </si>
  <si>
    <t>010202</t>
  </si>
  <si>
    <t>01020201</t>
  </si>
  <si>
    <t>0102020101</t>
  </si>
  <si>
    <t>01020202</t>
  </si>
  <si>
    <t>0102020201</t>
  </si>
  <si>
    <t>01020203</t>
  </si>
  <si>
    <t>0102020301</t>
  </si>
  <si>
    <t>01020204</t>
  </si>
  <si>
    <t>0102020401</t>
  </si>
  <si>
    <t>0102020501</t>
  </si>
  <si>
    <t>0102020601</t>
  </si>
  <si>
    <t>010203</t>
  </si>
  <si>
    <t>01020301</t>
  </si>
  <si>
    <t>0102030102</t>
  </si>
  <si>
    <t>0102030401</t>
  </si>
  <si>
    <t>BONIFICACIÓN CARGO ACADÉMICO ADMINISTRATIVO</t>
  </si>
  <si>
    <t>02</t>
  </si>
  <si>
    <t>ADQUISICIÓN DE BIENES  Y SERVICIOS</t>
  </si>
  <si>
    <t>0201</t>
  </si>
  <si>
    <t>ADQUISICIÓN DE ACTIVOS NO FINANCIEROS</t>
  </si>
  <si>
    <t>020101</t>
  </si>
  <si>
    <t>ACTIVOS FIJOS</t>
  </si>
  <si>
    <t>02010104</t>
  </si>
  <si>
    <t>MAQUINARIA Y EQUIPO</t>
  </si>
  <si>
    <t>0201010403</t>
  </si>
  <si>
    <t>MAQUINARIA PARA USO GENERAL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</si>
  <si>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</si>
  <si>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</si>
  <si>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</si>
  <si>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</si>
  <si>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</si>
  <si>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 PIEZAS Y ACCESORIOS</t>
  </si>
  <si>
    <t>020101040408</t>
  </si>
  <si>
    <t>APARATOS DE USO DOMÉSTICO Y SUS PARTES Y PIEZAS</t>
  </si>
  <si>
    <t>020101040409</t>
  </si>
  <si>
    <t>0201010405</t>
  </si>
  <si>
    <t>MAQUINARIA DE OFICINA CONTABILIDAD E INFORMÁTICA</t>
  </si>
  <si>
    <t>020101040501</t>
  </si>
  <si>
    <t>MÁQUINAS PARA OFICINA Y CONTABILIDAD Y SUS PARTES Y ACCESORIOS</t>
  </si>
  <si>
    <t>020101040502</t>
  </si>
  <si>
    <t>MAQUINARIA DE INFORMÁTICA Y SUS PARTES PIEZAS Y ACCESORIOS</t>
  </si>
  <si>
    <t>0201010406</t>
  </si>
  <si>
    <t>MAQUINARIA Y APARATOS ELÉCTRICOS</t>
  </si>
  <si>
    <t>020101040602</t>
  </si>
  <si>
    <t>APARATOS DE CONTROL ELÉCTRICO Y DISTRIBUCIÓN DE ELECTRICIDAD Y SUS PARTES Y PIEZAS</t>
  </si>
  <si>
    <t>020101040604</t>
  </si>
  <si>
    <t>ACUMULADORES PILAS Y BATERÍAS PRIMARIAS Y SUS PARTES Y PIEZAS</t>
  </si>
  <si>
    <t>020101040609</t>
  </si>
  <si>
    <t>OTRO EQUIPO ELÉCTRICO Y SUS PARTES Y PIEZAS</t>
  </si>
  <si>
    <t>0201010407</t>
  </si>
  <si>
    <t>EQUIPO Y APARATOS DE RADIO TELEVISIÓN Y COMUNICACIONES</t>
  </si>
  <si>
    <t>020101040703</t>
  </si>
  <si>
    <t>RADIORRECEPTORES Y RECEPTORES DE TELEVISIÓN PARA LA GRABACIÓN etc</t>
  </si>
  <si>
    <t>0201010408</t>
  </si>
  <si>
    <t>APARATOS MÉDICOS INSTRUMENTOS ÓPTICOS Y DE PRECISIÓN RELOJES</t>
  </si>
  <si>
    <t>020101040802</t>
  </si>
  <si>
    <t>INSTRUMENTOS Y APARATOS DE MEDICIÓN VERIFICACIÓN ANÁLISIS DE NAVEGACIÓN</t>
  </si>
  <si>
    <t>020101041007</t>
  </si>
  <si>
    <t>OTROS EQUIPOS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</si>
  <si>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</si>
  <si>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</si>
  <si>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</si>
  <si>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</si>
  <si>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</si>
  <si>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</si>
  <si>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0201010602024</t>
  </si>
  <si>
    <t>COSTOS DE TRANSPORTE</t>
  </si>
  <si>
    <t>020101060203</t>
  </si>
  <si>
    <t>PROGRAMAS DE INFORMÁTICA Y BASES DE DATOS</t>
  </si>
  <si>
    <t>0201010602031</t>
  </si>
  <si>
    <t xml:space="preserve">PROGRAMAS DE INFORMÁTICA       </t>
  </si>
  <si>
    <t>020101060203101</t>
  </si>
  <si>
    <t>PAQUETES DE SOFTWARE</t>
  </si>
  <si>
    <t>0202</t>
  </si>
  <si>
    <t>ADQUISICIONES DIFERENTES DE ACTIVOS</t>
  </si>
  <si>
    <t>020201</t>
  </si>
  <si>
    <t>MATERIALES Y SUMINISTROS</t>
  </si>
  <si>
    <t>02020100</t>
  </si>
  <si>
    <t>AGRICULTURA SILVICULTURA Y PRODUCTOS DE LA PESCA</t>
  </si>
  <si>
    <t>0202010001</t>
  </si>
  <si>
    <t>PRODUCTOS DE LA AGRICULTURA Y LA HORTICULTURA</t>
  </si>
  <si>
    <t>020201000104</t>
  </si>
  <si>
    <t>SEMILLAS Y FRUTOS OLEAGINOSOS</t>
  </si>
  <si>
    <t>020201000106</t>
  </si>
  <si>
    <t>PLANTAS AROMÁTICAS BEBESTIBLES Y ESPECIAS</t>
  </si>
  <si>
    <t>0202010002</t>
  </si>
  <si>
    <t>ANIMALES VIVOS Y PRODUCTOS ANIMALES EXCEPTO LA CARNE</t>
  </si>
  <si>
    <t>020201000201</t>
  </si>
  <si>
    <t>ANIMALES VIVOS</t>
  </si>
  <si>
    <t>0202010002014</t>
  </si>
  <si>
    <t>GANADO PORCINO</t>
  </si>
  <si>
    <t>0202010002015</t>
  </si>
  <si>
    <t>AVES DE CORRAL</t>
  </si>
  <si>
    <t>020201000202</t>
  </si>
  <si>
    <t>LECHE CRUDA</t>
  </si>
  <si>
    <t>0202010003</t>
  </si>
  <si>
    <t>PRODUCTOS DE LA SILVICULTURA Y DE LA EXPLOTACIÓN FORESTAL</t>
  </si>
  <si>
    <t>020201000301</t>
  </si>
  <si>
    <t>MADERA EN BRUTO</t>
  </si>
  <si>
    <t>02020101</t>
  </si>
  <si>
    <t>MINERALES ELECTRICIDAD GAS Y AGUA</t>
  </si>
  <si>
    <t>0202010102</t>
  </si>
  <si>
    <t>PETRÓLEO CRUDO Y GAS NATURAL</t>
  </si>
  <si>
    <t>0202010105</t>
  </si>
  <si>
    <t>PIEDRA ARENA Y ARCILLA</t>
  </si>
  <si>
    <t>0202010107</t>
  </si>
  <si>
    <t>ELECTRICIDAD GAS DE CIUDAD VAPOR Y AGUA CALIENTE</t>
  </si>
  <si>
    <t>020201010701</t>
  </si>
  <si>
    <t>ENERGÍA ELÉCTRICA</t>
  </si>
  <si>
    <t>020201010702</t>
  </si>
  <si>
    <t>GAS DE CARBÓN GAS DE AGUA GAS POBRE Y OTROS GASES ETC</t>
  </si>
  <si>
    <t>0202010108</t>
  </si>
  <si>
    <t>AGUA NATURAL</t>
  </si>
  <si>
    <t>02020102</t>
  </si>
  <si>
    <t>PRODUCTOS ALIMENTI BEBIDAS Y TABACO TEXTILES PRENDAS DE VESTIR Y PRODUCTOS DE CUERO</t>
  </si>
  <si>
    <t>0202010201</t>
  </si>
  <si>
    <t>CARNE PESCADO FRUTAS HORTALIZAS ACEITES Y GRASAS</t>
  </si>
  <si>
    <t>020201020101</t>
  </si>
  <si>
    <t>CARNE Y PRODUCTOS CÁRNICOS</t>
  </si>
  <si>
    <t>0202010203</t>
  </si>
  <si>
    <t>PRODUCTOS DE MOLINERÍA ALMIDONES Y PRODUCTOS DERIVADOS DEL ALMIDÓN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</si>
  <si>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</si>
  <si>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</si>
  <si>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</si>
  <si>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</si>
  <si>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</si>
  <si>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</si>
  <si>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</si>
  <si>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</si>
  <si>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0202010204</t>
  </si>
  <si>
    <t>BEBIDAS</t>
  </si>
  <si>
    <t>020201020402</t>
  </si>
  <si>
    <t>VINOS</t>
  </si>
  <si>
    <t>0202010208</t>
  </si>
  <si>
    <t>DOTACIÓN PRENDAS DE VESTIR Y CALZADO</t>
  </si>
  <si>
    <t>02020103</t>
  </si>
  <si>
    <t>OTROS BIENES TRANSPORTABLES EXCEPTO PRODUCTOS METÁLICOS MAQUINARIA Y EQUIPO</t>
  </si>
  <si>
    <t>0202010301</t>
  </si>
  <si>
    <t>PRODUCTOS DE MADERA CORCHO CESTERÍA Y ESPARTERÍA</t>
  </si>
  <si>
    <t>0202010302</t>
  </si>
  <si>
    <t>PASTA O PULPA PAPEL Y PRODUCTOS DE PAPEL IMPRESOS Y ARTÍCULOS RELACIONADOS</t>
  </si>
  <si>
    <t>020201030201</t>
  </si>
  <si>
    <t>PASTA DE PAPEL PAPEL Y CARTÓN</t>
  </si>
  <si>
    <t>020201030202</t>
  </si>
  <si>
    <t xml:space="preserve">LIBROS IMPRESOS </t>
  </si>
  <si>
    <t>020201030206</t>
  </si>
  <si>
    <t>SELLOS CHEQUERAS BILLETES DE BANCO TÍTULOS DE ACCIONES</t>
  </si>
  <si>
    <t>020201030207</t>
  </si>
  <si>
    <t>LIBROS DE REGISTROS LIBROS DE CONTABILIDAD</t>
  </si>
  <si>
    <t>0202010303</t>
  </si>
  <si>
    <t>PRODUCTOS DE HORNOS DE COQUE PRODUCTOS DE REFINACIÓN DE PETRÓLEO Y COMBUSTIBLE NUCLEAR</t>
  </si>
  <si>
    <t>020201030303</t>
  </si>
  <si>
    <t>ACEITES DE PETRÓLEO O ACEITES OBTENIDOS DE MINERALES BITUMINOSOS</t>
  </si>
  <si>
    <t>020201030304</t>
  </si>
  <si>
    <t>GAS DE PETRÓLEO Y OTROS HIDROCARBUROS GASEOSOS EXCEPTO GAS NATURAL</t>
  </si>
  <si>
    <t>0202010304</t>
  </si>
  <si>
    <t>QUÍMICOS BÁSICOS</t>
  </si>
  <si>
    <t>020201030401</t>
  </si>
  <si>
    <t xml:space="preserve">QUÍMICOS ORGÁNICOS BÁSICOS </t>
  </si>
  <si>
    <t>020201030402</t>
  </si>
  <si>
    <t>PRODUCTOS QUÍMICOS INORGÁNICOS BÁSICOS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</si>
  <si>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</si>
  <si>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</si>
  <si>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</si>
  <si>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</si>
  <si>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</si>
  <si>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 FIBRAS ARTIFICIALES O FIBRAS INDUSTRIALES HECHAS POR EL HOMBRE</t>
  </si>
  <si>
    <t>020201030501</t>
  </si>
  <si>
    <t>PINTURAS Y BARNICES Y PRODUCTOS RELACIONADOS</t>
  </si>
  <si>
    <t>020201030502</t>
  </si>
  <si>
    <t>PRODUCTOS FARMACÉUTICOS</t>
  </si>
  <si>
    <t>020201030503</t>
  </si>
  <si>
    <t>JABÓN PREPARADOS PARA LIMPIEZA PERFUMES Y PREPARADOS DE TOCADOR</t>
  </si>
  <si>
    <t>020201030504</t>
  </si>
  <si>
    <t>PRODUCTOS QUÍMICOS N.C.P.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</si>
  <si>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</si>
  <si>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</si>
  <si>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</si>
  <si>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</si>
  <si>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</si>
  <si>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CÁMARAS DE AIRE</t>
  </si>
  <si>
    <t>020201030602</t>
  </si>
  <si>
    <t>OTROS PRODUCTOS DE CAUCHO</t>
  </si>
  <si>
    <t>020201030604</t>
  </si>
  <si>
    <t>PRODUCTOS DE EMPAQUE Y ENVASADO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</si>
  <si>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</si>
  <si>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</si>
  <si>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</si>
  <si>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</si>
  <si>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</si>
  <si>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</si>
  <si>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0202010308</t>
  </si>
  <si>
    <t>OTROS BIENES TRANSPORTABLES N.C.P.no clasificados en otra parte</t>
  </si>
  <si>
    <t>020201030801</t>
  </si>
  <si>
    <t>MUEBLES</t>
  </si>
  <si>
    <t>0202010308012</t>
  </si>
  <si>
    <t>MUEBLES DEL TIPO UTILIZADO EN OFICINAS</t>
  </si>
  <si>
    <t>020201030809</t>
  </si>
  <si>
    <t>OTROS ARTÍCULOS MANUFACTURADOS N.C.P.</t>
  </si>
  <si>
    <t>02020104</t>
  </si>
  <si>
    <t>PRODUCTOS METÁLICOS Y PAQUETES DE SOFTWARE</t>
  </si>
  <si>
    <t>0202010404</t>
  </si>
  <si>
    <t>020201040409</t>
  </si>
  <si>
    <t>OTRA MAQUINARIA PARA USOS ESPECIALES Y SUS PARTES Y PIEZAS</t>
  </si>
  <si>
    <t>0202010405</t>
  </si>
  <si>
    <t>020201040501</t>
  </si>
  <si>
    <t>020201040502</t>
  </si>
  <si>
    <t>0202010406</t>
  </si>
  <si>
    <t>020201040609</t>
  </si>
  <si>
    <t>0202010407</t>
  </si>
  <si>
    <t>020201040708</t>
  </si>
  <si>
    <t xml:space="preserve">PAQUETES DE SOFTWARE </t>
  </si>
  <si>
    <t>020202</t>
  </si>
  <si>
    <t>ADQUISICIÓN DE SERVICIOS</t>
  </si>
  <si>
    <t>02020206</t>
  </si>
  <si>
    <t>SERVICIOS DE ALOJAMIENTO DE SUMINISTRO DE COMIDAS DE BEBIDAS DE TRANSPORTE</t>
  </si>
  <si>
    <t>0202020603</t>
  </si>
  <si>
    <t>ALOJAMIENTO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</si>
  <si>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</si>
  <si>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</si>
  <si>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</si>
  <si>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</si>
  <si>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</si>
  <si>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</si>
  <si>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</si>
  <si>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</si>
  <si>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</si>
  <si>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</si>
  <si>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</si>
  <si>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</si>
  <si>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</si>
  <si>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</si>
  <si>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</si>
  <si>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</si>
  <si>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</si>
  <si>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</si>
  <si>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</si>
  <si>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 GAS Y AGUA POR CUENTA PROPIA</t>
  </si>
  <si>
    <t>020202060901</t>
  </si>
  <si>
    <t>SERVICIOS DE DISTRIBUCIÓN DE ELECTRICIDAD Y SERVICIOS</t>
  </si>
  <si>
    <t>020202060902</t>
  </si>
  <si>
    <t>SERVICIOS DE DISTRIBUCIÓN DE AGUA POR CUENTA PROPIA</t>
  </si>
  <si>
    <t>02020207</t>
  </si>
  <si>
    <t>SERVICIOS FINANCIEROS Y SERVICIOS CONEXOS SERVICIOS INMOBILIARIOS Y SERVICIOS DE LEASING</t>
  </si>
  <si>
    <t>0202020701</t>
  </si>
  <si>
    <t>SERVICIOSS FINANCIEROS Y SERVICIOS CONEXOS</t>
  </si>
  <si>
    <t>020202070101</t>
  </si>
  <si>
    <t>SERVICIOSSS FINANCRS EXCEPTO DE LA BANCA DE INVERSIÓN</t>
  </si>
  <si>
    <t>0202020701011</t>
  </si>
  <si>
    <t>SERVI FINANCIEROS EXCEPTO DE LA BANCA DE INVERSIÓN</t>
  </si>
  <si>
    <t>0202020701019</t>
  </si>
  <si>
    <t>OTROS SERVICIOS FINANCIEROS EXCEPTO LOS SERVICIOS DE LA BANCA</t>
  </si>
  <si>
    <t>020202070103</t>
  </si>
  <si>
    <t>SERVICIOS DE SEGUROS Y PENSIONES CON EXCLUSIÓN DE SERVICIOS</t>
  </si>
  <si>
    <t>0202020701031</t>
  </si>
  <si>
    <t>SERVICIOS DE SEGUROS VIDA CON EXCLUSIÓN DE LOS SERVICIOS DE REASEGURO</t>
  </si>
  <si>
    <t>0202020701035</t>
  </si>
  <si>
    <t>OTROS SERVICIOS DE SEGUROS DISTINTOS A LOS SEGUROS DE VIDA</t>
  </si>
  <si>
    <t>020202070103501</t>
  </si>
  <si>
    <t>SERVICIOS DE SEGUROS DE VEHÍCULOS AUTOMOTORES</t>
  </si>
  <si>
    <t>020202070103507</t>
  </si>
  <si>
    <t>SERVICIOS DE SEGURO OBLIGATORIO DE ACCIDENTES DE TRÁNSITO SOAT</t>
  </si>
  <si>
    <t>020202070103509</t>
  </si>
  <si>
    <t>OTROS SERVICIOS DE SEGUROS DISTINTOS DE LOS SEGUROS DE VIDA N.C.P.</t>
  </si>
  <si>
    <t>0202020702</t>
  </si>
  <si>
    <t xml:space="preserve">SERVICIOS INMOBILIARIOS </t>
  </si>
  <si>
    <t>020202070201</t>
  </si>
  <si>
    <t>SERVICIOS INMOBILIARIOS RELATIVOS A BIENES RAÍCES PROPIOS O ARRENDADOS</t>
  </si>
  <si>
    <t>0202020702011</t>
  </si>
  <si>
    <t>SERVICIOS DE ALQUILER O ARRENDAMIENTO CON O SIN OPCIÓN DE COMPRA</t>
  </si>
  <si>
    <t>020202070202</t>
  </si>
  <si>
    <t>SERVICIOS INMOBILIARIOS A COMISIÓN O POR CONTRATO</t>
  </si>
  <si>
    <t>0202020702022</t>
  </si>
  <si>
    <t xml:space="preserve">SERVICIO DE ARRENDAMIENTO DE BIENES INMUEBLES A COMISIÓN O POR CONTRATA </t>
  </si>
  <si>
    <t>0202020703</t>
  </si>
  <si>
    <t>SERVICIOS DE ARRENDAMIENTO O ALQUILER SIN OPERARIO</t>
  </si>
  <si>
    <t>020202070302</t>
  </si>
  <si>
    <t>SERVICIOS DE ARRENDAMIENTO SIN OPCIÓN DE COMPRA DE OTROS BIENES</t>
  </si>
  <si>
    <t>02020208</t>
  </si>
  <si>
    <t xml:space="preserve">SERVICIOS PRESTADOS A LAS EMPRESAS Y SERVICIOS DE PRODUCCIÓN </t>
  </si>
  <si>
    <t>0202020802</t>
  </si>
  <si>
    <t>SERVICIOS JURÍDICOS Y CONTABLES</t>
  </si>
  <si>
    <t>020202080201</t>
  </si>
  <si>
    <t>SERVICIOS JURÍDICOS</t>
  </si>
  <si>
    <t>0202020803</t>
  </si>
  <si>
    <t>OTROS SERVICIOS PROFESIONALES CIENTÍFICOS Y TÉCNICOS</t>
  </si>
  <si>
    <t>020202080301</t>
  </si>
  <si>
    <t>SERVICIOS DE CONSULTORÍA EN ADMINISTRACIÓN Y SERVICIOS DE GESTIÓN</t>
  </si>
  <si>
    <t>0202020803019</t>
  </si>
  <si>
    <t>OTROS SERVICIOS DE GESTIÓN EXCEPTO LOS SERVICIOS DE ADMON</t>
  </si>
  <si>
    <t>020202080303</t>
  </si>
  <si>
    <t xml:space="preserve">SERVICIOS DE INGENIERÍA 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</si>
  <si>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</si>
  <si>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</si>
  <si>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</si>
  <si>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</si>
  <si>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</si>
  <si>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</si>
  <si>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</si>
  <si>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</si>
  <si>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</si>
  <si>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</si>
  <si>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</si>
  <si>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</si>
  <si>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</si>
  <si>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</si>
  <si>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</si>
  <si>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</si>
  <si>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</si>
  <si>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</si>
  <si>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0202020806</t>
  </si>
  <si>
    <t>SERVICIOS DE APOYO A LA AGRICULTURA LA CAZA LA SILVICULTURA</t>
  </si>
  <si>
    <t>020202080601</t>
  </si>
  <si>
    <t xml:space="preserve">SERVICIOS DE APOYO A LA AGRICULTURA LA CAZA LA SILVICULTURA Y LA PESCA </t>
  </si>
  <si>
    <t>020202080603</t>
  </si>
  <si>
    <t>SERVICIOS DE APOYO A LA DISTRIBUCIÓN DE ELECTRICIDAD GAS Y AGUA</t>
  </si>
  <si>
    <t>0202020807</t>
  </si>
  <si>
    <t>SERVICIOS DE MANTENIMIENTO REPARACIÓN E INSTALACIÓN</t>
  </si>
  <si>
    <t>020202080701</t>
  </si>
  <si>
    <t>SERVICIOS DE MANTENIMIENTO Y REPARACIÓN DE PRODUCTOS METÁLICOS</t>
  </si>
  <si>
    <t>0202020807011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</si>
  <si>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</si>
  <si>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</si>
  <si>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</si>
  <si>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</si>
  <si>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</si>
  <si>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</si>
  <si>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</si>
  <si>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</si>
  <si>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</si>
  <si>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</si>
  <si>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</si>
  <si>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</si>
  <si>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</si>
  <si>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</si>
  <si>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</si>
  <si>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DISTINTOS DE LOS SERVICIOS DE CONSTRUCCIÓN</t>
  </si>
  <si>
    <t>0202020807036</t>
  </si>
  <si>
    <t>SERVICIOS DE INSTALACIÓN DE MAQUINARIA Y APARATOS ELÉCTRICOS N.C.P.</t>
  </si>
  <si>
    <t>0202020809</t>
  </si>
  <si>
    <t>OTROS SERVICIOS DE FABRICACIÓN SERVICIOS DE EDICIÓN IMPRESIÓN Y REPRODUCCIÓN</t>
  </si>
  <si>
    <t>020202080901</t>
  </si>
  <si>
    <t xml:space="preserve">SERVICIOS DE EDICIÓN IMPRESIÓN Y REPRODUCCIÓN </t>
  </si>
  <si>
    <t>02020209</t>
  </si>
  <si>
    <t>SERVICIOS PARA LA COMUNIDAD SOCIALES Y PERSONALES</t>
  </si>
  <si>
    <t>0202020902</t>
  </si>
  <si>
    <t>SERVICIOS DE EDUCACIÓN</t>
  </si>
  <si>
    <t>020202090205</t>
  </si>
  <si>
    <t xml:space="preserve">SERVICIOS DE EDUCACIÓN SUPERIOR TERCIARIA </t>
  </si>
  <si>
    <t>020202090209</t>
  </si>
  <si>
    <t>OTROS TIPOS DE EDUCACIÓN Y SERVICIOS DE APOYO EDUCATIVO</t>
  </si>
  <si>
    <t>0202020904</t>
  </si>
  <si>
    <t>SERVICIOS DE ALCANTARILLADO RECOLECCIÓN TRATAMIENTO Y DISPOSICIÓN DE DESECHOS</t>
  </si>
  <si>
    <t>020202090401</t>
  </si>
  <si>
    <t>SERVICIOS DE ALC SERVICIOS DE LIMPIEZA TRATAMIENTO DE AGUAS RESIDUALES Y TANQUES SÉPTICOS</t>
  </si>
  <si>
    <t>020202090402</t>
  </si>
  <si>
    <t>SERVICIOS DE RECOLECCIÓN DE DESECHOS</t>
  </si>
  <si>
    <t>0202020905</t>
  </si>
  <si>
    <t>SERVICIOS DE ASOCIACIONES</t>
  </si>
  <si>
    <t>020202090509</t>
  </si>
  <si>
    <t>SERVICIOS PROPORCIONADOS POR OTRAS ASOCIACIONES</t>
  </si>
  <si>
    <t>0202021001</t>
  </si>
  <si>
    <t>08</t>
  </si>
  <si>
    <t>GASTOS POR TRIBUTOS MULTAS SANCIONES E INTERESES DE MORA</t>
  </si>
  <si>
    <t>0801</t>
  </si>
  <si>
    <t xml:space="preserve">IMPUESTOS </t>
  </si>
  <si>
    <t>080102</t>
  </si>
  <si>
    <t>IMPUESTOS TERRITORIALES</t>
  </si>
  <si>
    <t>0801020101</t>
  </si>
  <si>
    <t>IMPUESTO PREDIAL Y SOBRETASA AMBIENTAL</t>
  </si>
  <si>
    <t>0803</t>
  </si>
  <si>
    <t>TASAS Y DERECHOS ADMINISTRATIVOS</t>
  </si>
  <si>
    <t>0803010101</t>
  </si>
  <si>
    <t>0804</t>
  </si>
  <si>
    <t>CONTRIBUCIONES</t>
  </si>
  <si>
    <t>0804010101</t>
  </si>
  <si>
    <t>CUOTA DE FISCALIZACIÓN Y AUDITAJE</t>
  </si>
  <si>
    <t>GASTOS DE INVERSION</t>
  </si>
  <si>
    <t>EJE 1. EXCELENCIA ACADEMICA</t>
  </si>
  <si>
    <t>PROGRAMA- FORTALECIMIENTO DE LA FORMACIÓN DOCENTE</t>
  </si>
  <si>
    <t>AMPLIACIÓN PLANTA DOCENTE (CONVOCATORIA)-PROPIOS</t>
  </si>
  <si>
    <t>ESTÍMULO A LA FORMACIÓN</t>
  </si>
  <si>
    <t>ESTIMULOS A LA FORMACIÓN DISCIPLINAR</t>
  </si>
  <si>
    <t>ESTIMULOS A LA FORMACIÓN DISCIPLINAR-PFC</t>
  </si>
  <si>
    <t>ESTIMULOS A LA FORMACIÓN EDUCATIVA</t>
  </si>
  <si>
    <t>ESTIMULOS A LA FORMACIÓN EDUCATIVA-PROUNAL</t>
  </si>
  <si>
    <t>ESTIMULOS A LA FORMACIÓN (LINEAMIENTOS PEDAGÓGICOS)</t>
  </si>
  <si>
    <t>ESTIMULOS A LA FORMACIÓN (LINEAMIENTOS PEDAGÓGICOS)-PROPIOS</t>
  </si>
  <si>
    <t xml:space="preserve">PROGRAMA-MODERNIZACIÓN CURRICULAR. </t>
  </si>
  <si>
    <t>ESTRUCTURACIÓN CURRICULAR FORMATIVA</t>
  </si>
  <si>
    <t>PRACTICAS ACADEMICAS</t>
  </si>
  <si>
    <t>PRACTICAS ACADEMICAS-PFC</t>
  </si>
  <si>
    <t>PRACTICAS ACADEMICAS-PROUNAL</t>
  </si>
  <si>
    <t>PRUEBAS SABER PRO</t>
  </si>
  <si>
    <t>PRUEBAS SABER PRO-PFC</t>
  </si>
  <si>
    <t>ACREDITACIÓN DE ALTA CALIDAD DE PROGRAMAS ACADÉMICOS</t>
  </si>
  <si>
    <t>ACREDITACIÓN DE ALTA CALIDAD DE PROGRAMAS ACADÉMICOS-PFC</t>
  </si>
  <si>
    <t>ACREDITACIÓN DE ALTA CALIDAD DE PROGRAMAS ACADÉMICOS-PROUNAL</t>
  </si>
  <si>
    <t>PROGRAMA-INVESTIGACIÓN Y DESARROLLO</t>
  </si>
  <si>
    <t>PROMOCIÓN PARA DEL DESARROLLO DE PROYECTOS DE INVESTIGACIÓN CON PERTINENCIA REGIONAL</t>
  </si>
  <si>
    <t>PROMOCIÓN PARA DEL DESARROLLO DE PROYECTOS DE INV. CON PERTINENCIA REGIONAL-PFC</t>
  </si>
  <si>
    <t>PROMOCIÓN PARA DEL DESARROLLO DE PROYECTOS DE INV. CON PERTINENCIA REGIONAL-PROUNAL</t>
  </si>
  <si>
    <t>PROGRAMA-MODERNIZACIÓN Y VISIBILIZACIÓN DE FUENTES DOC. Y COLECCIONES MUSEOLÓGICAS DE LA U</t>
  </si>
  <si>
    <t>BIBLIOTECA</t>
  </si>
  <si>
    <t>DOTACION EQUIPOS, MAT.BIBLIOGRAFICO Y BASES DE DATOS</t>
  </si>
  <si>
    <t>DOTACION EQUIPOS, MAT.BIBLIOGRAFICO Y BASES DE DATOS-PFC</t>
  </si>
  <si>
    <t>DOTACION EQUIPOS, MAT.BIBLIOGRAFICO Y BASES DE DATOS-PROUNAL</t>
  </si>
  <si>
    <t>PROGRAMA-INTERNACIONALIZACIÓN</t>
  </si>
  <si>
    <t>MOVILIDAD ACADÉMICA E INVESTIGATIVA</t>
  </si>
  <si>
    <t>MOVILIDAD ACADÉMICA E INVESTIGATIVA-PROUNAL</t>
  </si>
  <si>
    <t>EJE 2. COMPROMISO SOCIAL.</t>
  </si>
  <si>
    <t>PROGRAMA-DESARROLLO HUMANO</t>
  </si>
  <si>
    <t>BIENESTAR INSTITUCIONAL</t>
  </si>
  <si>
    <t>INVERSIONES BIENESTAR</t>
  </si>
  <si>
    <t>INVERSIONES BIENESTAR-PFC</t>
  </si>
  <si>
    <t>INVERSIONES BIENESTAR-PROUNAL</t>
  </si>
  <si>
    <t>BIENESTA UNIVERSITARIO INTERPRETES</t>
  </si>
  <si>
    <t>BIENESTA UNIVERSITARIO INTERPRETES-PFC</t>
  </si>
  <si>
    <t>BIENESTA UNIVERSITARIO INTERPRETES-PROUNAL</t>
  </si>
  <si>
    <t>RESTAURANTE UNIVERSITARIO</t>
  </si>
  <si>
    <t>RESTAURANTE UNIVERSITARIO-PFC</t>
  </si>
  <si>
    <t>RESTAURANTE UNIVERSITARIO-PROUNAL</t>
  </si>
  <si>
    <t>RESIDENCIAS MASCULINAS Y FEMENINAS</t>
  </si>
  <si>
    <t>RESIDENCIAS MASCULINAS Y FEMENINAS-PFC</t>
  </si>
  <si>
    <t>RESIDENCIAS MASCULINAS Y FEMENINAS-PROUNAL</t>
  </si>
  <si>
    <t>BECAS ESTUDIANTILES</t>
  </si>
  <si>
    <t>Becas Estudiantiles-PFC</t>
  </si>
  <si>
    <t>APYO ACTIVIDADES ESTUDIANTILES PREGRADO Y POSGRADO</t>
  </si>
  <si>
    <t>APYO ACTIVIDADES ESTUDIANTILES PREGRADO Y POSGRADO-PFC</t>
  </si>
  <si>
    <t>APYO ACTIVIDADES ESTUDIANTILES PREGRADO Y POSGRADO-PROUNAL</t>
  </si>
  <si>
    <t>ACTIVIDADES Y DOTACION DEPORTIVAS</t>
  </si>
  <si>
    <t>ACTIVIDADES Y DOTACION DEPORTIVAS-PFC</t>
  </si>
  <si>
    <t>ACTIVIDADES Y DOTACION DEPORTIVAS-PROUNAL</t>
  </si>
  <si>
    <t>ACTIVIDADES DE INTEGRACION Y RECREACION</t>
  </si>
  <si>
    <t>ACTIVIDADES DE INTEGRACION Y RECREACION-PROUNAL</t>
  </si>
  <si>
    <t>PROGRAMA INT. ABORDAJE DEL CONSUMO DE ADICTIVOS-PICA</t>
  </si>
  <si>
    <t>PROGRAMA INT. ABORDAJE DEL CONSUMO DE ADICTIVOS-PICA-PROUNAL</t>
  </si>
  <si>
    <t>LIBRERIA UNIVERSITARIA</t>
  </si>
  <si>
    <t>LIBRERIA UNIVERSITARIA-PROPIOS</t>
  </si>
  <si>
    <t>SEGURIDAD Y SALUD EN EL TRABAJO</t>
  </si>
  <si>
    <t>SEGURIDAD Y SALUD EN EL TRABAJO-PFC</t>
  </si>
  <si>
    <t>SEGURIDAD Y SALUD EN EL TRABAJO-PROUNAL</t>
  </si>
  <si>
    <t>SECCION ASISTENCIAL</t>
  </si>
  <si>
    <t>SECCION ASISTENCIAL-PFC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</si>
  <si>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</si>
  <si>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</si>
  <si>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</si>
  <si>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ACADEMICAS-PFC</t>
  </si>
  <si>
    <t>ASISTENCIAS ADMINISTRATIVAS Y MONITORIAS ACADEMICAS-PROPIOS</t>
  </si>
  <si>
    <t>CURSOS NIVELATORIOS</t>
  </si>
  <si>
    <t>CURSOS NIVELATORIOS-PROPIOS</t>
  </si>
  <si>
    <t>TIENDAS UNIVERSITARIOS</t>
  </si>
  <si>
    <t>TIENDAS UNIVERSITARIOS-PROUNAL</t>
  </si>
  <si>
    <t>FORMACIÓN POLÍTICA Y CIUDADANÍA</t>
  </si>
  <si>
    <t>POLITICAS INSTITUCIONALES DE GENERO</t>
  </si>
  <si>
    <t>POLITICAS INSTITUCIONALES DE GENERO-PROPIOS</t>
  </si>
  <si>
    <t>POLITICAS INSTITUCIONALES DE INCLUSION</t>
  </si>
  <si>
    <t>POLITICAS INSTITUCIONALES DE INCLUSION-PROPIOS</t>
  </si>
  <si>
    <t>ACTUALIZACION ESTATUTO ESTUDIANTIL</t>
  </si>
  <si>
    <t>ACTUALIZACION ESTATUTO ESTUDIANTIL-PROPIOS</t>
  </si>
  <si>
    <t>POLITICA INSTITUCIONAL DE DERECHOS HUMANOS</t>
  </si>
  <si>
    <t>POLITICA INSTITUCIONAL DE DERECHOS HUMANOS-PROPIOS</t>
  </si>
  <si>
    <t>DESARROLLO CULTURAL</t>
  </si>
  <si>
    <t>TALLERISTAS CENTRO CULTURAL</t>
  </si>
  <si>
    <t>TALLERISTAS CENTRO CULTURAL-PFC</t>
  </si>
  <si>
    <t>INSTRUMENTISTAS ORQUESTA SINFONICA</t>
  </si>
  <si>
    <t>INSTRUMENTISTAS ORQUESTA SINFONICA-PFC</t>
  </si>
  <si>
    <t>CENTRO CULTURAL</t>
  </si>
  <si>
    <t>CENTRO CULTURAL-PFC</t>
  </si>
  <si>
    <t>ORQUESTA SINFONICA</t>
  </si>
  <si>
    <t>ORQUESTA SINFONICA-PFC</t>
  </si>
  <si>
    <t xml:space="preserve">PROGRAMA-PROYECCIÓN SOCIAL. </t>
  </si>
  <si>
    <t>REGIONALIZACION</t>
  </si>
  <si>
    <t>REGIONALIZACION-PFC</t>
  </si>
  <si>
    <t>REGIONALIZACION-PROUNAL</t>
  </si>
  <si>
    <t>UT SOLIDARIA</t>
  </si>
  <si>
    <t>UT SOLIDARIA-PFC</t>
  </si>
  <si>
    <t>PROGRAMA DE GRADUADOS</t>
  </si>
  <si>
    <t>FORTALECIMIENTO VINCULOS CON LOS GRADUADOS</t>
  </si>
  <si>
    <t>FORTALECIMIENTO VINCULOS CON LOS GRADUADOS-PFC</t>
  </si>
  <si>
    <t>PROGRAMA ESPECIAL DE BIENESTAR UNIVERSITARIO</t>
  </si>
  <si>
    <t>PROGRAMA ESPECIAL E BIENESTAR-PROPIOS</t>
  </si>
  <si>
    <t>EJE 3. COMPROMISO AMBIENTAL</t>
  </si>
  <si>
    <t>PROGRAMA-UNIVERSIDAD TERRITORIO VERDE.</t>
  </si>
  <si>
    <t>CATEDRA AMBIENTAL</t>
  </si>
  <si>
    <t>CATEDRA AMBIENTAL-PROUNAL</t>
  </si>
  <si>
    <t>PROGRAMA-HACIA UN TOLIMA SUSTENTABLE</t>
  </si>
  <si>
    <t>ACOMPAÑAMIENTO A ACT.SOCIALES PARA GESTIÓN DE CONFLICTOS AMB.</t>
  </si>
  <si>
    <t>ACOMPAÑAMIENTO A ACT.SOCIALES PARA GESTIÓN DE CONFLICTOS AMB.-PROPIOS</t>
  </si>
  <si>
    <t>EJE 4. EFICIENCIA Y TRANSPARENCIA ADMINISTRATIVA</t>
  </si>
  <si>
    <t>PROGRAMA-MODELO INTEGRADO DE PLANEACIÓN Y GESTIÓN.</t>
  </si>
  <si>
    <t>SISTEMA DE PLANIFICACIÓN INSTITUCIONAL-PROPIOS</t>
  </si>
  <si>
    <t>SISTEMA DE COMUNICACIÓN Y MEDIOS</t>
  </si>
  <si>
    <t>SISTEMA DE COMUNICACIÓN Y MEDIOS-PFC</t>
  </si>
  <si>
    <t>PLAN ESTRATÉGICO DE GESTIÓN DE TIC</t>
  </si>
  <si>
    <t xml:space="preserve"> PLAN ESTRATÉGICO DE GESTIÓN DE TIC-PROPIOS</t>
  </si>
  <si>
    <t>SISTEMA DE GESTIÓN INTEGRADO</t>
  </si>
  <si>
    <t>SISTEMA DE GESTIÓN INTEGRADA-PROUNAL</t>
  </si>
  <si>
    <t xml:space="preserve"> SISTEMA DE GESTION INTEGRADO-PROPIOS</t>
  </si>
  <si>
    <t>ADECUACIÓN PLANTA FÍSICA</t>
  </si>
  <si>
    <t>ADECUACIÓN PLANTA FÍSICA-PFC</t>
  </si>
  <si>
    <t>ADECUACIÓN PLANTA FÍSICA-PROUNAL</t>
  </si>
  <si>
    <t>ADQUISICIÓN DE EQUIPOS O DISPOSITIVOS TECNOLÓGICOS</t>
  </si>
  <si>
    <t>ADQUISICIÓN DE EQUIPOS O DISPOSITIVOS TECNOLÓGICOS-PROUNAL</t>
  </si>
  <si>
    <t>PROGRAMA-REGIONALIZACIÓN.</t>
  </si>
  <si>
    <t>PLAN ESTRATÉGICO DE EXPANSIÓN DEL CAMPUS UNIVERSITARIO SIGLO XXI</t>
  </si>
  <si>
    <t>PLAN ESTRATÉGICO DE EXPANSIÓN DEL CAMPUS UNIVERSITARIO SIGLO XXI-PROUT</t>
  </si>
  <si>
    <t>GASTOS E INVERSION</t>
  </si>
  <si>
    <t>GASTOS</t>
  </si>
  <si>
    <t>SERVICIOS PARA EL CUIDADO DE LA SALUD HUMANA Y SERVICIOS SOCIALES</t>
  </si>
  <si>
    <t>SERVICIOS DE SALUD HUMANA</t>
  </si>
  <si>
    <t>TRANSFERENCIAS CORRIENTES</t>
  </si>
  <si>
    <t>INVERSIÓN</t>
  </si>
  <si>
    <t>EJE 1 Excelencia Academica</t>
  </si>
  <si>
    <t>EJE 2 Compromiso Social</t>
  </si>
  <si>
    <t>EJE 3 Compromiso Ambiental</t>
  </si>
  <si>
    <t>EJE 4 Eficiencia Administrativa</t>
  </si>
  <si>
    <t>PPTO DEFINITIVO</t>
  </si>
  <si>
    <t>COMPROMISO MES</t>
  </si>
  <si>
    <t>TOTAL COMPROMISOS</t>
  </si>
  <si>
    <t>SALDO POR COMPROMETER</t>
  </si>
  <si>
    <t>GIROS MES</t>
  </si>
  <si>
    <t>TOTAL GIROS</t>
  </si>
  <si>
    <t>CDP MES</t>
  </si>
  <si>
    <t>TOTAL CDPS</t>
  </si>
  <si>
    <t>CDPS X COMPROMETER</t>
  </si>
  <si>
    <t>SALDO DISPONIBLE</t>
  </si>
  <si>
    <t>PAC ACUMULADO</t>
  </si>
  <si>
    <t>PRESUPUESTO INICIAL</t>
  </si>
  <si>
    <t>PRESUPUESTO DEFINITIVO</t>
  </si>
  <si>
    <t>PAC-     ACUMULADO</t>
  </si>
  <si>
    <t>RECAUDOS MES</t>
  </si>
  <si>
    <t>RECAUDOS ACUMULADO</t>
  </si>
  <si>
    <t>SALDO     POR  RECAUDAR</t>
  </si>
  <si>
    <t>% Recaudo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</si>
  <si>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</si>
  <si>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</si>
  <si>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</si>
  <si>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</si>
  <si>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</si>
  <si>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</si>
  <si>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</si>
  <si>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</si>
  <si>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</si>
  <si>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</si>
  <si>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</si>
  <si>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</si>
  <si>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ESTAMPILLA PROUNAL</t>
  </si>
  <si>
    <t>1021020110102</t>
  </si>
  <si>
    <t>ESTAMPILLA PRO UT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</si>
  <si>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</si>
  <si>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</si>
  <si>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</si>
  <si>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</si>
  <si>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</si>
  <si>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</si>
  <si>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</si>
  <si>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</si>
  <si>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</si>
  <si>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</si>
  <si>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>102202011</t>
  </si>
  <si>
    <t>SERVICIOS DE EDUC SUPERIOR TERC NIVEL PREGRADO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</si>
  <si>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</si>
  <si>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</si>
  <si>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</si>
  <si>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</si>
  <si>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</si>
  <si>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</si>
  <si>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</si>
  <si>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</si>
  <si>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10220201202</t>
  </si>
  <si>
    <t>10220201203</t>
  </si>
  <si>
    <t>10220201204</t>
  </si>
  <si>
    <t>CERTIFICACIONES CONSTANCIAS ACAD Y DERECHOS COMPLEM</t>
  </si>
  <si>
    <t>1025</t>
  </si>
  <si>
    <t>VENTA DE BIENES Y SERVICIOS</t>
  </si>
  <si>
    <t>102501</t>
  </si>
  <si>
    <t>VENTAS DE ESTABLECIMIENTO DE MERCADO</t>
  </si>
  <si>
    <t>10250108</t>
  </si>
  <si>
    <t>SERVICIOS PRESTADOS A LAS EMPRESAS Y SERVICIOS DE PRODUCCIÓN</t>
  </si>
  <si>
    <t>102501083</t>
  </si>
  <si>
    <t>OTROS SERVICIOS PROFESIONALES CIENTÍFICOS Y TÉCNICO</t>
  </si>
  <si>
    <t>10250109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</si>
  <si>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</si>
  <si>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</si>
  <si>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</si>
  <si>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</si>
  <si>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</si>
  <si>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</si>
  <si>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102502</t>
  </si>
  <si>
    <t>VENTAS INCIDENTALES DE ESTABLECIMIENTO NO DE MERCADO</t>
  </si>
  <si>
    <t>10250200</t>
  </si>
  <si>
    <t>102502001</t>
  </si>
  <si>
    <t>10250200101</t>
  </si>
  <si>
    <t>CEREALES</t>
  </si>
  <si>
    <t>10250200102</t>
  </si>
  <si>
    <t>HORTALIZAS</t>
  </si>
  <si>
    <t>10250200104</t>
  </si>
  <si>
    <t>10250200109</t>
  </si>
  <si>
    <t>PRODC DE  FIBRAS PLNTAS VIVAS FLORES Y CAP DE FLORES TAB EN RAMA Y CAUCHO NATURAL</t>
  </si>
  <si>
    <t>102502002</t>
  </si>
  <si>
    <t>10250200201</t>
  </si>
  <si>
    <t>10250200202</t>
  </si>
  <si>
    <t>10250200203</t>
  </si>
  <si>
    <t>HUEVOS DE GALLINA O DE OTRAS AVES CON CÁSCARA FRESCOS</t>
  </si>
  <si>
    <t>10250206</t>
  </si>
  <si>
    <t>SERVICIOS DE VENTA Y DE DISTRIBUCIÓN ALOJAMIENTO</t>
  </si>
  <si>
    <t>102502067</t>
  </si>
  <si>
    <t>10250206709</t>
  </si>
  <si>
    <t>OTROS SERVICIOS DE APOYO AL TRANSPORTE</t>
  </si>
  <si>
    <t>10250207</t>
  </si>
  <si>
    <t>SERVICIOS FINANCROS Y SERVICIOS CONEXOS SERVICIOS INMOBILI Y SERVICIOS DE LEASING</t>
  </si>
  <si>
    <t>102502072</t>
  </si>
  <si>
    <t>SERVICIOS INMOBILIARIOS</t>
  </si>
  <si>
    <t>10250207201</t>
  </si>
  <si>
    <t>10250207202</t>
  </si>
  <si>
    <t>SERVICIOS CIENTÍFICOS Y OTROS TÉCNICOS</t>
  </si>
  <si>
    <t>1026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</si>
  <si>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</si>
  <si>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</si>
  <si>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</si>
  <si>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</si>
  <si>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</si>
  <si>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</si>
  <si>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</si>
  <si>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</si>
  <si>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APORTES NACIÓN</t>
  </si>
  <si>
    <t>102605011</t>
  </si>
  <si>
    <t>10260501101</t>
  </si>
  <si>
    <t>LEY 30 ART 86</t>
  </si>
  <si>
    <t>10260501103</t>
  </si>
  <si>
    <t>DEVOLUCIÓN VOTACIONES</t>
  </si>
  <si>
    <t>10260501104</t>
  </si>
  <si>
    <t>LEY 1819 COOPERATIVAS</t>
  </si>
  <si>
    <t>10260501106</t>
  </si>
  <si>
    <t>PLAN DE FOMENTO A LA CALIDAD</t>
  </si>
  <si>
    <t>2</t>
  </si>
  <si>
    <t>RECURSOS DE CAPITAL</t>
  </si>
  <si>
    <t>205</t>
  </si>
  <si>
    <t>RENDIMIENTOS FINANCIEROS</t>
  </si>
  <si>
    <t>2051</t>
  </si>
  <si>
    <t>RECURSOS DE LA ENTIDAD</t>
  </si>
  <si>
    <t>205102</t>
  </si>
  <si>
    <t>DEPÓSITOS</t>
  </si>
  <si>
    <t>20510201</t>
  </si>
  <si>
    <t>205102011</t>
  </si>
  <si>
    <t>20510201101</t>
  </si>
  <si>
    <t>2051020110101</t>
  </si>
  <si>
    <t>DEPOSITOS-PROPIOS</t>
  </si>
  <si>
    <t>2051020110102</t>
  </si>
  <si>
    <t>INTERESES OF. DE INVESTIGACIONES</t>
  </si>
  <si>
    <t>2051020110103</t>
  </si>
  <si>
    <t>INTERESES INV. CREE</t>
  </si>
  <si>
    <t>2051020110104</t>
  </si>
  <si>
    <t>CONVENIO INVESTIGACIONES</t>
  </si>
  <si>
    <t>2051020110105</t>
  </si>
  <si>
    <t>INTERESES FONDOS COMUNES</t>
  </si>
  <si>
    <t>2051020110106</t>
  </si>
  <si>
    <t>70620-CONVENIO INTERADMINSITRATIVO 0501- CORTOLIMA- UT</t>
  </si>
  <si>
    <t>2051020110107</t>
  </si>
  <si>
    <t>INTERESES PROYECTOS ESPECIALES</t>
  </si>
  <si>
    <t>2051020110108</t>
  </si>
  <si>
    <t>INTERESES CREE</t>
  </si>
  <si>
    <t>2051020110109</t>
  </si>
  <si>
    <t>INTERESES PRO-UNAL</t>
  </si>
  <si>
    <t>20510201101010</t>
  </si>
  <si>
    <t>INTERESES PRO-UT</t>
  </si>
  <si>
    <t>20510201101011</t>
  </si>
  <si>
    <t>INTERESES INVERSION PFC</t>
  </si>
  <si>
    <t>20510201101012</t>
  </si>
  <si>
    <t>INTERESES COOPERATIVAS</t>
  </si>
  <si>
    <t>20510201101013</t>
  </si>
  <si>
    <t>INTERESES CONVENIOS SEDE CENTRAL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</si>
  <si>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</si>
  <si>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</si>
  <si>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</si>
  <si>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</si>
  <si>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</si>
  <si>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</si>
  <si>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</si>
  <si>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RENDIMIENTOS RECURSOS DE TERCEROS</t>
  </si>
  <si>
    <t>205301</t>
  </si>
  <si>
    <t>20530101</t>
  </si>
  <si>
    <t>205301011</t>
  </si>
  <si>
    <t>20530101101</t>
  </si>
  <si>
    <t>RECURSOS DE TERCEROS EN ADMINISTRACIÓN</t>
  </si>
  <si>
    <t>2124010110101</t>
  </si>
  <si>
    <t>90620-CONVENIO INTERADMINSITRATIVO 0516 CORTOLIMA-UT</t>
  </si>
  <si>
    <t>2124010110102</t>
  </si>
  <si>
    <t>10620-CONTRATO 002-2020 ENTRE ALURA ANIMAL HELATH &amp; NUTRITION SA-UT</t>
  </si>
  <si>
    <t>2124010110103</t>
  </si>
  <si>
    <t>50619-CONVENIO 398 JUNIO 2019-CORTOLIMA-UT</t>
  </si>
  <si>
    <t>2124010110104</t>
  </si>
  <si>
    <t>50620-CONVENIO INTERADMINISTRATIVO 00495 CORTOLIMA-UT</t>
  </si>
  <si>
    <t>2124010110105</t>
  </si>
  <si>
    <t>80620-CONVENIO INTERADMINISTRATIVO 0517-10-12-2020 CORTOLIMA-UT</t>
  </si>
  <si>
    <t>2124010110106</t>
  </si>
  <si>
    <t>2124010110112</t>
  </si>
  <si>
    <t>280113 REGALIAS-PROYECTO DE TALENTO HUMANO MINISTERIO DE HACIENDA-UT</t>
  </si>
  <si>
    <t>2124010110113</t>
  </si>
  <si>
    <t>820113-REGALIAS PROYECTO DE APROPIACION SOCIAL</t>
  </si>
  <si>
    <t>2124010110114</t>
  </si>
  <si>
    <t>EGALIAS-CONVENIO 0856 GOBERNACION DEL TOLIMA - UT</t>
  </si>
  <si>
    <t>2124010110115</t>
  </si>
  <si>
    <t>120617 REGALIAS CONVENIO 2077 NOV-2017 GOBERNACION DEL TOLIMA-UT</t>
  </si>
  <si>
    <t>2124010110116</t>
  </si>
  <si>
    <t>110617 REGALIAS CONVENIO 2076 NOV-2017 GOBERNACION DEL TOLIMA-UT</t>
  </si>
  <si>
    <t>2124010110117</t>
  </si>
  <si>
    <t>130617 REGALIAS CONVENIO 2078 NOV-2017 GOBERNACION DEL TOLIMA-UT</t>
  </si>
  <si>
    <t>2124010110118</t>
  </si>
  <si>
    <t>50618 REGALIAS CONTRATO 1509-2018 GOBERNACION DEL TOLIMA-UT</t>
  </si>
  <si>
    <t>2124010110119</t>
  </si>
  <si>
    <t>REGALIAS-CONTRATO 398-619 COLFUTURO-UT</t>
  </si>
  <si>
    <t>2124010110120</t>
  </si>
  <si>
    <t>20516-REGALIAS CAPACIDADES CIENTIFICAS</t>
  </si>
  <si>
    <t>CONCEPTO</t>
  </si>
  <si>
    <t>EJECUTADO 2019</t>
  </si>
  <si>
    <t>PROYECTADO 2020</t>
  </si>
  <si>
    <t>VAR %</t>
  </si>
  <si>
    <t>VAR $</t>
  </si>
  <si>
    <t>PROYECCIÓN 2021</t>
  </si>
  <si>
    <t>PARTICIPACIÓN</t>
  </si>
  <si>
    <t>GASTOS DE FUNCIONAMIENTO</t>
  </si>
  <si>
    <t>PLANTA TEMPORAL Y CATEDRAS</t>
  </si>
  <si>
    <t>CATEDRAS PRESENCIA Y DISTANCIA</t>
  </si>
  <si>
    <t>PERSONAL TRANSOTORIO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</si>
  <si>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</si>
  <si>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</si>
  <si>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</si>
  <si>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</si>
  <si>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</si>
  <si>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</si>
  <si>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</si>
  <si>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</si>
  <si>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</si>
  <si>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</si>
  <si>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</si>
  <si>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</si>
  <si>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</t>
  </si>
  <si>
    <t>IMPUESTOS, TASAS Y CUOTAS DE FISCALIZACIÓN.</t>
  </si>
  <si>
    <t>DEFICIT</t>
  </si>
  <si>
    <t>Proyectos  Especiales</t>
  </si>
  <si>
    <t>RESUMEN EJECUCION PPTAL DE GASTOS ENERO 2021</t>
  </si>
  <si>
    <t>APLAZAMIENTOS</t>
  </si>
  <si>
    <t>DEFINITIVO</t>
  </si>
  <si>
    <t>COMPROMES</t>
  </si>
  <si>
    <t>NETOCOMPROMETIDO</t>
  </si>
  <si>
    <t>PORCOMPROMETER</t>
  </si>
  <si>
    <t>GIROSMES</t>
  </si>
  <si>
    <t>GIROS</t>
  </si>
  <si>
    <t>CDPMES</t>
  </si>
  <si>
    <t>NETOCDP</t>
  </si>
  <si>
    <t>CDPXCOMPROMETER</t>
  </si>
  <si>
    <t>PORCOMPROMXCDP</t>
  </si>
  <si>
    <t>ADECUACIÓN PLANTA FÍSICA-PROPIOS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</si>
</sst>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\ * #,##0_);_(&quot;$&quot;\ * \(#,##0\);_(&quot;$&quot;\ * &quot;-&quot;_);_(@_)"/>
    <numFmt numFmtId="167" formatCode="#,##0_ ;[Red]\-#,##0\ "/>
    <numFmt numFmtId="168" formatCode="0.0%"/>
    <numFmt numFmtId="169" formatCode="_(* #,##0_);_(* \(#,##0\);_(* &quot;-&quot;??_);_(@_)"/>
    <numFmt numFmtId="170" formatCode="&quot;$&quot;#,###,,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165" fontId="0" fillId="0" borderId="0" xfId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6" borderId="1" xfId="0" quotePrefix="1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165" fontId="3" fillId="6" borderId="1" xfId="1" applyFont="1" applyFill="1" applyBorder="1"/>
    <xf numFmtId="0" fontId="3" fillId="7" borderId="1" xfId="0" quotePrefix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1" xfId="1" applyFont="1" applyFill="1" applyBorder="1"/>
    <xf numFmtId="0" fontId="3" fillId="3" borderId="1" xfId="0" quotePrefix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1" applyFont="1" applyFill="1" applyBorder="1"/>
    <xf numFmtId="0" fontId="3" fillId="10" borderId="1" xfId="0" quotePrefix="1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165" fontId="3" fillId="10" borderId="1" xfId="1" applyFont="1" applyFill="1" applyBorder="1"/>
    <xf numFmtId="0" fontId="0" fillId="0" borderId="1" xfId="0" quotePrefix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5" fontId="0" fillId="0" borderId="1" xfId="1" applyFont="1" applyFill="1" applyBorder="1"/>
    <xf numFmtId="0" fontId="0" fillId="0" borderId="0" xfId="0"/>
    <xf numFmtId="167" fontId="1" fillId="11" borderId="1" xfId="7" applyNumberFormat="1" applyFont="1" applyFill="1" applyBorder="1" applyAlignment="1">
      <alignment vertical="center"/>
    </xf>
    <xf numFmtId="0" fontId="5" fillId="13" borderId="1" xfId="5" applyFont="1" applyFill="1" applyBorder="1" applyAlignment="1">
      <alignment horizontal="left"/>
    </xf>
    <xf numFmtId="9" fontId="5" fillId="13" borderId="1" xfId="9" applyFont="1" applyFill="1" applyBorder="1" applyAlignment="1">
      <alignment horizontal="center"/>
    </xf>
    <xf numFmtId="168" fontId="5" fillId="13" borderId="1" xfId="9" applyNumberFormat="1" applyFont="1" applyFill="1" applyBorder="1" applyAlignment="1">
      <alignment horizontal="center"/>
    </xf>
    <xf numFmtId="168" fontId="5" fillId="13" borderId="1" xfId="9" applyNumberFormat="1" applyFont="1" applyFill="1" applyBorder="1" applyAlignment="1">
      <alignment horizontal="center" vertical="center"/>
    </xf>
    <xf numFmtId="0" fontId="8" fillId="5" borderId="1" xfId="5" applyFont="1" applyFill="1" applyBorder="1" applyAlignment="1">
      <alignment horizontal="center" vertical="center"/>
    </xf>
    <xf numFmtId="0" fontId="8" fillId="5" borderId="1" xfId="6" applyNumberFormat="1" applyFont="1" applyFill="1" applyBorder="1" applyAlignment="1">
      <alignment horizontal="center" vertical="center" wrapText="1"/>
    </xf>
    <xf numFmtId="168" fontId="5" fillId="0" borderId="1" xfId="9" applyNumberFormat="1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left" vertical="center" wrapText="1"/>
    </xf>
    <xf numFmtId="0" fontId="1" fillId="0" borderId="2" xfId="5" applyFont="1" applyFill="1" applyBorder="1" applyAlignment="1">
      <alignment horizontal="left" vertical="center" wrapText="1"/>
    </xf>
    <xf numFmtId="168" fontId="5" fillId="0" borderId="1" xfId="9" applyNumberFormat="1" applyFont="1" applyFill="1" applyBorder="1" applyAlignment="1">
      <alignment horizontal="center"/>
    </xf>
    <xf numFmtId="0" fontId="5" fillId="9" borderId="1" xfId="5" applyFont="1" applyFill="1" applyBorder="1" applyAlignment="1">
      <alignment horizontal="left"/>
    </xf>
    <xf numFmtId="168" fontId="5" fillId="9" borderId="1" xfId="9" applyNumberFormat="1" applyFont="1" applyFill="1" applyBorder="1" applyAlignment="1">
      <alignment horizontal="center"/>
    </xf>
    <xf numFmtId="168" fontId="5" fillId="2" borderId="1" xfId="9" applyNumberFormat="1" applyFont="1" applyFill="1" applyBorder="1" applyAlignment="1">
      <alignment horizontal="center"/>
    </xf>
    <xf numFmtId="168" fontId="5" fillId="2" borderId="1" xfId="9" applyNumberFormat="1" applyFont="1" applyFill="1" applyBorder="1" applyAlignment="1">
      <alignment horizontal="center" vertical="center"/>
    </xf>
    <xf numFmtId="0" fontId="5" fillId="14" borderId="1" xfId="5" applyFont="1" applyFill="1" applyBorder="1" applyAlignment="1">
      <alignment horizontal="left"/>
    </xf>
    <xf numFmtId="168" fontId="5" fillId="14" borderId="1" xfId="9" applyNumberFormat="1" applyFont="1" applyFill="1" applyBorder="1" applyAlignment="1">
      <alignment horizontal="center"/>
    </xf>
    <xf numFmtId="170" fontId="5" fillId="0" borderId="1" xfId="8" applyNumberFormat="1" applyFont="1" applyFill="1" applyBorder="1" applyAlignment="1">
      <alignment horizontal="right"/>
    </xf>
    <xf numFmtId="170" fontId="5" fillId="13" borderId="1" xfId="8" applyNumberFormat="1" applyFont="1" applyFill="1" applyBorder="1" applyAlignment="1">
      <alignment horizontal="right"/>
    </xf>
    <xf numFmtId="170" fontId="5" fillId="9" borderId="1" xfId="8" applyNumberFormat="1" applyFont="1" applyFill="1" applyBorder="1" applyAlignment="1">
      <alignment horizontal="right"/>
    </xf>
    <xf numFmtId="170" fontId="5" fillId="0" borderId="1" xfId="8" applyNumberFormat="1" applyFont="1" applyFill="1" applyBorder="1" applyAlignment="1">
      <alignment horizontal="right" vertical="center"/>
    </xf>
    <xf numFmtId="170" fontId="5" fillId="13" borderId="1" xfId="8" applyNumberFormat="1" applyFont="1" applyFill="1" applyBorder="1" applyAlignment="1">
      <alignment horizontal="right" vertical="center"/>
    </xf>
    <xf numFmtId="0" fontId="1" fillId="2" borderId="0" xfId="5" applyFont="1" applyFill="1" applyBorder="1" applyAlignment="1">
      <alignment horizontal="left" vertical="center" wrapText="1"/>
    </xf>
    <xf numFmtId="168" fontId="5" fillId="9" borderId="1" xfId="9" applyNumberFormat="1" applyFont="1" applyFill="1" applyBorder="1" applyAlignment="1">
      <alignment horizontal="center" vertical="center"/>
    </xf>
    <xf numFmtId="170" fontId="5" fillId="14" borderId="1" xfId="8" applyNumberFormat="1" applyFont="1" applyFill="1" applyBorder="1" applyAlignment="1">
      <alignment horizontal="right"/>
    </xf>
    <xf numFmtId="168" fontId="5" fillId="14" borderId="1" xfId="9" applyNumberFormat="1" applyFont="1" applyFill="1" applyBorder="1" applyAlignment="1">
      <alignment horizontal="center" vertical="center"/>
    </xf>
    <xf numFmtId="170" fontId="5" fillId="2" borderId="1" xfId="8" applyNumberFormat="1" applyFont="1" applyFill="1" applyBorder="1" applyAlignment="1">
      <alignment horizontal="right"/>
    </xf>
    <xf numFmtId="170" fontId="5" fillId="14" borderId="1" xfId="8" applyNumberFormat="1" applyFont="1" applyFill="1" applyBorder="1" applyAlignment="1">
      <alignment horizontal="right" vertical="center"/>
    </xf>
    <xf numFmtId="170" fontId="5" fillId="9" borderId="1" xfId="8" applyNumberFormat="1" applyFont="1" applyFill="1" applyBorder="1" applyAlignment="1">
      <alignment horizontal="right" vertical="center"/>
    </xf>
    <xf numFmtId="169" fontId="5" fillId="9" borderId="1" xfId="6" applyNumberFormat="1" applyFont="1" applyFill="1" applyBorder="1" applyAlignment="1">
      <alignment horizontal="right"/>
    </xf>
    <xf numFmtId="169" fontId="5" fillId="13" borderId="1" xfId="6" applyNumberFormat="1" applyFont="1" applyFill="1" applyBorder="1" applyAlignment="1">
      <alignment horizontal="right"/>
    </xf>
    <xf numFmtId="169" fontId="5" fillId="0" borderId="1" xfId="6" applyNumberFormat="1" applyFont="1" applyFill="1" applyBorder="1" applyAlignment="1">
      <alignment horizontal="right"/>
    </xf>
    <xf numFmtId="169" fontId="5" fillId="14" borderId="1" xfId="6" applyNumberFormat="1" applyFont="1" applyFill="1" applyBorder="1" applyAlignment="1">
      <alignment horizontal="right"/>
    </xf>
    <xf numFmtId="0" fontId="8" fillId="5" borderId="7" xfId="6" applyNumberFormat="1" applyFont="1" applyFill="1" applyBorder="1" applyAlignment="1">
      <alignment horizontal="center" vertical="center" wrapText="1"/>
    </xf>
    <xf numFmtId="0" fontId="5" fillId="9" borderId="1" xfId="5" applyFont="1" applyFill="1" applyBorder="1" applyAlignment="1">
      <alignment horizontal="center"/>
    </xf>
    <xf numFmtId="9" fontId="5" fillId="9" borderId="1" xfId="9" applyFont="1" applyFill="1" applyBorder="1" applyAlignment="1">
      <alignment horizontal="center"/>
    </xf>
    <xf numFmtId="9" fontId="5" fillId="0" borderId="1" xfId="9" applyFont="1" applyBorder="1" applyAlignment="1">
      <alignment horizontal="center"/>
    </xf>
    <xf numFmtId="165" fontId="5" fillId="14" borderId="1" xfId="1" applyFont="1" applyFill="1" applyBorder="1" applyAlignment="1">
      <alignment horizontal="right"/>
    </xf>
    <xf numFmtId="165" fontId="5" fillId="0" borderId="1" xfId="1" applyFont="1" applyFill="1" applyBorder="1" applyAlignment="1">
      <alignment horizontal="right"/>
    </xf>
    <xf numFmtId="0" fontId="6" fillId="6" borderId="1" xfId="5" applyFont="1" applyFill="1" applyBorder="1" applyAlignment="1">
      <alignment horizontal="left"/>
    </xf>
    <xf numFmtId="165" fontId="6" fillId="6" borderId="1" xfId="1" applyFont="1" applyFill="1" applyBorder="1" applyAlignment="1">
      <alignment horizontal="right"/>
    </xf>
    <xf numFmtId="0" fontId="6" fillId="4" borderId="1" xfId="5" applyFont="1" applyFill="1" applyBorder="1" applyAlignment="1">
      <alignment horizontal="left"/>
    </xf>
    <xf numFmtId="165" fontId="6" fillId="4" borderId="1" xfId="1" applyFont="1" applyFill="1" applyBorder="1" applyAlignment="1">
      <alignment horizontal="right"/>
    </xf>
    <xf numFmtId="165" fontId="2" fillId="12" borderId="1" xfId="1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wrapText="1"/>
    </xf>
    <xf numFmtId="0" fontId="1" fillId="0" borderId="0" xfId="15"/>
    <xf numFmtId="165" fontId="1" fillId="0" borderId="0" xfId="16" applyFont="1" applyFill="1" applyBorder="1"/>
    <xf numFmtId="165" fontId="1" fillId="0" borderId="0" xfId="15" applyNumberFormat="1" applyFont="1" applyFill="1" applyBorder="1"/>
    <xf numFmtId="0" fontId="2" fillId="0" borderId="3" xfId="15" applyFont="1" applyFill="1" applyBorder="1" applyAlignment="1">
      <alignment horizontal="left" vertical="center" wrapText="1"/>
    </xf>
    <xf numFmtId="0" fontId="1" fillId="0" borderId="0" xfId="15" applyFont="1" applyFill="1" applyBorder="1" applyAlignment="1">
      <alignment horizontal="center"/>
    </xf>
    <xf numFmtId="0" fontId="2" fillId="12" borderId="5" xfId="15" applyFont="1" applyFill="1" applyBorder="1" applyAlignment="1">
      <alignment horizontal="left" vertical="center" wrapText="1"/>
    </xf>
    <xf numFmtId="0" fontId="2" fillId="12" borderId="5" xfId="15" applyFont="1" applyFill="1" applyBorder="1" applyAlignment="1">
      <alignment horizontal="center" vertical="center" wrapText="1"/>
    </xf>
    <xf numFmtId="9" fontId="2" fillId="12" borderId="5" xfId="17" applyFont="1" applyFill="1" applyBorder="1" applyAlignment="1">
      <alignment horizontal="center" vertical="center" wrapText="1"/>
    </xf>
    <xf numFmtId="43" fontId="1" fillId="0" borderId="0" xfId="15" applyNumberFormat="1" applyFont="1" applyFill="1" applyBorder="1"/>
    <xf numFmtId="0" fontId="3" fillId="6" borderId="1" xfId="10" quotePrefix="1" applyFont="1" applyFill="1" applyBorder="1" applyAlignment="1">
      <alignment horizontal="left"/>
    </xf>
    <xf numFmtId="0" fontId="3" fillId="6" borderId="1" xfId="10" quotePrefix="1" applyFont="1" applyFill="1" applyBorder="1"/>
    <xf numFmtId="165" fontId="3" fillId="6" borderId="1" xfId="18" applyFont="1" applyFill="1" applyBorder="1"/>
    <xf numFmtId="0" fontId="1" fillId="6" borderId="1" xfId="10" quotePrefix="1" applyFill="1" applyBorder="1"/>
    <xf numFmtId="165" fontId="1" fillId="6" borderId="1" xfId="18" applyFont="1" applyFill="1" applyBorder="1"/>
    <xf numFmtId="0" fontId="3" fillId="4" borderId="1" xfId="10" quotePrefix="1" applyFont="1" applyFill="1" applyBorder="1"/>
    <xf numFmtId="165" fontId="3" fillId="4" borderId="1" xfId="18" applyFont="1" applyFill="1" applyBorder="1"/>
    <xf numFmtId="0" fontId="3" fillId="8" borderId="1" xfId="10" quotePrefix="1" applyFont="1" applyFill="1" applyBorder="1"/>
    <xf numFmtId="165" fontId="3" fillId="8" borderId="1" xfId="18" applyFont="1" applyFill="1" applyBorder="1"/>
    <xf numFmtId="0" fontId="1" fillId="0" borderId="1" xfId="10" quotePrefix="1" applyFill="1" applyBorder="1"/>
    <xf numFmtId="165" fontId="1" fillId="0" borderId="1" xfId="18" applyFont="1" applyFill="1" applyBorder="1"/>
    <xf numFmtId="165" fontId="3" fillId="11" borderId="1" xfId="18" applyFont="1" applyFill="1" applyBorder="1"/>
    <xf numFmtId="165" fontId="3" fillId="0" borderId="1" xfId="18" applyFont="1" applyFill="1" applyBorder="1"/>
    <xf numFmtId="9" fontId="3" fillId="11" borderId="1" xfId="11" applyFont="1" applyFill="1" applyBorder="1" applyAlignment="1">
      <alignment horizontal="center"/>
    </xf>
    <xf numFmtId="165" fontId="1" fillId="11" borderId="1" xfId="18" applyFont="1" applyFill="1" applyBorder="1"/>
    <xf numFmtId="42" fontId="1" fillId="11" borderId="1" xfId="7" applyNumberFormat="1" applyFont="1" applyFill="1" applyBorder="1" applyAlignment="1">
      <alignment vertical="center"/>
    </xf>
    <xf numFmtId="9" fontId="1" fillId="11" borderId="1" xfId="1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165" fontId="0" fillId="0" borderId="1" xfId="19" applyFont="1" applyBorder="1" applyAlignment="1">
      <alignment horizontal="left"/>
    </xf>
    <xf numFmtId="165" fontId="3" fillId="11" borderId="1" xfId="11" applyNumberFormat="1" applyFont="1" applyFill="1" applyBorder="1" applyAlignment="1">
      <alignment horizontal="center" vertical="center"/>
    </xf>
    <xf numFmtId="165" fontId="1" fillId="11" borderId="1" xfId="18" applyFont="1" applyFill="1" applyBorder="1" applyAlignment="1">
      <alignment vertical="center"/>
    </xf>
    <xf numFmtId="165" fontId="3" fillId="11" borderId="1" xfId="18" applyFont="1" applyFill="1" applyBorder="1" applyAlignment="1">
      <alignment horizontal="center" vertical="center"/>
    </xf>
    <xf numFmtId="0" fontId="3" fillId="4" borderId="1" xfId="10" quotePrefix="1" applyFont="1" applyFill="1" applyBorder="1" applyAlignment="1">
      <alignment horizontal="left"/>
    </xf>
    <xf numFmtId="165" fontId="3" fillId="4" borderId="1" xfId="18" applyFont="1" applyFill="1" applyBorder="1" applyAlignment="1">
      <alignment horizontal="left"/>
    </xf>
    <xf numFmtId="0" fontId="3" fillId="8" borderId="1" xfId="10" quotePrefix="1" applyFont="1" applyFill="1" applyBorder="1" applyAlignment="1">
      <alignment horizontal="left"/>
    </xf>
    <xf numFmtId="165" fontId="3" fillId="8" borderId="1" xfId="18" applyFont="1" applyFill="1" applyBorder="1" applyAlignment="1">
      <alignment horizontal="left"/>
    </xf>
    <xf numFmtId="0" fontId="1" fillId="11" borderId="1" xfId="10" quotePrefix="1" applyFill="1" applyBorder="1"/>
    <xf numFmtId="0" fontId="1" fillId="11" borderId="1" xfId="10" quotePrefix="1" applyFont="1" applyFill="1" applyBorder="1"/>
    <xf numFmtId="0" fontId="1" fillId="11" borderId="1" xfId="10" quotePrefix="1" applyFill="1" applyBorder="1" applyAlignment="1">
      <alignment horizontal="left"/>
    </xf>
    <xf numFmtId="165" fontId="1" fillId="11" borderId="1" xfId="20" applyFont="1" applyFill="1" applyBorder="1"/>
    <xf numFmtId="165" fontId="1" fillId="11" borderId="1" xfId="20" applyFont="1" applyFill="1" applyBorder="1" applyAlignment="1">
      <alignment vertical="center"/>
    </xf>
    <xf numFmtId="165" fontId="3" fillId="11" borderId="1" xfId="20" applyFont="1" applyFill="1" applyBorder="1" applyAlignment="1">
      <alignment horizontal="center" vertical="center"/>
    </xf>
    <xf numFmtId="0" fontId="1" fillId="11" borderId="1" xfId="10" quotePrefix="1" applyFont="1" applyFill="1" applyBorder="1" applyAlignment="1">
      <alignment horizontal="left" vertical="center"/>
    </xf>
    <xf numFmtId="0" fontId="1" fillId="11" borderId="0" xfId="10" applyFont="1" applyFill="1" applyBorder="1" applyAlignment="1">
      <alignment horizontal="left"/>
    </xf>
    <xf numFmtId="0" fontId="1" fillId="11" borderId="0" xfId="10" applyFont="1" applyFill="1" applyBorder="1"/>
    <xf numFmtId="165" fontId="3" fillId="11" borderId="1" xfId="20" applyFont="1" applyFill="1" applyBorder="1"/>
    <xf numFmtId="0" fontId="1" fillId="11" borderId="0" xfId="15" applyFont="1" applyFill="1" applyBorder="1" applyAlignment="1">
      <alignment horizontal="left"/>
    </xf>
    <xf numFmtId="0" fontId="1" fillId="11" borderId="0" xfId="15" applyFont="1" applyFill="1" applyBorder="1"/>
    <xf numFmtId="43" fontId="1" fillId="11" borderId="0" xfId="15" applyNumberFormat="1" applyFont="1" applyFill="1" applyBorder="1"/>
    <xf numFmtId="165" fontId="1" fillId="11" borderId="0" xfId="16" applyFont="1" applyFill="1" applyBorder="1"/>
    <xf numFmtId="9" fontId="1" fillId="11" borderId="0" xfId="17" applyFont="1" applyFill="1" applyBorder="1" applyAlignment="1">
      <alignment horizontal="center"/>
    </xf>
    <xf numFmtId="164" fontId="1" fillId="11" borderId="0" xfId="21" applyFont="1" applyFill="1" applyBorder="1"/>
    <xf numFmtId="165" fontId="1" fillId="11" borderId="0" xfId="15" applyNumberFormat="1" applyFont="1" applyFill="1" applyBorder="1"/>
    <xf numFmtId="165" fontId="3" fillId="7" borderId="7" xfId="1" applyFont="1" applyFill="1" applyBorder="1"/>
    <xf numFmtId="165" fontId="0" fillId="0" borderId="0" xfId="0" applyNumberFormat="1"/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4" xfId="15" applyFont="1" applyFill="1" applyBorder="1" applyAlignment="1">
      <alignment horizontal="center" vertical="center"/>
    </xf>
    <xf numFmtId="0" fontId="0" fillId="15" borderId="0" xfId="0" applyFill="1"/>
    <xf numFmtId="41" fontId="0" fillId="15" borderId="0" xfId="22" applyFont="1" applyFill="1"/>
    <xf numFmtId="0" fontId="0" fillId="0" borderId="2" xfId="0" applyFill="1" applyBorder="1"/>
    <xf numFmtId="41" fontId="0" fillId="0" borderId="2" xfId="22" applyFont="1" applyFill="1" applyBorder="1"/>
    <xf numFmtId="0" fontId="0" fillId="15" borderId="0" xfId="0" applyFill="1" applyAlignment="1">
      <alignment horizontal="left"/>
    </xf>
    <xf numFmtId="0" fontId="0" fillId="0" borderId="2" xfId="0" quotePrefix="1" applyFill="1" applyBorder="1" applyAlignment="1">
      <alignment horizontal="left"/>
    </xf>
    <xf numFmtId="0" fontId="0" fillId="0" borderId="2" xfId="0" applyFill="1" applyBorder="1" applyAlignment="1">
      <alignment horizontal="left"/>
    </xf>
  </cellXfs>
  <cellStyles count="23">
    <cellStyle name="Millares" xfId="1" builtinId="3"/>
    <cellStyle name="Millares [0]" xfId="22" builtinId="6"/>
    <cellStyle name="Millares [0] 2" xfId="4"/>
    <cellStyle name="Millares [0] 2 2" xfId="13"/>
    <cellStyle name="Millares [0] 3" xfId="21"/>
    <cellStyle name="Millares 2" xfId="3"/>
    <cellStyle name="Millares 2 2" xfId="19"/>
    <cellStyle name="Millares 3" xfId="6"/>
    <cellStyle name="Millares 4" xfId="16"/>
    <cellStyle name="Millares 6" xfId="20"/>
    <cellStyle name="Millares 7" xfId="18"/>
    <cellStyle name="Moneda [0] 2" xfId="7"/>
    <cellStyle name="Moneda [0] 2 2" xfId="12"/>
    <cellStyle name="Moneda [0] 3" xfId="8"/>
    <cellStyle name="Normal" xfId="0" builtinId="0"/>
    <cellStyle name="Normal 2" xfId="2"/>
    <cellStyle name="Normal 2 2" xfId="10"/>
    <cellStyle name="Normal 3" xfId="14"/>
    <cellStyle name="Normal 4" xfId="5"/>
    <cellStyle name="Normal 5" xfId="15"/>
    <cellStyle name="Porcentaje 2" xfId="11"/>
    <cellStyle name="Porcentaje 3" xfId="9"/>
    <cellStyle name="Porcentaje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1154499</xdr:colOff>
      <xdr:row>0</xdr:row>
      <xdr:rowOff>39158</xdr:rowOff>
    </xdr:from>
    <xdr:to>
      <xdr:col>11</xdr:col>
      <xdr:colOff>781050</xdr:colOff>
      <xdr:row>6</xdr:row>
      <xdr:rowOff>85725</xdr:rowOff>
    </xdr:to>
    <xdr:sp macro="" textlink="">
      <xdr:nvSpPr>
        <xdr:cNvPr id="2" name="Rectángulo 1"/>
        <xdr:cNvSpPr/>
      </xdr:nvSpPr>
      <xdr:spPr>
        <a:xfrm>
          <a:off x="2230824" y="39158"/>
          <a:ext cx="13009176" cy="118956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VICERRECTORIA ADMINISTRATIVA</a:t>
          </a:r>
        </a:p>
        <a:p>
          <a:pPr algn="ctr"/>
          <a:r>
            <a:rPr lang="es-E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DIVISION CONTABLE Y FINANCIERA</a:t>
          </a:r>
        </a:p>
        <a:p>
          <a:pPr algn="ctr"/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EJECUCIÓN PRESUPUESTAL DE GASTOS DE ENERO </a:t>
          </a:r>
          <a:r>
            <a:rPr lang="es-E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2021</a:t>
          </a:r>
          <a:endParaRPr lang="es-E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2523554</xdr:colOff>
      <xdr:row>5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9879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1555914</xdr:colOff>
      <xdr:row>0</xdr:row>
      <xdr:rowOff>122639</xdr:rowOff>
    </xdr:from>
    <xdr:to>
      <xdr:col>10</xdr:col>
      <xdr:colOff>352424</xdr:colOff>
      <xdr:row>2</xdr:row>
      <xdr:rowOff>240336</xdr:rowOff>
    </xdr:to>
    <xdr:sp macro="" textlink="">
      <xdr:nvSpPr>
        <xdr:cNvPr id="2" name="Rectángulo 1"/>
        <xdr:cNvSpPr/>
      </xdr:nvSpPr>
      <xdr:spPr>
        <a:xfrm>
          <a:off x="2556039" y="122639"/>
          <a:ext cx="11941010" cy="50822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VICERRECTORIA ADMINISTRATIVA</a:t>
          </a:r>
        </a:p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DIVISION CONTABLE Y FINANCIERA</a:t>
          </a:r>
        </a:p>
        <a:p>
          <a:pPr algn="ctr"/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EJECUCIÓN PRESUPUESTAL DE INGRESOS DE ENERO </a:t>
          </a:r>
          <a:r>
            <a:rPr lang="es-E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2021</a:t>
          </a:r>
          <a:endParaRPr lang="es-E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180974</xdr:colOff>
      <xdr:row>0</xdr:row>
      <xdr:rowOff>47625</xdr:rowOff>
    </xdr:from>
    <xdr:to>
      <xdr:col>1</xdr:col>
      <xdr:colOff>2311064</xdr:colOff>
      <xdr:row>2</xdr:row>
      <xdr:rowOff>466725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47625"/>
          <a:ext cx="313021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L421"/>
  <sheetViews>
    <sheetView showGridLines="0" tabSelected="1" topLeftCell="A4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U4" sqref="U1:AL1048576"/>
    </sheetView>
  </sheetViews>
  <sheetFormatPr baseColWidth="10" defaultRowHeight="15" x14ac:dyDescent="0.25"/>
  <cols>
    <col min="1" max="1" width="16.140625" style="2" bestFit="1" customWidth="1"/>
    <col min="2" max="2" width="40.7109375" style="2" customWidth="1"/>
    <col min="3" max="3" width="18.85546875" style="1" bestFit="1" customWidth="1"/>
    <col min="4" max="4" width="15.140625" style="1" bestFit="1" customWidth="1"/>
    <col min="5" max="5" width="18.5703125" style="1" bestFit="1" customWidth="1"/>
    <col min="6" max="6" width="12.140625" style="1" bestFit="1" customWidth="1"/>
    <col min="7" max="7" width="18.85546875" style="1" bestFit="1" customWidth="1"/>
    <col min="8" max="8" width="19" style="1" bestFit="1" customWidth="1"/>
    <col min="9" max="9" width="26.28515625" style="1" bestFit="1" customWidth="1"/>
    <col min="10" max="10" width="19.7109375" style="1" bestFit="1" customWidth="1"/>
    <col min="11" max="11" width="16.85546875" style="1" bestFit="1" customWidth="1"/>
    <col min="12" max="12" width="17.5703125" style="1" bestFit="1" customWidth="1"/>
    <col min="13" max="13" width="16.85546875" style="1" bestFit="1" customWidth="1"/>
    <col min="14" max="15" width="17.85546875" style="1" bestFit="1" customWidth="1"/>
    <col min="16" max="16" width="19.7109375" style="1" bestFit="1" customWidth="1"/>
    <col min="17" max="17" width="22.85546875" style="1" bestFit="1" customWidth="1"/>
    <col min="18" max="18" width="17.5703125" style="1" bestFit="1" customWidth="1"/>
    <col min="19" max="20" width="1.85546875" customWidth="1"/>
    <col min="21" max="21" width="0" style="2" hidden="1" customWidth="1"/>
    <col min="22" max="22" width="56.28515625" hidden="1" customWidth="1"/>
    <col min="23" max="23" width="16.28515625" hidden="1" customWidth="1"/>
    <col min="24" max="24" width="12.5703125" hidden="1" customWidth="1"/>
    <col min="25" max="25" width="18.5703125" hidden="1" customWidth="1"/>
    <col min="26" max="26" width="17.5703125" hidden="1" customWidth="1"/>
    <col min="27" max="27" width="14.85546875" hidden="1" customWidth="1"/>
    <col min="28" max="28" width="12.140625" hidden="1" customWidth="1"/>
    <col min="29" max="29" width="16.28515625" hidden="1" customWidth="1"/>
    <col min="30" max="30" width="15.140625" hidden="1" customWidth="1"/>
    <col min="31" max="31" width="22.5703125" hidden="1" customWidth="1"/>
    <col min="32" max="32" width="20.140625" hidden="1" customWidth="1"/>
    <col min="33" max="34" width="14.140625" hidden="1" customWidth="1"/>
    <col min="35" max="36" width="15.140625" hidden="1" customWidth="1"/>
    <col min="37" max="37" width="21.28515625" hidden="1" customWidth="1"/>
    <col min="38" max="38" width="20.7109375" hidden="1" customWidth="1"/>
  </cols>
  <sheetData>
    <row r="8" spans="1:38" s="3" customFormat="1" ht="30" x14ac:dyDescent="0.25">
      <c r="A8" s="64" t="s">
        <v>0</v>
      </c>
      <c r="B8" s="64" t="s">
        <v>1</v>
      </c>
      <c r="C8" s="63" t="s">
        <v>2</v>
      </c>
      <c r="D8" s="63" t="s">
        <v>3</v>
      </c>
      <c r="E8" s="63" t="s">
        <v>4</v>
      </c>
      <c r="F8" s="63" t="s">
        <v>6</v>
      </c>
      <c r="G8" s="63" t="s">
        <v>607</v>
      </c>
      <c r="H8" s="63" t="s">
        <v>608</v>
      </c>
      <c r="I8" s="63" t="s">
        <v>609</v>
      </c>
      <c r="J8" s="63" t="s">
        <v>610</v>
      </c>
      <c r="K8" s="63" t="s">
        <v>611</v>
      </c>
      <c r="L8" s="63" t="s">
        <v>612</v>
      </c>
      <c r="M8" s="63" t="s">
        <v>7</v>
      </c>
      <c r="N8" s="63" t="s">
        <v>613</v>
      </c>
      <c r="O8" s="63" t="s">
        <v>614</v>
      </c>
      <c r="P8" s="63" t="s">
        <v>615</v>
      </c>
      <c r="Q8" s="63" t="s">
        <v>616</v>
      </c>
      <c r="R8" s="63" t="s">
        <v>617</v>
      </c>
      <c r="U8" s="127" t="s">
        <v>0</v>
      </c>
      <c r="V8" s="123" t="s">
        <v>1</v>
      </c>
      <c r="W8" s="124" t="s">
        <v>2</v>
      </c>
      <c r="X8" s="124" t="s">
        <v>3</v>
      </c>
      <c r="Y8" s="124" t="s">
        <v>4</v>
      </c>
      <c r="Z8" s="124" t="s">
        <v>833</v>
      </c>
      <c r="AA8" s="124" t="s">
        <v>5</v>
      </c>
      <c r="AB8" s="124" t="s">
        <v>6</v>
      </c>
      <c r="AC8" s="124" t="s">
        <v>834</v>
      </c>
      <c r="AD8" s="124" t="s">
        <v>835</v>
      </c>
      <c r="AE8" s="124" t="s">
        <v>836</v>
      </c>
      <c r="AF8" s="124" t="s">
        <v>837</v>
      </c>
      <c r="AG8" s="124" t="s">
        <v>838</v>
      </c>
      <c r="AH8" s="124" t="s">
        <v>839</v>
      </c>
      <c r="AI8" s="124" t="s">
        <v>840</v>
      </c>
      <c r="AJ8" s="124" t="s">
        <v>841</v>
      </c>
      <c r="AK8" s="124" t="s">
        <v>842</v>
      </c>
      <c r="AL8" s="124" t="s">
        <v>843</v>
      </c>
    </row>
    <row r="9" spans="1:38" x14ac:dyDescent="0.25">
      <c r="A9" s="4"/>
      <c r="B9" s="5" t="s">
        <v>597</v>
      </c>
      <c r="C9" s="6">
        <f>+C10+C74+C252+C260</f>
        <v>129818642105.92</v>
      </c>
      <c r="D9" s="6">
        <f t="shared" ref="D9:R9" si="0">+D10+D74+D252+D260</f>
        <v>563109770</v>
      </c>
      <c r="E9" s="6">
        <f t="shared" si="0"/>
        <v>563109770</v>
      </c>
      <c r="F9" s="6">
        <f t="shared" si="0"/>
        <v>0</v>
      </c>
      <c r="G9" s="6">
        <f t="shared" si="0"/>
        <v>129743856779.92</v>
      </c>
      <c r="H9" s="6">
        <f t="shared" si="0"/>
        <v>11219784321.030001</v>
      </c>
      <c r="I9" s="6">
        <f t="shared" si="0"/>
        <v>11218967934.030001</v>
      </c>
      <c r="J9" s="6">
        <f t="shared" si="0"/>
        <v>118524888845.89</v>
      </c>
      <c r="K9" s="6">
        <f t="shared" si="0"/>
        <v>5761167968.9799995</v>
      </c>
      <c r="L9" s="6">
        <f t="shared" si="0"/>
        <v>5761984355.9799995</v>
      </c>
      <c r="M9" s="6">
        <f t="shared" si="0"/>
        <v>4052613039.02</v>
      </c>
      <c r="N9" s="6">
        <f t="shared" si="0"/>
        <v>18818252936</v>
      </c>
      <c r="O9" s="6">
        <f t="shared" si="0"/>
        <v>18817436549</v>
      </c>
      <c r="P9" s="6">
        <f t="shared" si="0"/>
        <v>7616008074</v>
      </c>
      <c r="Q9" s="6">
        <f t="shared" si="0"/>
        <v>110926420230.92</v>
      </c>
      <c r="R9" s="6">
        <f t="shared" si="0"/>
        <v>5729259718.9799995</v>
      </c>
      <c r="U9" s="127"/>
      <c r="V9" s="123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</row>
    <row r="10" spans="1:38" x14ac:dyDescent="0.25">
      <c r="A10" s="4" t="s">
        <v>8</v>
      </c>
      <c r="B10" s="5" t="s">
        <v>9</v>
      </c>
      <c r="C10" s="6">
        <f>+C11+C47</f>
        <v>112548080482</v>
      </c>
      <c r="D10" s="6">
        <f t="shared" ref="D10:R10" si="1">+D11+D47</f>
        <v>50000000</v>
      </c>
      <c r="E10" s="6">
        <f t="shared" si="1"/>
        <v>563109770</v>
      </c>
      <c r="F10" s="6">
        <f t="shared" si="1"/>
        <v>0</v>
      </c>
      <c r="G10" s="6">
        <f t="shared" si="1"/>
        <v>112034970712</v>
      </c>
      <c r="H10" s="6">
        <v>10729079952</v>
      </c>
      <c r="I10" s="6">
        <v>10729079952</v>
      </c>
      <c r="J10" s="6">
        <f t="shared" si="1"/>
        <v>101305890760</v>
      </c>
      <c r="K10" s="6">
        <v>5574388581</v>
      </c>
      <c r="L10" s="6">
        <v>5574388581</v>
      </c>
      <c r="M10" s="6">
        <f t="shared" si="1"/>
        <v>3745350988</v>
      </c>
      <c r="N10" s="6">
        <v>15928221082</v>
      </c>
      <c r="O10" s="6">
        <v>15928221082</v>
      </c>
      <c r="P10" s="6">
        <f t="shared" si="1"/>
        <v>5204376452</v>
      </c>
      <c r="Q10" s="6">
        <f t="shared" si="1"/>
        <v>96106749630</v>
      </c>
      <c r="R10" s="6">
        <f t="shared" si="1"/>
        <v>5574388581</v>
      </c>
      <c r="U10" s="128" t="s">
        <v>8</v>
      </c>
      <c r="V10" s="125" t="s">
        <v>9</v>
      </c>
      <c r="W10" s="126">
        <v>112548080483</v>
      </c>
      <c r="X10" s="126">
        <v>50000000</v>
      </c>
      <c r="Y10" s="126">
        <v>563109770</v>
      </c>
      <c r="Z10" s="126">
        <v>0</v>
      </c>
      <c r="AA10" s="126">
        <v>0</v>
      </c>
      <c r="AB10" s="126">
        <v>0</v>
      </c>
      <c r="AC10" s="126">
        <v>112034970713</v>
      </c>
      <c r="AD10" s="126">
        <v>10729079952</v>
      </c>
      <c r="AE10" s="126">
        <v>10729079952</v>
      </c>
      <c r="AF10" s="126">
        <v>101305890761</v>
      </c>
      <c r="AG10" s="126">
        <v>5574388581</v>
      </c>
      <c r="AH10" s="126">
        <v>5574388581</v>
      </c>
      <c r="AI10" s="126">
        <v>15928221082</v>
      </c>
      <c r="AJ10" s="126">
        <v>15928221082</v>
      </c>
      <c r="AK10" s="126">
        <v>5199141130</v>
      </c>
      <c r="AL10" s="126">
        <v>96106749631</v>
      </c>
    </row>
    <row r="11" spans="1:38" x14ac:dyDescent="0.25">
      <c r="A11" s="7" t="s">
        <v>10</v>
      </c>
      <c r="B11" s="8" t="s">
        <v>11</v>
      </c>
      <c r="C11" s="9">
        <f>+C12+C25+C38</f>
        <v>81510886902</v>
      </c>
      <c r="D11" s="9">
        <f t="shared" ref="D11:R11" si="2">+D12+D25+D38</f>
        <v>50000000</v>
      </c>
      <c r="E11" s="9">
        <f t="shared" si="2"/>
        <v>563109770</v>
      </c>
      <c r="F11" s="9">
        <f t="shared" si="2"/>
        <v>0</v>
      </c>
      <c r="G11" s="9">
        <f t="shared" si="2"/>
        <v>80997777132</v>
      </c>
      <c r="H11" s="9">
        <v>5472773459</v>
      </c>
      <c r="I11" s="9">
        <v>5472773459</v>
      </c>
      <c r="J11" s="9">
        <f t="shared" si="2"/>
        <v>75525003673</v>
      </c>
      <c r="K11" s="9">
        <v>5470747419</v>
      </c>
      <c r="L11" s="9">
        <v>5470747419</v>
      </c>
      <c r="M11" s="9">
        <f t="shared" si="2"/>
        <v>11100160</v>
      </c>
      <c r="N11" s="9">
        <v>9839380779</v>
      </c>
      <c r="O11" s="9">
        <v>9839380779</v>
      </c>
      <c r="P11" s="9">
        <f t="shared" si="2"/>
        <v>4456928153</v>
      </c>
      <c r="Q11" s="9">
        <f t="shared" si="2"/>
        <v>71158396353</v>
      </c>
      <c r="R11" s="9">
        <f t="shared" si="2"/>
        <v>5470747419</v>
      </c>
      <c r="S11" s="118">
        <f>+C11*57%</f>
        <v>46461205534.139999</v>
      </c>
      <c r="T11" s="119">
        <f>+S11+C47-4700000000</f>
        <v>72798399114.139999</v>
      </c>
      <c r="U11" s="128" t="s">
        <v>10</v>
      </c>
      <c r="V11" s="125" t="s">
        <v>11</v>
      </c>
      <c r="W11" s="126">
        <v>81510886903</v>
      </c>
      <c r="X11" s="126">
        <v>50000000</v>
      </c>
      <c r="Y11" s="126">
        <v>563109770</v>
      </c>
      <c r="Z11" s="126">
        <v>0</v>
      </c>
      <c r="AA11" s="126">
        <v>0</v>
      </c>
      <c r="AB11" s="126">
        <v>0</v>
      </c>
      <c r="AC11" s="126">
        <v>80997777133</v>
      </c>
      <c r="AD11" s="126">
        <v>5472773459</v>
      </c>
      <c r="AE11" s="126">
        <v>5472773459</v>
      </c>
      <c r="AF11" s="126">
        <v>75525003674</v>
      </c>
      <c r="AG11" s="126">
        <v>5470747419</v>
      </c>
      <c r="AH11" s="126">
        <v>5470747419</v>
      </c>
      <c r="AI11" s="126">
        <v>9839380779</v>
      </c>
      <c r="AJ11" s="126">
        <v>9839380779</v>
      </c>
      <c r="AK11" s="126">
        <v>4366607320</v>
      </c>
      <c r="AL11" s="126">
        <v>71158396354</v>
      </c>
    </row>
    <row r="12" spans="1:38" x14ac:dyDescent="0.25">
      <c r="A12" s="10" t="s">
        <v>12</v>
      </c>
      <c r="B12" s="11" t="s">
        <v>13</v>
      </c>
      <c r="C12" s="12">
        <f>+C13+C23</f>
        <v>61238540364</v>
      </c>
      <c r="D12" s="12">
        <f t="shared" ref="D12:R12" si="3">+D13+D23</f>
        <v>0</v>
      </c>
      <c r="E12" s="12">
        <f t="shared" si="3"/>
        <v>563109770</v>
      </c>
      <c r="F12" s="12">
        <f t="shared" si="3"/>
        <v>0</v>
      </c>
      <c r="G12" s="12">
        <f t="shared" si="3"/>
        <v>60675430594</v>
      </c>
      <c r="H12" s="12">
        <v>3770605093</v>
      </c>
      <c r="I12" s="12">
        <v>3770605093</v>
      </c>
      <c r="J12" s="12">
        <f t="shared" si="3"/>
        <v>56904825501</v>
      </c>
      <c r="K12" s="12">
        <v>3768598025</v>
      </c>
      <c r="L12" s="12">
        <v>3768598025</v>
      </c>
      <c r="M12" s="12">
        <f t="shared" si="3"/>
        <v>2007068</v>
      </c>
      <c r="N12" s="12">
        <v>3770605093</v>
      </c>
      <c r="O12" s="12">
        <v>3770605093</v>
      </c>
      <c r="P12" s="12">
        <f t="shared" si="3"/>
        <v>0</v>
      </c>
      <c r="Q12" s="12">
        <f t="shared" si="3"/>
        <v>56904825501</v>
      </c>
      <c r="R12" s="12">
        <f t="shared" si="3"/>
        <v>3768598025</v>
      </c>
      <c r="S12" s="119">
        <f>+C11-S11</f>
        <v>35049681367.860001</v>
      </c>
      <c r="T12" s="119">
        <f>+S12+4700000000</f>
        <v>39749681367.860001</v>
      </c>
      <c r="U12" s="128" t="s">
        <v>12</v>
      </c>
      <c r="V12" s="125" t="s">
        <v>13</v>
      </c>
      <c r="W12" s="126">
        <v>61238540365</v>
      </c>
      <c r="X12" s="126">
        <v>0</v>
      </c>
      <c r="Y12" s="126">
        <v>563109770</v>
      </c>
      <c r="Z12" s="126">
        <v>0</v>
      </c>
      <c r="AA12" s="126">
        <v>0</v>
      </c>
      <c r="AB12" s="126">
        <v>0</v>
      </c>
      <c r="AC12" s="126">
        <v>60675430595</v>
      </c>
      <c r="AD12" s="126">
        <v>3770605093</v>
      </c>
      <c r="AE12" s="126">
        <v>3770605093</v>
      </c>
      <c r="AF12" s="126">
        <v>56904825502</v>
      </c>
      <c r="AG12" s="126">
        <v>3768598025</v>
      </c>
      <c r="AH12" s="126">
        <v>3768598025</v>
      </c>
      <c r="AI12" s="126">
        <v>3770605093</v>
      </c>
      <c r="AJ12" s="126">
        <v>3770605093</v>
      </c>
      <c r="AK12" s="126">
        <v>0</v>
      </c>
      <c r="AL12" s="126">
        <v>56904825502</v>
      </c>
    </row>
    <row r="13" spans="1:38" x14ac:dyDescent="0.25">
      <c r="A13" s="13" t="s">
        <v>14</v>
      </c>
      <c r="B13" s="14" t="s">
        <v>15</v>
      </c>
      <c r="C13" s="15">
        <f>SUM(C14:C22)</f>
        <v>61160091864</v>
      </c>
      <c r="D13" s="15">
        <f t="shared" ref="D13:R13" si="4">SUM(D14:D22)</f>
        <v>0</v>
      </c>
      <c r="E13" s="15">
        <f t="shared" si="4"/>
        <v>563109770</v>
      </c>
      <c r="F13" s="15">
        <f t="shared" si="4"/>
        <v>0</v>
      </c>
      <c r="G13" s="15">
        <f t="shared" si="4"/>
        <v>60596982094</v>
      </c>
      <c r="H13" s="15">
        <v>3764157333</v>
      </c>
      <c r="I13" s="15">
        <v>3764157333</v>
      </c>
      <c r="J13" s="15">
        <f t="shared" si="4"/>
        <v>56832824761</v>
      </c>
      <c r="K13" s="15">
        <v>3762150265</v>
      </c>
      <c r="L13" s="15">
        <v>3762150265</v>
      </c>
      <c r="M13" s="15">
        <f t="shared" si="4"/>
        <v>2007068</v>
      </c>
      <c r="N13" s="15">
        <v>3764157333</v>
      </c>
      <c r="O13" s="15">
        <v>3764157333</v>
      </c>
      <c r="P13" s="15">
        <f t="shared" si="4"/>
        <v>0</v>
      </c>
      <c r="Q13" s="15">
        <f t="shared" si="4"/>
        <v>56832824761</v>
      </c>
      <c r="R13" s="15">
        <f t="shared" si="4"/>
        <v>3762150265</v>
      </c>
      <c r="U13" s="128" t="s">
        <v>14</v>
      </c>
      <c r="V13" s="125" t="s">
        <v>15</v>
      </c>
      <c r="W13" s="126">
        <v>61160091865</v>
      </c>
      <c r="X13" s="126">
        <v>0</v>
      </c>
      <c r="Y13" s="126">
        <v>563109770</v>
      </c>
      <c r="Z13" s="126">
        <v>0</v>
      </c>
      <c r="AA13" s="126">
        <v>0</v>
      </c>
      <c r="AB13" s="126">
        <v>0</v>
      </c>
      <c r="AC13" s="126">
        <v>60596982095</v>
      </c>
      <c r="AD13" s="126">
        <v>3764157333</v>
      </c>
      <c r="AE13" s="126">
        <v>3764157333</v>
      </c>
      <c r="AF13" s="126">
        <v>56832824762</v>
      </c>
      <c r="AG13" s="126">
        <v>3762150265</v>
      </c>
      <c r="AH13" s="126">
        <v>3762150265</v>
      </c>
      <c r="AI13" s="126">
        <v>3764157333</v>
      </c>
      <c r="AJ13" s="126">
        <v>3764157333</v>
      </c>
      <c r="AK13" s="126">
        <v>0</v>
      </c>
      <c r="AL13" s="126">
        <v>56832824762</v>
      </c>
    </row>
    <row r="14" spans="1:38" x14ac:dyDescent="0.25">
      <c r="A14" s="16" t="s">
        <v>16</v>
      </c>
      <c r="B14" s="17" t="s">
        <v>17</v>
      </c>
      <c r="C14" s="18">
        <v>35665102864</v>
      </c>
      <c r="D14" s="18">
        <v>0</v>
      </c>
      <c r="E14" s="18">
        <v>563109770</v>
      </c>
      <c r="F14" s="18">
        <v>0</v>
      </c>
      <c r="G14" s="18">
        <f t="shared" ref="G14:G73" si="5">+C14+D14-E14+F14</f>
        <v>35101993094</v>
      </c>
      <c r="H14" s="18">
        <v>2335396207</v>
      </c>
      <c r="I14" s="18">
        <v>2335396207</v>
      </c>
      <c r="J14" s="18">
        <f t="shared" ref="J14:J73" si="6">+G14-I14</f>
        <v>32766596887</v>
      </c>
      <c r="K14" s="18">
        <v>2335396207</v>
      </c>
      <c r="L14" s="18">
        <v>2335396207</v>
      </c>
      <c r="M14" s="18">
        <v>0</v>
      </c>
      <c r="N14" s="18">
        <v>2335396207</v>
      </c>
      <c r="O14" s="18">
        <v>2335396207</v>
      </c>
      <c r="P14" s="18">
        <v>0</v>
      </c>
      <c r="Q14" s="18">
        <f t="shared" ref="Q14:Q73" si="7">+G14-O14</f>
        <v>32766596887</v>
      </c>
      <c r="R14" s="18">
        <f t="shared" ref="R14:R73" si="8">+L14</f>
        <v>2335396207</v>
      </c>
      <c r="U14" s="128" t="s">
        <v>16</v>
      </c>
      <c r="V14" s="125" t="s">
        <v>17</v>
      </c>
      <c r="W14" s="126">
        <v>35665102865</v>
      </c>
      <c r="X14" s="126">
        <v>0</v>
      </c>
      <c r="Y14" s="126">
        <v>563109770</v>
      </c>
      <c r="Z14" s="126">
        <v>0</v>
      </c>
      <c r="AA14" s="126">
        <v>0</v>
      </c>
      <c r="AB14" s="126">
        <v>0</v>
      </c>
      <c r="AC14" s="126">
        <v>35101993095</v>
      </c>
      <c r="AD14" s="126">
        <v>2335396207</v>
      </c>
      <c r="AE14" s="126">
        <v>2335396207</v>
      </c>
      <c r="AF14" s="126">
        <v>32766596888</v>
      </c>
      <c r="AG14" s="126">
        <v>2335396207</v>
      </c>
      <c r="AH14" s="126">
        <v>2335396207</v>
      </c>
      <c r="AI14" s="126">
        <v>2335396207</v>
      </c>
      <c r="AJ14" s="126">
        <v>2335396207</v>
      </c>
      <c r="AK14" s="126">
        <v>0</v>
      </c>
      <c r="AL14" s="126">
        <v>32766596888</v>
      </c>
    </row>
    <row r="15" spans="1:38" x14ac:dyDescent="0.25">
      <c r="A15" s="16" t="s">
        <v>18</v>
      </c>
      <c r="B15" s="17" t="s">
        <v>19</v>
      </c>
      <c r="C15" s="18">
        <v>12354000000</v>
      </c>
      <c r="D15" s="18">
        <v>0</v>
      </c>
      <c r="E15" s="18">
        <v>0</v>
      </c>
      <c r="F15" s="18">
        <v>0</v>
      </c>
      <c r="G15" s="18">
        <f t="shared" si="5"/>
        <v>12354000000</v>
      </c>
      <c r="H15" s="18">
        <v>1104783147</v>
      </c>
      <c r="I15" s="18">
        <v>1104783147</v>
      </c>
      <c r="J15" s="18">
        <f t="shared" si="6"/>
        <v>11249216853</v>
      </c>
      <c r="K15" s="18">
        <v>1104783147</v>
      </c>
      <c r="L15" s="18">
        <v>1104783147</v>
      </c>
      <c r="M15" s="18">
        <v>0</v>
      </c>
      <c r="N15" s="18">
        <v>1104783147</v>
      </c>
      <c r="O15" s="18">
        <v>1104783147</v>
      </c>
      <c r="P15" s="18">
        <v>0</v>
      </c>
      <c r="Q15" s="18">
        <f t="shared" si="7"/>
        <v>11249216853</v>
      </c>
      <c r="R15" s="18">
        <f t="shared" si="8"/>
        <v>1104783147</v>
      </c>
      <c r="U15" s="128" t="s">
        <v>18</v>
      </c>
      <c r="V15" s="125" t="s">
        <v>19</v>
      </c>
      <c r="W15" s="126">
        <v>12354000000</v>
      </c>
      <c r="X15" s="126">
        <v>0</v>
      </c>
      <c r="Y15" s="126">
        <v>0</v>
      </c>
      <c r="Z15" s="126">
        <v>0</v>
      </c>
      <c r="AA15" s="126">
        <v>0</v>
      </c>
      <c r="AB15" s="126">
        <v>0</v>
      </c>
      <c r="AC15" s="126">
        <v>12354000000</v>
      </c>
      <c r="AD15" s="126">
        <v>1104783147</v>
      </c>
      <c r="AE15" s="126">
        <v>1104783147</v>
      </c>
      <c r="AF15" s="126">
        <v>11249216853</v>
      </c>
      <c r="AG15" s="126">
        <v>1104783147</v>
      </c>
      <c r="AH15" s="126">
        <v>1104783147</v>
      </c>
      <c r="AI15" s="126">
        <v>1104783147</v>
      </c>
      <c r="AJ15" s="126">
        <v>1104783147</v>
      </c>
      <c r="AK15" s="126">
        <v>0</v>
      </c>
      <c r="AL15" s="126">
        <v>11249216853</v>
      </c>
    </row>
    <row r="16" spans="1:38" x14ac:dyDescent="0.25">
      <c r="A16" s="16" t="s">
        <v>20</v>
      </c>
      <c r="B16" s="17" t="s">
        <v>21</v>
      </c>
      <c r="C16" s="18">
        <v>328125000</v>
      </c>
      <c r="D16" s="18">
        <v>0</v>
      </c>
      <c r="E16" s="18">
        <v>0</v>
      </c>
      <c r="F16" s="18">
        <v>0</v>
      </c>
      <c r="G16" s="18">
        <f t="shared" si="5"/>
        <v>328125000</v>
      </c>
      <c r="H16" s="18">
        <v>21927346</v>
      </c>
      <c r="I16" s="18">
        <v>21927346</v>
      </c>
      <c r="J16" s="18">
        <f t="shared" si="6"/>
        <v>306197654</v>
      </c>
      <c r="K16" s="18">
        <v>21927346</v>
      </c>
      <c r="L16" s="18">
        <v>21927346</v>
      </c>
      <c r="M16" s="18">
        <v>0</v>
      </c>
      <c r="N16" s="18">
        <v>21927346</v>
      </c>
      <c r="O16" s="18">
        <v>21927346</v>
      </c>
      <c r="P16" s="18">
        <v>0</v>
      </c>
      <c r="Q16" s="18">
        <f t="shared" si="7"/>
        <v>306197654</v>
      </c>
      <c r="R16" s="18">
        <f t="shared" si="8"/>
        <v>21927346</v>
      </c>
      <c r="U16" s="128" t="s">
        <v>20</v>
      </c>
      <c r="V16" s="125" t="s">
        <v>21</v>
      </c>
      <c r="W16" s="126">
        <v>328125000</v>
      </c>
      <c r="X16" s="126">
        <v>0</v>
      </c>
      <c r="Y16" s="126">
        <v>0</v>
      </c>
      <c r="Z16" s="126">
        <v>0</v>
      </c>
      <c r="AA16" s="126">
        <v>0</v>
      </c>
      <c r="AB16" s="126">
        <v>0</v>
      </c>
      <c r="AC16" s="126">
        <v>328125000</v>
      </c>
      <c r="AD16" s="126">
        <v>21927346</v>
      </c>
      <c r="AE16" s="126">
        <v>21927346</v>
      </c>
      <c r="AF16" s="126">
        <v>306197654</v>
      </c>
      <c r="AG16" s="126">
        <v>21927346</v>
      </c>
      <c r="AH16" s="126">
        <v>21927346</v>
      </c>
      <c r="AI16" s="126">
        <v>21927346</v>
      </c>
      <c r="AJ16" s="126">
        <v>21927346</v>
      </c>
      <c r="AK16" s="126">
        <v>0</v>
      </c>
      <c r="AL16" s="126">
        <v>306197654</v>
      </c>
    </row>
    <row r="17" spans="1:38" x14ac:dyDescent="0.25">
      <c r="A17" s="16" t="s">
        <v>22</v>
      </c>
      <c r="B17" s="17" t="s">
        <v>23</v>
      </c>
      <c r="C17" s="18">
        <v>361998000</v>
      </c>
      <c r="D17" s="18">
        <v>0</v>
      </c>
      <c r="E17" s="18">
        <v>0</v>
      </c>
      <c r="F17" s="18">
        <v>0</v>
      </c>
      <c r="G17" s="18">
        <f t="shared" si="5"/>
        <v>361998000</v>
      </c>
      <c r="H17" s="18">
        <v>21987382</v>
      </c>
      <c r="I17" s="18">
        <v>21987382</v>
      </c>
      <c r="J17" s="18">
        <f t="shared" si="6"/>
        <v>340010618</v>
      </c>
      <c r="K17" s="18">
        <v>21987382</v>
      </c>
      <c r="L17" s="18">
        <v>21987382</v>
      </c>
      <c r="M17" s="18">
        <v>0</v>
      </c>
      <c r="N17" s="18">
        <v>21987382</v>
      </c>
      <c r="O17" s="18">
        <v>21987382</v>
      </c>
      <c r="P17" s="18">
        <v>0</v>
      </c>
      <c r="Q17" s="18">
        <f t="shared" si="7"/>
        <v>340010618</v>
      </c>
      <c r="R17" s="18">
        <f t="shared" si="8"/>
        <v>21987382</v>
      </c>
      <c r="U17" s="128" t="s">
        <v>22</v>
      </c>
      <c r="V17" s="125" t="s">
        <v>23</v>
      </c>
      <c r="W17" s="126">
        <v>361998000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361998000</v>
      </c>
      <c r="AD17" s="126">
        <v>21987382</v>
      </c>
      <c r="AE17" s="126">
        <v>21987382</v>
      </c>
      <c r="AF17" s="126">
        <v>340010618</v>
      </c>
      <c r="AG17" s="126">
        <v>21987382</v>
      </c>
      <c r="AH17" s="126">
        <v>21987382</v>
      </c>
      <c r="AI17" s="126">
        <v>21987382</v>
      </c>
      <c r="AJ17" s="126">
        <v>21987382</v>
      </c>
      <c r="AK17" s="126">
        <v>0</v>
      </c>
      <c r="AL17" s="126">
        <v>340010618</v>
      </c>
    </row>
    <row r="18" spans="1:38" x14ac:dyDescent="0.25">
      <c r="A18" s="16" t="s">
        <v>24</v>
      </c>
      <c r="B18" s="17" t="s">
        <v>25</v>
      </c>
      <c r="C18" s="18">
        <v>3778000000</v>
      </c>
      <c r="D18" s="18">
        <v>0</v>
      </c>
      <c r="E18" s="18">
        <v>0</v>
      </c>
      <c r="F18" s="18">
        <v>0</v>
      </c>
      <c r="G18" s="18">
        <f t="shared" si="5"/>
        <v>3778000000</v>
      </c>
      <c r="H18" s="18">
        <v>87747</v>
      </c>
      <c r="I18" s="18">
        <v>87747</v>
      </c>
      <c r="J18" s="18">
        <f t="shared" si="6"/>
        <v>3777912253</v>
      </c>
      <c r="K18" s="18">
        <v>87747</v>
      </c>
      <c r="L18" s="18">
        <v>87747</v>
      </c>
      <c r="M18" s="18">
        <v>0</v>
      </c>
      <c r="N18" s="18">
        <v>87747</v>
      </c>
      <c r="O18" s="18">
        <v>87747</v>
      </c>
      <c r="P18" s="18">
        <v>0</v>
      </c>
      <c r="Q18" s="18">
        <f t="shared" si="7"/>
        <v>3777912253</v>
      </c>
      <c r="R18" s="18">
        <f t="shared" si="8"/>
        <v>87747</v>
      </c>
      <c r="U18" s="128" t="s">
        <v>24</v>
      </c>
      <c r="V18" s="125" t="s">
        <v>25</v>
      </c>
      <c r="W18" s="126">
        <v>3778000000</v>
      </c>
      <c r="X18" s="126">
        <v>0</v>
      </c>
      <c r="Y18" s="126">
        <v>0</v>
      </c>
      <c r="Z18" s="126">
        <v>0</v>
      </c>
      <c r="AA18" s="126">
        <v>0</v>
      </c>
      <c r="AB18" s="126">
        <v>0</v>
      </c>
      <c r="AC18" s="126">
        <v>3778000000</v>
      </c>
      <c r="AD18" s="126">
        <v>87747</v>
      </c>
      <c r="AE18" s="126">
        <v>87747</v>
      </c>
      <c r="AF18" s="126">
        <v>3777912253</v>
      </c>
      <c r="AG18" s="126">
        <v>87747</v>
      </c>
      <c r="AH18" s="126">
        <v>87747</v>
      </c>
      <c r="AI18" s="126">
        <v>87747</v>
      </c>
      <c r="AJ18" s="126">
        <v>87747</v>
      </c>
      <c r="AK18" s="126">
        <v>0</v>
      </c>
      <c r="AL18" s="126">
        <v>3777912253</v>
      </c>
    </row>
    <row r="19" spans="1:38" x14ac:dyDescent="0.25">
      <c r="A19" s="16" t="s">
        <v>26</v>
      </c>
      <c r="B19" s="17" t="s">
        <v>27</v>
      </c>
      <c r="C19" s="18">
        <v>1473000000</v>
      </c>
      <c r="D19" s="18">
        <v>0</v>
      </c>
      <c r="E19" s="18">
        <v>0</v>
      </c>
      <c r="F19" s="18">
        <v>0</v>
      </c>
      <c r="G19" s="18">
        <f t="shared" si="5"/>
        <v>1473000000</v>
      </c>
      <c r="H19" s="18">
        <v>236551270</v>
      </c>
      <c r="I19" s="18">
        <v>236551270</v>
      </c>
      <c r="J19" s="18">
        <f t="shared" si="6"/>
        <v>1236448730</v>
      </c>
      <c r="K19" s="18">
        <v>236551270</v>
      </c>
      <c r="L19" s="18">
        <v>236551270</v>
      </c>
      <c r="M19" s="18">
        <v>0</v>
      </c>
      <c r="N19" s="18">
        <v>236551270</v>
      </c>
      <c r="O19" s="18">
        <v>236551270</v>
      </c>
      <c r="P19" s="18">
        <v>0</v>
      </c>
      <c r="Q19" s="18">
        <f t="shared" si="7"/>
        <v>1236448730</v>
      </c>
      <c r="R19" s="18">
        <f t="shared" si="8"/>
        <v>236551270</v>
      </c>
      <c r="U19" s="128" t="s">
        <v>26</v>
      </c>
      <c r="V19" s="125" t="s">
        <v>27</v>
      </c>
      <c r="W19" s="126">
        <v>1473000000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1473000000</v>
      </c>
      <c r="AD19" s="126">
        <v>236551270</v>
      </c>
      <c r="AE19" s="126">
        <v>236551270</v>
      </c>
      <c r="AF19" s="126">
        <v>1236448730</v>
      </c>
      <c r="AG19" s="126">
        <v>236551270</v>
      </c>
      <c r="AH19" s="126">
        <v>236551270</v>
      </c>
      <c r="AI19" s="126">
        <v>236551270</v>
      </c>
      <c r="AJ19" s="126">
        <v>236551270</v>
      </c>
      <c r="AK19" s="126">
        <v>0</v>
      </c>
      <c r="AL19" s="126">
        <v>1236448730</v>
      </c>
    </row>
    <row r="20" spans="1:38" x14ac:dyDescent="0.25">
      <c r="A20" s="16" t="s">
        <v>28</v>
      </c>
      <c r="B20" s="17" t="s">
        <v>29</v>
      </c>
      <c r="C20" s="18">
        <v>578385000</v>
      </c>
      <c r="D20" s="18">
        <v>0</v>
      </c>
      <c r="E20" s="18">
        <v>0</v>
      </c>
      <c r="F20" s="18">
        <v>0</v>
      </c>
      <c r="G20" s="18">
        <f t="shared" si="5"/>
        <v>578385000</v>
      </c>
      <c r="H20" s="18">
        <v>41417166</v>
      </c>
      <c r="I20" s="18">
        <v>41417166</v>
      </c>
      <c r="J20" s="18">
        <f t="shared" si="6"/>
        <v>536967834</v>
      </c>
      <c r="K20" s="18">
        <v>41417166</v>
      </c>
      <c r="L20" s="18">
        <v>41417166</v>
      </c>
      <c r="M20" s="18">
        <v>0</v>
      </c>
      <c r="N20" s="18">
        <v>41417166</v>
      </c>
      <c r="O20" s="18">
        <v>41417166</v>
      </c>
      <c r="P20" s="18">
        <v>0</v>
      </c>
      <c r="Q20" s="18">
        <f t="shared" si="7"/>
        <v>536967834</v>
      </c>
      <c r="R20" s="18">
        <f t="shared" si="8"/>
        <v>41417166</v>
      </c>
      <c r="U20" s="128" t="s">
        <v>28</v>
      </c>
      <c r="V20" s="125" t="s">
        <v>29</v>
      </c>
      <c r="W20" s="126">
        <v>578385000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  <c r="AC20" s="126">
        <v>578385000</v>
      </c>
      <c r="AD20" s="126">
        <v>41417166</v>
      </c>
      <c r="AE20" s="126">
        <v>41417166</v>
      </c>
      <c r="AF20" s="126">
        <v>536967834</v>
      </c>
      <c r="AG20" s="126">
        <v>41417166</v>
      </c>
      <c r="AH20" s="126">
        <v>41417166</v>
      </c>
      <c r="AI20" s="126">
        <v>41417166</v>
      </c>
      <c r="AJ20" s="126">
        <v>41417166</v>
      </c>
      <c r="AK20" s="126">
        <v>0</v>
      </c>
      <c r="AL20" s="126">
        <v>536967834</v>
      </c>
    </row>
    <row r="21" spans="1:38" x14ac:dyDescent="0.25">
      <c r="A21" s="16" t="s">
        <v>30</v>
      </c>
      <c r="B21" s="17" t="s">
        <v>31</v>
      </c>
      <c r="C21" s="18">
        <v>4080214000</v>
      </c>
      <c r="D21" s="18">
        <v>0</v>
      </c>
      <c r="E21" s="18">
        <v>0</v>
      </c>
      <c r="F21" s="18">
        <v>0</v>
      </c>
      <c r="G21" s="18">
        <f t="shared" si="5"/>
        <v>4080214000</v>
      </c>
      <c r="H21" s="18">
        <v>0</v>
      </c>
      <c r="I21" s="18">
        <v>0</v>
      </c>
      <c r="J21" s="18">
        <f t="shared" si="6"/>
        <v>4080214000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f t="shared" si="7"/>
        <v>4080214000</v>
      </c>
      <c r="R21" s="18">
        <f t="shared" si="8"/>
        <v>0</v>
      </c>
      <c r="U21" s="128" t="s">
        <v>30</v>
      </c>
      <c r="V21" s="125" t="s">
        <v>31</v>
      </c>
      <c r="W21" s="126">
        <v>4080214000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  <c r="AC21" s="126">
        <v>4080214000</v>
      </c>
      <c r="AD21" s="126">
        <v>0</v>
      </c>
      <c r="AE21" s="126">
        <v>0</v>
      </c>
      <c r="AF21" s="126">
        <v>4080214000</v>
      </c>
      <c r="AG21" s="126">
        <v>0</v>
      </c>
      <c r="AH21" s="126">
        <v>0</v>
      </c>
      <c r="AI21" s="126">
        <v>0</v>
      </c>
      <c r="AJ21" s="126">
        <v>0</v>
      </c>
      <c r="AK21" s="126">
        <v>0</v>
      </c>
      <c r="AL21" s="126">
        <v>4080214000</v>
      </c>
    </row>
    <row r="22" spans="1:38" x14ac:dyDescent="0.25">
      <c r="A22" s="16" t="s">
        <v>32</v>
      </c>
      <c r="B22" s="17" t="s">
        <v>33</v>
      </c>
      <c r="C22" s="18">
        <v>2541267000</v>
      </c>
      <c r="D22" s="18">
        <v>0</v>
      </c>
      <c r="E22" s="18">
        <v>0</v>
      </c>
      <c r="F22" s="18">
        <v>0</v>
      </c>
      <c r="G22" s="18">
        <f t="shared" si="5"/>
        <v>2541267000</v>
      </c>
      <c r="H22" s="18">
        <v>2007068</v>
      </c>
      <c r="I22" s="18">
        <v>2007068</v>
      </c>
      <c r="J22" s="18">
        <f t="shared" si="6"/>
        <v>2539259932</v>
      </c>
      <c r="K22" s="18">
        <v>0</v>
      </c>
      <c r="L22" s="18">
        <v>0</v>
      </c>
      <c r="M22" s="18">
        <v>2007068</v>
      </c>
      <c r="N22" s="18">
        <v>2007068</v>
      </c>
      <c r="O22" s="18">
        <v>2007068</v>
      </c>
      <c r="P22" s="18">
        <v>0</v>
      </c>
      <c r="Q22" s="18">
        <f t="shared" si="7"/>
        <v>2539259932</v>
      </c>
      <c r="R22" s="18">
        <f t="shared" si="8"/>
        <v>0</v>
      </c>
      <c r="U22" s="128" t="s">
        <v>32</v>
      </c>
      <c r="V22" s="125" t="s">
        <v>33</v>
      </c>
      <c r="W22" s="126">
        <v>2541267000</v>
      </c>
      <c r="X22" s="126">
        <v>0</v>
      </c>
      <c r="Y22" s="126">
        <v>0</v>
      </c>
      <c r="Z22" s="126">
        <v>0</v>
      </c>
      <c r="AA22" s="126">
        <v>0</v>
      </c>
      <c r="AB22" s="126">
        <v>0</v>
      </c>
      <c r="AC22" s="126">
        <v>2541267000</v>
      </c>
      <c r="AD22" s="126">
        <v>2007068</v>
      </c>
      <c r="AE22" s="126">
        <v>2007068</v>
      </c>
      <c r="AF22" s="126">
        <v>2539259932</v>
      </c>
      <c r="AG22" s="126">
        <v>0</v>
      </c>
      <c r="AH22" s="126">
        <v>0</v>
      </c>
      <c r="AI22" s="126">
        <v>2007068</v>
      </c>
      <c r="AJ22" s="126">
        <v>2007068</v>
      </c>
      <c r="AK22" s="126">
        <v>0</v>
      </c>
      <c r="AL22" s="126">
        <v>2539259932</v>
      </c>
    </row>
    <row r="23" spans="1:38" x14ac:dyDescent="0.25">
      <c r="A23" s="13" t="s">
        <v>34</v>
      </c>
      <c r="B23" s="14" t="s">
        <v>35</v>
      </c>
      <c r="C23" s="15">
        <f>+C24</f>
        <v>78448500</v>
      </c>
      <c r="D23" s="15">
        <f t="shared" ref="D23:R23" si="9">+D24</f>
        <v>0</v>
      </c>
      <c r="E23" s="15">
        <f t="shared" si="9"/>
        <v>0</v>
      </c>
      <c r="F23" s="15">
        <f t="shared" si="9"/>
        <v>0</v>
      </c>
      <c r="G23" s="15">
        <f t="shared" si="9"/>
        <v>78448500</v>
      </c>
      <c r="H23" s="15">
        <v>6447760</v>
      </c>
      <c r="I23" s="15">
        <v>6447760</v>
      </c>
      <c r="J23" s="15">
        <f t="shared" si="9"/>
        <v>72000740</v>
      </c>
      <c r="K23" s="15">
        <v>6447760</v>
      </c>
      <c r="L23" s="15">
        <v>6447760</v>
      </c>
      <c r="M23" s="15">
        <f t="shared" si="9"/>
        <v>0</v>
      </c>
      <c r="N23" s="15">
        <v>6447760</v>
      </c>
      <c r="O23" s="15">
        <v>6447760</v>
      </c>
      <c r="P23" s="15">
        <f t="shared" si="9"/>
        <v>0</v>
      </c>
      <c r="Q23" s="15">
        <f t="shared" si="9"/>
        <v>72000740</v>
      </c>
      <c r="R23" s="15">
        <f t="shared" si="9"/>
        <v>6447760</v>
      </c>
      <c r="U23" s="128" t="s">
        <v>34</v>
      </c>
      <c r="V23" s="125" t="s">
        <v>35</v>
      </c>
      <c r="W23" s="126">
        <v>78448500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  <c r="AC23" s="126">
        <v>78448500</v>
      </c>
      <c r="AD23" s="126">
        <v>6447760</v>
      </c>
      <c r="AE23" s="126">
        <v>6447760</v>
      </c>
      <c r="AF23" s="126">
        <v>72000740</v>
      </c>
      <c r="AG23" s="126">
        <v>6447760</v>
      </c>
      <c r="AH23" s="126">
        <v>6447760</v>
      </c>
      <c r="AI23" s="126">
        <v>6447760</v>
      </c>
      <c r="AJ23" s="126">
        <v>6447760</v>
      </c>
      <c r="AK23" s="126">
        <v>0</v>
      </c>
      <c r="AL23" s="126">
        <v>72000740</v>
      </c>
    </row>
    <row r="24" spans="1:38" x14ac:dyDescent="0.25">
      <c r="A24" s="16" t="s">
        <v>36</v>
      </c>
      <c r="B24" s="17" t="s">
        <v>37</v>
      </c>
      <c r="C24" s="18">
        <v>78448500</v>
      </c>
      <c r="D24" s="18">
        <v>0</v>
      </c>
      <c r="E24" s="18">
        <v>0</v>
      </c>
      <c r="F24" s="18">
        <v>0</v>
      </c>
      <c r="G24" s="18">
        <f t="shared" si="5"/>
        <v>78448500</v>
      </c>
      <c r="H24" s="18">
        <v>6447760</v>
      </c>
      <c r="I24" s="18">
        <v>6447760</v>
      </c>
      <c r="J24" s="18">
        <f t="shared" si="6"/>
        <v>72000740</v>
      </c>
      <c r="K24" s="18">
        <v>6447760</v>
      </c>
      <c r="L24" s="18">
        <v>6447760</v>
      </c>
      <c r="M24" s="18">
        <v>0</v>
      </c>
      <c r="N24" s="18">
        <v>6447760</v>
      </c>
      <c r="O24" s="18">
        <v>6447760</v>
      </c>
      <c r="P24" s="18">
        <v>0</v>
      </c>
      <c r="Q24" s="18">
        <f t="shared" si="7"/>
        <v>72000740</v>
      </c>
      <c r="R24" s="18">
        <f t="shared" si="8"/>
        <v>6447760</v>
      </c>
      <c r="U24" s="128" t="s">
        <v>36</v>
      </c>
      <c r="V24" s="125" t="s">
        <v>37</v>
      </c>
      <c r="W24" s="126">
        <v>78448500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  <c r="AC24" s="126">
        <v>78448500</v>
      </c>
      <c r="AD24" s="126">
        <v>6447760</v>
      </c>
      <c r="AE24" s="126">
        <v>6447760</v>
      </c>
      <c r="AF24" s="126">
        <v>72000740</v>
      </c>
      <c r="AG24" s="126">
        <v>6447760</v>
      </c>
      <c r="AH24" s="126">
        <v>6447760</v>
      </c>
      <c r="AI24" s="126">
        <v>6447760</v>
      </c>
      <c r="AJ24" s="126">
        <v>6447760</v>
      </c>
      <c r="AK24" s="126">
        <v>0</v>
      </c>
      <c r="AL24" s="126">
        <v>72000740</v>
      </c>
    </row>
    <row r="25" spans="1:38" x14ac:dyDescent="0.25">
      <c r="A25" s="10" t="s">
        <v>38</v>
      </c>
      <c r="B25" s="11" t="s">
        <v>39</v>
      </c>
      <c r="C25" s="12">
        <f>+C26+C28+C30+C32+C34+C36</f>
        <v>19119665908</v>
      </c>
      <c r="D25" s="12">
        <f t="shared" ref="D25:R25" si="10">+D26+D28+D30+D32+D34+D36</f>
        <v>0</v>
      </c>
      <c r="E25" s="12">
        <f t="shared" si="10"/>
        <v>0</v>
      </c>
      <c r="F25" s="12">
        <f t="shared" si="10"/>
        <v>0</v>
      </c>
      <c r="G25" s="12">
        <f t="shared" si="10"/>
        <v>19119665908</v>
      </c>
      <c r="H25" s="12">
        <v>1638787661</v>
      </c>
      <c r="I25" s="12">
        <v>1638787661</v>
      </c>
      <c r="J25" s="12">
        <f t="shared" si="10"/>
        <v>17480878247</v>
      </c>
      <c r="K25" s="12">
        <v>1638768689</v>
      </c>
      <c r="L25" s="12">
        <v>1638768689</v>
      </c>
      <c r="M25" s="12">
        <f t="shared" si="10"/>
        <v>9093092</v>
      </c>
      <c r="N25" s="12">
        <v>6003895912</v>
      </c>
      <c r="O25" s="12">
        <v>6003895912</v>
      </c>
      <c r="P25" s="12">
        <f t="shared" si="10"/>
        <v>4356034131</v>
      </c>
      <c r="Q25" s="12">
        <f t="shared" si="10"/>
        <v>13115769996</v>
      </c>
      <c r="R25" s="12">
        <f t="shared" si="10"/>
        <v>1638768689</v>
      </c>
      <c r="U25" s="128" t="s">
        <v>38</v>
      </c>
      <c r="V25" s="125" t="s">
        <v>39</v>
      </c>
      <c r="W25" s="126">
        <v>19119665908</v>
      </c>
      <c r="X25" s="126">
        <v>0</v>
      </c>
      <c r="Y25" s="126">
        <v>0</v>
      </c>
      <c r="Z25" s="126">
        <v>0</v>
      </c>
      <c r="AA25" s="126">
        <v>0</v>
      </c>
      <c r="AB25" s="126">
        <v>0</v>
      </c>
      <c r="AC25" s="126">
        <v>19119665908</v>
      </c>
      <c r="AD25" s="126">
        <v>1638787661</v>
      </c>
      <c r="AE25" s="126">
        <v>1638787661</v>
      </c>
      <c r="AF25" s="126">
        <v>17480878247</v>
      </c>
      <c r="AG25" s="126">
        <v>1638768689</v>
      </c>
      <c r="AH25" s="126">
        <v>1638768689</v>
      </c>
      <c r="AI25" s="126">
        <v>6003895912</v>
      </c>
      <c r="AJ25" s="126">
        <v>6003895912</v>
      </c>
      <c r="AK25" s="126">
        <v>4365108251</v>
      </c>
      <c r="AL25" s="126">
        <v>13115769996</v>
      </c>
    </row>
    <row r="26" spans="1:38" x14ac:dyDescent="0.25">
      <c r="A26" s="13" t="s">
        <v>40</v>
      </c>
      <c r="B26" s="14" t="s">
        <v>41</v>
      </c>
      <c r="C26" s="15">
        <f>+C27</f>
        <v>5744178507</v>
      </c>
      <c r="D26" s="15">
        <f t="shared" ref="D26:R26" si="11">+D27</f>
        <v>0</v>
      </c>
      <c r="E26" s="15">
        <f t="shared" si="11"/>
        <v>0</v>
      </c>
      <c r="F26" s="15">
        <f t="shared" si="11"/>
        <v>0</v>
      </c>
      <c r="G26" s="15">
        <f t="shared" si="11"/>
        <v>5744178507</v>
      </c>
      <c r="H26" s="15">
        <v>431018491.75</v>
      </c>
      <c r="I26" s="15">
        <v>431018491.75</v>
      </c>
      <c r="J26" s="15">
        <f t="shared" si="11"/>
        <v>5313160015.25</v>
      </c>
      <c r="K26" s="15">
        <v>431018491.75</v>
      </c>
      <c r="L26" s="15">
        <v>431018491.75</v>
      </c>
      <c r="M26" s="15">
        <f t="shared" si="11"/>
        <v>0</v>
      </c>
      <c r="N26" s="15">
        <v>431018491.75</v>
      </c>
      <c r="O26" s="15">
        <v>431018491.75</v>
      </c>
      <c r="P26" s="15">
        <f t="shared" si="11"/>
        <v>0</v>
      </c>
      <c r="Q26" s="15">
        <f t="shared" si="11"/>
        <v>5313160015.25</v>
      </c>
      <c r="R26" s="15">
        <f t="shared" si="11"/>
        <v>431018491.75</v>
      </c>
      <c r="U26" s="128" t="s">
        <v>40</v>
      </c>
      <c r="V26" s="125" t="s">
        <v>41</v>
      </c>
      <c r="W26" s="126">
        <v>5744178507</v>
      </c>
      <c r="X26" s="126">
        <v>0</v>
      </c>
      <c r="Y26" s="126">
        <v>0</v>
      </c>
      <c r="Z26" s="126">
        <v>0</v>
      </c>
      <c r="AA26" s="126">
        <v>0</v>
      </c>
      <c r="AB26" s="126">
        <v>0</v>
      </c>
      <c r="AC26" s="126">
        <v>5744178507</v>
      </c>
      <c r="AD26" s="126">
        <v>431018491.75</v>
      </c>
      <c r="AE26" s="126">
        <v>431018491.75</v>
      </c>
      <c r="AF26" s="126">
        <v>5313160015.25</v>
      </c>
      <c r="AG26" s="126">
        <v>431018491.75</v>
      </c>
      <c r="AH26" s="126">
        <v>431018491.75</v>
      </c>
      <c r="AI26" s="126">
        <v>431018491.75</v>
      </c>
      <c r="AJ26" s="126">
        <v>431018491.75</v>
      </c>
      <c r="AK26" s="126">
        <v>0</v>
      </c>
      <c r="AL26" s="126">
        <v>5313160015.25</v>
      </c>
    </row>
    <row r="27" spans="1:38" x14ac:dyDescent="0.25">
      <c r="A27" s="16" t="s">
        <v>42</v>
      </c>
      <c r="B27" s="17" t="s">
        <v>41</v>
      </c>
      <c r="C27" s="18">
        <v>5744178507</v>
      </c>
      <c r="D27" s="18">
        <v>0</v>
      </c>
      <c r="E27" s="18">
        <v>0</v>
      </c>
      <c r="F27" s="18">
        <v>0</v>
      </c>
      <c r="G27" s="18">
        <f t="shared" si="5"/>
        <v>5744178507</v>
      </c>
      <c r="H27" s="18">
        <v>431018491.75</v>
      </c>
      <c r="I27" s="18">
        <v>431018491.75</v>
      </c>
      <c r="J27" s="18">
        <f t="shared" si="6"/>
        <v>5313160015.25</v>
      </c>
      <c r="K27" s="18">
        <v>431018491.75</v>
      </c>
      <c r="L27" s="18">
        <v>431018491.75</v>
      </c>
      <c r="M27" s="18">
        <v>0</v>
      </c>
      <c r="N27" s="18">
        <v>431018491.75</v>
      </c>
      <c r="O27" s="18">
        <v>431018491.75</v>
      </c>
      <c r="P27" s="18">
        <v>0</v>
      </c>
      <c r="Q27" s="18">
        <f t="shared" si="7"/>
        <v>5313160015.25</v>
      </c>
      <c r="R27" s="18">
        <f t="shared" si="8"/>
        <v>431018491.75</v>
      </c>
      <c r="U27" s="128" t="s">
        <v>42</v>
      </c>
      <c r="V27" s="125" t="s">
        <v>41</v>
      </c>
      <c r="W27" s="126">
        <v>5744178507</v>
      </c>
      <c r="X27" s="126">
        <v>0</v>
      </c>
      <c r="Y27" s="126">
        <v>0</v>
      </c>
      <c r="Z27" s="126">
        <v>0</v>
      </c>
      <c r="AA27" s="126">
        <v>0</v>
      </c>
      <c r="AB27" s="126">
        <v>0</v>
      </c>
      <c r="AC27" s="126">
        <v>5744178507</v>
      </c>
      <c r="AD27" s="126">
        <v>431018491.75</v>
      </c>
      <c r="AE27" s="126">
        <v>431018491.75</v>
      </c>
      <c r="AF27" s="126">
        <v>5313160015.25</v>
      </c>
      <c r="AG27" s="126">
        <v>431018491.75</v>
      </c>
      <c r="AH27" s="126">
        <v>431018491.75</v>
      </c>
      <c r="AI27" s="126">
        <v>431018491.75</v>
      </c>
      <c r="AJ27" s="126">
        <v>431018491.75</v>
      </c>
      <c r="AK27" s="126">
        <v>0</v>
      </c>
      <c r="AL27" s="126">
        <v>5313160015.25</v>
      </c>
    </row>
    <row r="28" spans="1:38" x14ac:dyDescent="0.25">
      <c r="A28" s="13" t="s">
        <v>43</v>
      </c>
      <c r="B28" s="14" t="s">
        <v>44</v>
      </c>
      <c r="C28" s="15">
        <f>+C29</f>
        <v>4159000000</v>
      </c>
      <c r="D28" s="15">
        <f t="shared" ref="D28:R28" si="12">+D29</f>
        <v>0</v>
      </c>
      <c r="E28" s="15">
        <f t="shared" si="12"/>
        <v>0</v>
      </c>
      <c r="F28" s="15">
        <f t="shared" si="12"/>
        <v>0</v>
      </c>
      <c r="G28" s="15">
        <f t="shared" si="12"/>
        <v>4159000000</v>
      </c>
      <c r="H28" s="15">
        <v>352651493.25</v>
      </c>
      <c r="I28" s="15">
        <v>352651493.25</v>
      </c>
      <c r="J28" s="15">
        <f t="shared" si="12"/>
        <v>3806348506.75</v>
      </c>
      <c r="K28" s="15">
        <v>352651493.25</v>
      </c>
      <c r="L28" s="15">
        <v>352651493.25</v>
      </c>
      <c r="M28" s="15">
        <f t="shared" si="12"/>
        <v>0</v>
      </c>
      <c r="N28" s="15">
        <v>352651493.25</v>
      </c>
      <c r="O28" s="15">
        <v>352651493.25</v>
      </c>
      <c r="P28" s="15">
        <f t="shared" si="12"/>
        <v>0</v>
      </c>
      <c r="Q28" s="15">
        <f t="shared" si="12"/>
        <v>3806348506.75</v>
      </c>
      <c r="R28" s="15">
        <f t="shared" si="12"/>
        <v>352651493.25</v>
      </c>
      <c r="U28" s="128" t="s">
        <v>43</v>
      </c>
      <c r="V28" s="125" t="s">
        <v>44</v>
      </c>
      <c r="W28" s="126">
        <v>4159000000</v>
      </c>
      <c r="X28" s="126">
        <v>0</v>
      </c>
      <c r="Y28" s="126">
        <v>0</v>
      </c>
      <c r="Z28" s="126">
        <v>0</v>
      </c>
      <c r="AA28" s="126">
        <v>0</v>
      </c>
      <c r="AB28" s="126">
        <v>0</v>
      </c>
      <c r="AC28" s="126">
        <v>4159000000</v>
      </c>
      <c r="AD28" s="126">
        <v>352651493.25</v>
      </c>
      <c r="AE28" s="126">
        <v>352651493.25</v>
      </c>
      <c r="AF28" s="126">
        <v>3806348506.75</v>
      </c>
      <c r="AG28" s="126">
        <v>352651493.25</v>
      </c>
      <c r="AH28" s="126">
        <v>352651493.25</v>
      </c>
      <c r="AI28" s="126">
        <v>352651493.25</v>
      </c>
      <c r="AJ28" s="126">
        <v>352651493.25</v>
      </c>
      <c r="AK28" s="126">
        <v>0</v>
      </c>
      <c r="AL28" s="126">
        <v>3806348506.75</v>
      </c>
    </row>
    <row r="29" spans="1:38" x14ac:dyDescent="0.25">
      <c r="A29" s="16" t="s">
        <v>45</v>
      </c>
      <c r="B29" s="17" t="s">
        <v>44</v>
      </c>
      <c r="C29" s="18">
        <v>4159000000</v>
      </c>
      <c r="D29" s="18">
        <v>0</v>
      </c>
      <c r="E29" s="18">
        <v>0</v>
      </c>
      <c r="F29" s="18">
        <v>0</v>
      </c>
      <c r="G29" s="18">
        <f t="shared" si="5"/>
        <v>4159000000</v>
      </c>
      <c r="H29" s="18">
        <v>352651493.25</v>
      </c>
      <c r="I29" s="18">
        <v>352651493.25</v>
      </c>
      <c r="J29" s="18">
        <f t="shared" si="6"/>
        <v>3806348506.75</v>
      </c>
      <c r="K29" s="18">
        <v>352651493.25</v>
      </c>
      <c r="L29" s="18">
        <v>352651493.25</v>
      </c>
      <c r="M29" s="18">
        <v>0</v>
      </c>
      <c r="N29" s="18">
        <v>352651493.25</v>
      </c>
      <c r="O29" s="18">
        <v>352651493.25</v>
      </c>
      <c r="P29" s="18">
        <v>0</v>
      </c>
      <c r="Q29" s="18">
        <f t="shared" si="7"/>
        <v>3806348506.75</v>
      </c>
      <c r="R29" s="18">
        <f t="shared" si="8"/>
        <v>352651493.25</v>
      </c>
      <c r="U29" s="128" t="s">
        <v>45</v>
      </c>
      <c r="V29" s="125" t="s">
        <v>44</v>
      </c>
      <c r="W29" s="126">
        <v>4159000000</v>
      </c>
      <c r="X29" s="126">
        <v>0</v>
      </c>
      <c r="Y29" s="126">
        <v>0</v>
      </c>
      <c r="Z29" s="126">
        <v>0</v>
      </c>
      <c r="AA29" s="126">
        <v>0</v>
      </c>
      <c r="AB29" s="126">
        <v>0</v>
      </c>
      <c r="AC29" s="126">
        <v>4159000000</v>
      </c>
      <c r="AD29" s="126">
        <v>352651493.25</v>
      </c>
      <c r="AE29" s="126">
        <v>352651493.25</v>
      </c>
      <c r="AF29" s="126">
        <v>3806348506.75</v>
      </c>
      <c r="AG29" s="126">
        <v>352651493.25</v>
      </c>
      <c r="AH29" s="126">
        <v>352651493.25</v>
      </c>
      <c r="AI29" s="126">
        <v>352651493.25</v>
      </c>
      <c r="AJ29" s="126">
        <v>352651493.25</v>
      </c>
      <c r="AK29" s="126">
        <v>0</v>
      </c>
      <c r="AL29" s="126">
        <v>3806348506.75</v>
      </c>
    </row>
    <row r="30" spans="1:38" x14ac:dyDescent="0.25">
      <c r="A30" s="13" t="s">
        <v>46</v>
      </c>
      <c r="B30" s="14" t="s">
        <v>47</v>
      </c>
      <c r="C30" s="15">
        <f>+C31</f>
        <v>5354000000</v>
      </c>
      <c r="D30" s="15">
        <f t="shared" ref="D30:R30" si="13">+D31</f>
        <v>0</v>
      </c>
      <c r="E30" s="15">
        <f t="shared" si="13"/>
        <v>0</v>
      </c>
      <c r="F30" s="15">
        <f t="shared" si="13"/>
        <v>0</v>
      </c>
      <c r="G30" s="15">
        <f t="shared" si="13"/>
        <v>5354000000</v>
      </c>
      <c r="H30" s="15">
        <v>522828656</v>
      </c>
      <c r="I30" s="15">
        <v>522828656</v>
      </c>
      <c r="J30" s="15">
        <f t="shared" si="13"/>
        <v>4831171344</v>
      </c>
      <c r="K30" s="15">
        <v>522828656</v>
      </c>
      <c r="L30" s="15">
        <v>522828656</v>
      </c>
      <c r="M30" s="15">
        <f t="shared" si="13"/>
        <v>0</v>
      </c>
      <c r="N30" s="15">
        <v>4887951136</v>
      </c>
      <c r="O30" s="15">
        <v>4887951136</v>
      </c>
      <c r="P30" s="15">
        <f t="shared" si="13"/>
        <v>4365122480</v>
      </c>
      <c r="Q30" s="15">
        <f t="shared" si="13"/>
        <v>466048864</v>
      </c>
      <c r="R30" s="15">
        <f t="shared" si="13"/>
        <v>522828656</v>
      </c>
      <c r="U30" s="128" t="s">
        <v>46</v>
      </c>
      <c r="V30" s="125" t="s">
        <v>47</v>
      </c>
      <c r="W30" s="126">
        <v>5354000000</v>
      </c>
      <c r="X30" s="126">
        <v>0</v>
      </c>
      <c r="Y30" s="126">
        <v>0</v>
      </c>
      <c r="Z30" s="126">
        <v>0</v>
      </c>
      <c r="AA30" s="126">
        <v>0</v>
      </c>
      <c r="AB30" s="126">
        <v>0</v>
      </c>
      <c r="AC30" s="126">
        <v>5354000000</v>
      </c>
      <c r="AD30" s="126">
        <v>522828656</v>
      </c>
      <c r="AE30" s="126">
        <v>522828656</v>
      </c>
      <c r="AF30" s="126">
        <v>4831171344</v>
      </c>
      <c r="AG30" s="126">
        <v>522828656</v>
      </c>
      <c r="AH30" s="126">
        <v>522828656</v>
      </c>
      <c r="AI30" s="126">
        <v>4887951136</v>
      </c>
      <c r="AJ30" s="126">
        <v>4887951136</v>
      </c>
      <c r="AK30" s="126">
        <v>4365122480</v>
      </c>
      <c r="AL30" s="126">
        <v>466048864</v>
      </c>
    </row>
    <row r="31" spans="1:38" x14ac:dyDescent="0.25">
      <c r="A31" s="16" t="s">
        <v>48</v>
      </c>
      <c r="B31" s="17" t="s">
        <v>47</v>
      </c>
      <c r="C31" s="18">
        <v>5354000000</v>
      </c>
      <c r="D31" s="18">
        <v>0</v>
      </c>
      <c r="E31" s="18">
        <v>0</v>
      </c>
      <c r="F31" s="18">
        <v>0</v>
      </c>
      <c r="G31" s="18">
        <f t="shared" si="5"/>
        <v>5354000000</v>
      </c>
      <c r="H31" s="18">
        <v>522828656</v>
      </c>
      <c r="I31" s="18">
        <v>522828656</v>
      </c>
      <c r="J31" s="18">
        <f t="shared" si="6"/>
        <v>4831171344</v>
      </c>
      <c r="K31" s="18">
        <v>522828656</v>
      </c>
      <c r="L31" s="18">
        <v>522828656</v>
      </c>
      <c r="M31" s="18">
        <v>0</v>
      </c>
      <c r="N31" s="18">
        <v>4887951136</v>
      </c>
      <c r="O31" s="18">
        <v>4887951136</v>
      </c>
      <c r="P31" s="18">
        <v>4365122480</v>
      </c>
      <c r="Q31" s="18">
        <f t="shared" si="7"/>
        <v>466048864</v>
      </c>
      <c r="R31" s="18">
        <f t="shared" si="8"/>
        <v>522828656</v>
      </c>
      <c r="U31" s="128" t="s">
        <v>48</v>
      </c>
      <c r="V31" s="125" t="s">
        <v>47</v>
      </c>
      <c r="W31" s="126">
        <v>5354000000</v>
      </c>
      <c r="X31" s="126">
        <v>0</v>
      </c>
      <c r="Y31" s="126">
        <v>0</v>
      </c>
      <c r="Z31" s="126">
        <v>0</v>
      </c>
      <c r="AA31" s="126">
        <v>0</v>
      </c>
      <c r="AB31" s="126">
        <v>0</v>
      </c>
      <c r="AC31" s="126">
        <v>5354000000</v>
      </c>
      <c r="AD31" s="126">
        <v>522828656</v>
      </c>
      <c r="AE31" s="126">
        <v>522828656</v>
      </c>
      <c r="AF31" s="126">
        <v>4831171344</v>
      </c>
      <c r="AG31" s="126">
        <v>522828656</v>
      </c>
      <c r="AH31" s="126">
        <v>522828656</v>
      </c>
      <c r="AI31" s="126">
        <v>4887951136</v>
      </c>
      <c r="AJ31" s="126">
        <v>4887951136</v>
      </c>
      <c r="AK31" s="126">
        <v>4365122480</v>
      </c>
      <c r="AL31" s="126">
        <v>466048864</v>
      </c>
    </row>
    <row r="32" spans="1:38" x14ac:dyDescent="0.25">
      <c r="A32" s="13" t="s">
        <v>49</v>
      </c>
      <c r="B32" s="14" t="s">
        <v>50</v>
      </c>
      <c r="C32" s="15">
        <f>+C33</f>
        <v>2007965289</v>
      </c>
      <c r="D32" s="15">
        <f t="shared" ref="D32:R32" si="14">+D33</f>
        <v>0</v>
      </c>
      <c r="E32" s="15">
        <f t="shared" si="14"/>
        <v>0</v>
      </c>
      <c r="F32" s="15">
        <f t="shared" si="14"/>
        <v>0</v>
      </c>
      <c r="G32" s="15">
        <f t="shared" si="14"/>
        <v>2007965289</v>
      </c>
      <c r="H32" s="15">
        <v>168267631.40000001</v>
      </c>
      <c r="I32" s="15">
        <v>168267631.40000001</v>
      </c>
      <c r="J32" s="15">
        <f t="shared" si="14"/>
        <v>1839697657.5999999</v>
      </c>
      <c r="K32" s="15">
        <v>168267631.40000001</v>
      </c>
      <c r="L32" s="15">
        <v>168267631.40000001</v>
      </c>
      <c r="M32" s="15">
        <f t="shared" si="14"/>
        <v>0</v>
      </c>
      <c r="N32" s="15">
        <v>168267631.40000001</v>
      </c>
      <c r="O32" s="15">
        <v>168267631.40000001</v>
      </c>
      <c r="P32" s="15">
        <f t="shared" si="14"/>
        <v>0</v>
      </c>
      <c r="Q32" s="15">
        <f t="shared" si="14"/>
        <v>1839697657.5999999</v>
      </c>
      <c r="R32" s="15">
        <f t="shared" si="14"/>
        <v>168267631.40000001</v>
      </c>
      <c r="U32" s="128" t="s">
        <v>49</v>
      </c>
      <c r="V32" s="125" t="s">
        <v>50</v>
      </c>
      <c r="W32" s="126">
        <v>2007965289</v>
      </c>
      <c r="X32" s="126">
        <v>0</v>
      </c>
      <c r="Y32" s="126">
        <v>0</v>
      </c>
      <c r="Z32" s="126">
        <v>0</v>
      </c>
      <c r="AA32" s="126">
        <v>0</v>
      </c>
      <c r="AB32" s="126">
        <v>0</v>
      </c>
      <c r="AC32" s="126">
        <v>2007965289</v>
      </c>
      <c r="AD32" s="126">
        <v>168267631.40000001</v>
      </c>
      <c r="AE32" s="126">
        <v>168267631.40000001</v>
      </c>
      <c r="AF32" s="126">
        <v>1839697657.5999999</v>
      </c>
      <c r="AG32" s="126">
        <v>168267631.40000001</v>
      </c>
      <c r="AH32" s="126">
        <v>168267631.40000001</v>
      </c>
      <c r="AI32" s="126">
        <v>168267631.40000001</v>
      </c>
      <c r="AJ32" s="126">
        <v>168267631.40000001</v>
      </c>
      <c r="AK32" s="126">
        <v>0</v>
      </c>
      <c r="AL32" s="126">
        <v>1839697657.5999999</v>
      </c>
    </row>
    <row r="33" spans="1:38" x14ac:dyDescent="0.25">
      <c r="A33" s="16" t="s">
        <v>51</v>
      </c>
      <c r="B33" s="17" t="s">
        <v>50</v>
      </c>
      <c r="C33" s="18">
        <v>2007965289</v>
      </c>
      <c r="D33" s="18">
        <v>0</v>
      </c>
      <c r="E33" s="18">
        <v>0</v>
      </c>
      <c r="F33" s="18">
        <v>0</v>
      </c>
      <c r="G33" s="18">
        <f t="shared" si="5"/>
        <v>2007965289</v>
      </c>
      <c r="H33" s="18">
        <v>168267631.40000001</v>
      </c>
      <c r="I33" s="18">
        <v>168267631.40000001</v>
      </c>
      <c r="J33" s="18">
        <f t="shared" si="6"/>
        <v>1839697657.5999999</v>
      </c>
      <c r="K33" s="18">
        <v>168267631.40000001</v>
      </c>
      <c r="L33" s="18">
        <v>168267631.40000001</v>
      </c>
      <c r="M33" s="18">
        <v>0</v>
      </c>
      <c r="N33" s="18">
        <v>168267631.40000001</v>
      </c>
      <c r="O33" s="18">
        <v>168267631.40000001</v>
      </c>
      <c r="P33" s="18">
        <v>0</v>
      </c>
      <c r="Q33" s="18">
        <f t="shared" si="7"/>
        <v>1839697657.5999999</v>
      </c>
      <c r="R33" s="18">
        <f t="shared" si="8"/>
        <v>168267631.40000001</v>
      </c>
      <c r="U33" s="128" t="s">
        <v>51</v>
      </c>
      <c r="V33" s="125" t="s">
        <v>50</v>
      </c>
      <c r="W33" s="126">
        <v>2007965289</v>
      </c>
      <c r="X33" s="126">
        <v>0</v>
      </c>
      <c r="Y33" s="126">
        <v>0</v>
      </c>
      <c r="Z33" s="126">
        <v>0</v>
      </c>
      <c r="AA33" s="126">
        <v>0</v>
      </c>
      <c r="AB33" s="126">
        <v>0</v>
      </c>
      <c r="AC33" s="126">
        <v>2007965289</v>
      </c>
      <c r="AD33" s="126">
        <v>168267631.40000001</v>
      </c>
      <c r="AE33" s="126">
        <v>168267631.40000001</v>
      </c>
      <c r="AF33" s="126">
        <v>1839697657.5999999</v>
      </c>
      <c r="AG33" s="126">
        <v>168267631.40000001</v>
      </c>
      <c r="AH33" s="126">
        <v>168267631.40000001</v>
      </c>
      <c r="AI33" s="126">
        <v>168267631.40000001</v>
      </c>
      <c r="AJ33" s="126">
        <v>168267631.40000001</v>
      </c>
      <c r="AK33" s="126">
        <v>0</v>
      </c>
      <c r="AL33" s="126">
        <v>1839697657.5999999</v>
      </c>
    </row>
    <row r="34" spans="1:38" x14ac:dyDescent="0.25">
      <c r="A34" s="13" t="s">
        <v>52</v>
      </c>
      <c r="B34" s="14" t="s">
        <v>53</v>
      </c>
      <c r="C34" s="15">
        <f>+C35</f>
        <v>348340207</v>
      </c>
      <c r="D34" s="15">
        <f t="shared" ref="D34:R34" si="15">+D35</f>
        <v>0</v>
      </c>
      <c r="E34" s="15">
        <f t="shared" si="15"/>
        <v>0</v>
      </c>
      <c r="F34" s="15">
        <f t="shared" si="15"/>
        <v>0</v>
      </c>
      <c r="G34" s="15">
        <f t="shared" si="15"/>
        <v>348340207</v>
      </c>
      <c r="H34" s="15">
        <v>26347872</v>
      </c>
      <c r="I34" s="15">
        <v>26347872</v>
      </c>
      <c r="J34" s="15">
        <f t="shared" si="15"/>
        <v>321992335</v>
      </c>
      <c r="K34" s="15">
        <v>26328900</v>
      </c>
      <c r="L34" s="15">
        <v>26328900</v>
      </c>
      <c r="M34" s="15">
        <f t="shared" si="15"/>
        <v>9093092</v>
      </c>
      <c r="N34" s="15">
        <v>26333643</v>
      </c>
      <c r="O34" s="15">
        <v>26333643</v>
      </c>
      <c r="P34" s="15">
        <f t="shared" si="15"/>
        <v>-9088349</v>
      </c>
      <c r="Q34" s="15">
        <f t="shared" si="15"/>
        <v>322006564</v>
      </c>
      <c r="R34" s="15">
        <f t="shared" si="15"/>
        <v>26328900</v>
      </c>
      <c r="U34" s="128" t="s">
        <v>52</v>
      </c>
      <c r="V34" s="125" t="s">
        <v>53</v>
      </c>
      <c r="W34" s="126">
        <v>348340207</v>
      </c>
      <c r="X34" s="126">
        <v>0</v>
      </c>
      <c r="Y34" s="126">
        <v>0</v>
      </c>
      <c r="Z34" s="126">
        <v>0</v>
      </c>
      <c r="AA34" s="126">
        <v>0</v>
      </c>
      <c r="AB34" s="126">
        <v>0</v>
      </c>
      <c r="AC34" s="126">
        <v>348340207</v>
      </c>
      <c r="AD34" s="126">
        <v>26347872</v>
      </c>
      <c r="AE34" s="126">
        <v>26347872</v>
      </c>
      <c r="AF34" s="126">
        <v>321992335</v>
      </c>
      <c r="AG34" s="126">
        <v>26328900</v>
      </c>
      <c r="AH34" s="126">
        <v>26328900</v>
      </c>
      <c r="AI34" s="126">
        <v>26333643</v>
      </c>
      <c r="AJ34" s="126">
        <v>26333643</v>
      </c>
      <c r="AK34" s="126">
        <v>-14229</v>
      </c>
      <c r="AL34" s="126">
        <v>322006564</v>
      </c>
    </row>
    <row r="35" spans="1:38" x14ac:dyDescent="0.25">
      <c r="A35" s="16" t="s">
        <v>54</v>
      </c>
      <c r="B35" s="17" t="s">
        <v>53</v>
      </c>
      <c r="C35" s="18">
        <v>348340207</v>
      </c>
      <c r="D35" s="18">
        <v>0</v>
      </c>
      <c r="E35" s="18">
        <v>0</v>
      </c>
      <c r="F35" s="18">
        <v>0</v>
      </c>
      <c r="G35" s="18">
        <f t="shared" si="5"/>
        <v>348340207</v>
      </c>
      <c r="H35" s="18">
        <v>26347872</v>
      </c>
      <c r="I35" s="18">
        <v>26347872</v>
      </c>
      <c r="J35" s="18">
        <f t="shared" si="6"/>
        <v>321992335</v>
      </c>
      <c r="K35" s="18">
        <v>26328900</v>
      </c>
      <c r="L35" s="18">
        <v>26328900</v>
      </c>
      <c r="M35" s="18">
        <v>9093092</v>
      </c>
      <c r="N35" s="18">
        <v>26333643</v>
      </c>
      <c r="O35" s="18">
        <v>26333643</v>
      </c>
      <c r="P35" s="18">
        <v>-9088349</v>
      </c>
      <c r="Q35" s="18">
        <f t="shared" si="7"/>
        <v>322006564</v>
      </c>
      <c r="R35" s="18">
        <f t="shared" si="8"/>
        <v>26328900</v>
      </c>
      <c r="U35" s="128" t="s">
        <v>54</v>
      </c>
      <c r="V35" s="125" t="s">
        <v>53</v>
      </c>
      <c r="W35" s="126">
        <v>348340207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348340207</v>
      </c>
      <c r="AD35" s="126">
        <v>26347872</v>
      </c>
      <c r="AE35" s="126">
        <v>26347872</v>
      </c>
      <c r="AF35" s="126">
        <v>321992335</v>
      </c>
      <c r="AG35" s="126">
        <v>26328900</v>
      </c>
      <c r="AH35" s="126">
        <v>26328900</v>
      </c>
      <c r="AI35" s="126">
        <v>26333643</v>
      </c>
      <c r="AJ35" s="126">
        <v>26333643</v>
      </c>
      <c r="AK35" s="126">
        <v>-14229</v>
      </c>
      <c r="AL35" s="126">
        <v>322006564</v>
      </c>
    </row>
    <row r="36" spans="1:38" x14ac:dyDescent="0.25">
      <c r="A36" s="13" t="s">
        <v>55</v>
      </c>
      <c r="B36" s="14" t="s">
        <v>56</v>
      </c>
      <c r="C36" s="15">
        <f>+C37</f>
        <v>1506181905</v>
      </c>
      <c r="D36" s="15">
        <f t="shared" ref="D36:R36" si="16">+D37</f>
        <v>0</v>
      </c>
      <c r="E36" s="15">
        <f t="shared" si="16"/>
        <v>0</v>
      </c>
      <c r="F36" s="15">
        <f t="shared" si="16"/>
        <v>0</v>
      </c>
      <c r="G36" s="15">
        <f t="shared" si="16"/>
        <v>1506181905</v>
      </c>
      <c r="H36" s="15">
        <v>137673516.59999999</v>
      </c>
      <c r="I36" s="15">
        <v>137673516.59999999</v>
      </c>
      <c r="J36" s="15">
        <f t="shared" si="16"/>
        <v>1368508388.4000001</v>
      </c>
      <c r="K36" s="15">
        <v>137673516.59999999</v>
      </c>
      <c r="L36" s="15">
        <v>137673516.59999999</v>
      </c>
      <c r="M36" s="15">
        <f t="shared" si="16"/>
        <v>0</v>
      </c>
      <c r="N36" s="15">
        <v>137673516.59999999</v>
      </c>
      <c r="O36" s="15">
        <v>137673516.59999999</v>
      </c>
      <c r="P36" s="15">
        <f t="shared" si="16"/>
        <v>0</v>
      </c>
      <c r="Q36" s="15">
        <f t="shared" si="16"/>
        <v>1368508388.4000001</v>
      </c>
      <c r="R36" s="15">
        <f t="shared" si="16"/>
        <v>137673516.59999999</v>
      </c>
      <c r="U36" s="128" t="s">
        <v>55</v>
      </c>
      <c r="V36" s="125" t="s">
        <v>56</v>
      </c>
      <c r="W36" s="126">
        <v>1506181905</v>
      </c>
      <c r="X36" s="126">
        <v>0</v>
      </c>
      <c r="Y36" s="126">
        <v>0</v>
      </c>
      <c r="Z36" s="126">
        <v>0</v>
      </c>
      <c r="AA36" s="126">
        <v>0</v>
      </c>
      <c r="AB36" s="126">
        <v>0</v>
      </c>
      <c r="AC36" s="126">
        <v>1506181905</v>
      </c>
      <c r="AD36" s="126">
        <v>137673516.59999999</v>
      </c>
      <c r="AE36" s="126">
        <v>137673516.59999999</v>
      </c>
      <c r="AF36" s="126">
        <v>1368508388.4000001</v>
      </c>
      <c r="AG36" s="126">
        <v>137673516.59999999</v>
      </c>
      <c r="AH36" s="126">
        <v>137673516.59999999</v>
      </c>
      <c r="AI36" s="126">
        <v>137673516.59999999</v>
      </c>
      <c r="AJ36" s="126">
        <v>137673516.59999999</v>
      </c>
      <c r="AK36" s="126">
        <v>0</v>
      </c>
      <c r="AL36" s="126">
        <v>1368508388.4000001</v>
      </c>
    </row>
    <row r="37" spans="1:38" x14ac:dyDescent="0.25">
      <c r="A37" s="16" t="s">
        <v>57</v>
      </c>
      <c r="B37" s="17" t="s">
        <v>56</v>
      </c>
      <c r="C37" s="18">
        <v>1506181905</v>
      </c>
      <c r="D37" s="18">
        <v>0</v>
      </c>
      <c r="E37" s="18">
        <v>0</v>
      </c>
      <c r="F37" s="18">
        <v>0</v>
      </c>
      <c r="G37" s="18">
        <f t="shared" si="5"/>
        <v>1506181905</v>
      </c>
      <c r="H37" s="18">
        <v>137673516.59999999</v>
      </c>
      <c r="I37" s="18">
        <v>137673516.59999999</v>
      </c>
      <c r="J37" s="18">
        <f t="shared" si="6"/>
        <v>1368508388.4000001</v>
      </c>
      <c r="K37" s="18">
        <v>137673516.59999999</v>
      </c>
      <c r="L37" s="18">
        <v>137673516.59999999</v>
      </c>
      <c r="M37" s="18">
        <v>0</v>
      </c>
      <c r="N37" s="18">
        <v>137673516.59999999</v>
      </c>
      <c r="O37" s="18">
        <v>137673516.59999999</v>
      </c>
      <c r="P37" s="18">
        <v>0</v>
      </c>
      <c r="Q37" s="18">
        <f t="shared" si="7"/>
        <v>1368508388.4000001</v>
      </c>
      <c r="R37" s="18">
        <f t="shared" si="8"/>
        <v>137673516.59999999</v>
      </c>
      <c r="U37" s="128" t="s">
        <v>57</v>
      </c>
      <c r="V37" s="125" t="s">
        <v>56</v>
      </c>
      <c r="W37" s="126">
        <v>1506181905</v>
      </c>
      <c r="X37" s="126">
        <v>0</v>
      </c>
      <c r="Y37" s="126">
        <v>0</v>
      </c>
      <c r="Z37" s="126">
        <v>0</v>
      </c>
      <c r="AA37" s="126">
        <v>0</v>
      </c>
      <c r="AB37" s="126">
        <v>0</v>
      </c>
      <c r="AC37" s="126">
        <v>1506181905</v>
      </c>
      <c r="AD37" s="126">
        <v>137673516.59999999</v>
      </c>
      <c r="AE37" s="126">
        <v>137673516.59999999</v>
      </c>
      <c r="AF37" s="126">
        <v>1368508388.4000001</v>
      </c>
      <c r="AG37" s="126">
        <v>137673516.59999999</v>
      </c>
      <c r="AH37" s="126">
        <v>137673516.59999999</v>
      </c>
      <c r="AI37" s="126">
        <v>137673516.59999999</v>
      </c>
      <c r="AJ37" s="126">
        <v>137673516.59999999</v>
      </c>
      <c r="AK37" s="126">
        <v>0</v>
      </c>
      <c r="AL37" s="126">
        <v>1368508388.4000001</v>
      </c>
    </row>
    <row r="38" spans="1:38" x14ac:dyDescent="0.25">
      <c r="A38" s="10" t="s">
        <v>58</v>
      </c>
      <c r="B38" s="11" t="s">
        <v>59</v>
      </c>
      <c r="C38" s="12">
        <f>+C39</f>
        <v>1152680630</v>
      </c>
      <c r="D38" s="12">
        <f t="shared" ref="D38:R38" si="17">+D39</f>
        <v>50000000</v>
      </c>
      <c r="E38" s="12">
        <f t="shared" si="17"/>
        <v>0</v>
      </c>
      <c r="F38" s="12">
        <f t="shared" si="17"/>
        <v>0</v>
      </c>
      <c r="G38" s="12">
        <f t="shared" si="17"/>
        <v>1202680630</v>
      </c>
      <c r="H38" s="12">
        <v>63380705</v>
      </c>
      <c r="I38" s="12">
        <v>63380705</v>
      </c>
      <c r="J38" s="12">
        <f t="shared" si="17"/>
        <v>1139299925</v>
      </c>
      <c r="K38" s="12">
        <v>63380705</v>
      </c>
      <c r="L38" s="12">
        <v>63380705</v>
      </c>
      <c r="M38" s="12">
        <f t="shared" si="17"/>
        <v>0</v>
      </c>
      <c r="N38" s="12">
        <v>64879774</v>
      </c>
      <c r="O38" s="12">
        <v>64879774</v>
      </c>
      <c r="P38" s="12">
        <f t="shared" si="17"/>
        <v>100894022</v>
      </c>
      <c r="Q38" s="12">
        <f t="shared" si="17"/>
        <v>1137800856</v>
      </c>
      <c r="R38" s="12">
        <f t="shared" si="17"/>
        <v>63380705</v>
      </c>
      <c r="U38" s="128" t="s">
        <v>58</v>
      </c>
      <c r="V38" s="125" t="s">
        <v>59</v>
      </c>
      <c r="W38" s="126">
        <v>1152680630</v>
      </c>
      <c r="X38" s="126">
        <v>50000000</v>
      </c>
      <c r="Y38" s="126">
        <v>0</v>
      </c>
      <c r="Z38" s="126">
        <v>0</v>
      </c>
      <c r="AA38" s="126">
        <v>0</v>
      </c>
      <c r="AB38" s="126">
        <v>0</v>
      </c>
      <c r="AC38" s="126">
        <v>1202680630</v>
      </c>
      <c r="AD38" s="126">
        <v>63380705</v>
      </c>
      <c r="AE38" s="126">
        <v>63380705</v>
      </c>
      <c r="AF38" s="126">
        <v>1139299925</v>
      </c>
      <c r="AG38" s="126">
        <v>63380705</v>
      </c>
      <c r="AH38" s="126">
        <v>63380705</v>
      </c>
      <c r="AI38" s="126">
        <v>64879774</v>
      </c>
      <c r="AJ38" s="126">
        <v>64879774</v>
      </c>
      <c r="AK38" s="126">
        <v>1499069</v>
      </c>
      <c r="AL38" s="126">
        <v>1137800856</v>
      </c>
    </row>
    <row r="39" spans="1:38" x14ac:dyDescent="0.25">
      <c r="A39" s="13" t="s">
        <v>60</v>
      </c>
      <c r="B39" s="14" t="s">
        <v>61</v>
      </c>
      <c r="C39" s="15">
        <f>SUM(C40:C46)</f>
        <v>1152680630</v>
      </c>
      <c r="D39" s="15">
        <f t="shared" ref="D39:R39" si="18">SUM(D40:D46)</f>
        <v>50000000</v>
      </c>
      <c r="E39" s="15">
        <f t="shared" si="18"/>
        <v>0</v>
      </c>
      <c r="F39" s="15">
        <f t="shared" si="18"/>
        <v>0</v>
      </c>
      <c r="G39" s="15">
        <f t="shared" si="18"/>
        <v>1202680630</v>
      </c>
      <c r="H39" s="15">
        <v>63380705</v>
      </c>
      <c r="I39" s="15">
        <v>63380705</v>
      </c>
      <c r="J39" s="15">
        <f t="shared" si="18"/>
        <v>1139299925</v>
      </c>
      <c r="K39" s="15">
        <v>63380705</v>
      </c>
      <c r="L39" s="15">
        <v>63380705</v>
      </c>
      <c r="M39" s="15">
        <f t="shared" si="18"/>
        <v>0</v>
      </c>
      <c r="N39" s="15">
        <v>64879774</v>
      </c>
      <c r="O39" s="15">
        <v>64879774</v>
      </c>
      <c r="P39" s="15">
        <f t="shared" si="18"/>
        <v>100894022</v>
      </c>
      <c r="Q39" s="15">
        <f t="shared" si="18"/>
        <v>1137800856</v>
      </c>
      <c r="R39" s="15">
        <f t="shared" si="18"/>
        <v>63380705</v>
      </c>
      <c r="U39" s="128" t="s">
        <v>60</v>
      </c>
      <c r="V39" s="125" t="s">
        <v>61</v>
      </c>
      <c r="W39" s="126">
        <v>1152680630</v>
      </c>
      <c r="X39" s="126">
        <v>50000000</v>
      </c>
      <c r="Y39" s="126">
        <v>0</v>
      </c>
      <c r="Z39" s="126">
        <v>0</v>
      </c>
      <c r="AA39" s="126">
        <v>0</v>
      </c>
      <c r="AB39" s="126">
        <v>0</v>
      </c>
      <c r="AC39" s="126">
        <v>1202680630</v>
      </c>
      <c r="AD39" s="126">
        <v>63380705</v>
      </c>
      <c r="AE39" s="126">
        <v>63380705</v>
      </c>
      <c r="AF39" s="126">
        <v>1139299925</v>
      </c>
      <c r="AG39" s="126">
        <v>63380705</v>
      </c>
      <c r="AH39" s="126">
        <v>63380705</v>
      </c>
      <c r="AI39" s="126">
        <v>64879774</v>
      </c>
      <c r="AJ39" s="126">
        <v>64879774</v>
      </c>
      <c r="AK39" s="126">
        <v>1499069</v>
      </c>
      <c r="AL39" s="126">
        <v>1137800856</v>
      </c>
    </row>
    <row r="40" spans="1:38" x14ac:dyDescent="0.25">
      <c r="A40" s="16" t="s">
        <v>62</v>
      </c>
      <c r="B40" s="17" t="s">
        <v>63</v>
      </c>
      <c r="C40" s="18">
        <v>16500000</v>
      </c>
      <c r="D40" s="18">
        <v>0</v>
      </c>
      <c r="E40" s="18">
        <v>0</v>
      </c>
      <c r="F40" s="18">
        <v>0</v>
      </c>
      <c r="G40" s="18">
        <f t="shared" si="5"/>
        <v>16500000</v>
      </c>
      <c r="H40" s="18">
        <v>1003511</v>
      </c>
      <c r="I40" s="18">
        <v>1003511</v>
      </c>
      <c r="J40" s="18">
        <f t="shared" si="6"/>
        <v>15496489</v>
      </c>
      <c r="K40" s="18">
        <v>1003511</v>
      </c>
      <c r="L40" s="18">
        <v>1003511</v>
      </c>
      <c r="M40" s="18">
        <v>0</v>
      </c>
      <c r="N40" s="18">
        <v>1003511</v>
      </c>
      <c r="O40" s="18">
        <v>1003511</v>
      </c>
      <c r="P40" s="18">
        <v>0</v>
      </c>
      <c r="Q40" s="18">
        <f t="shared" si="7"/>
        <v>15496489</v>
      </c>
      <c r="R40" s="18">
        <f t="shared" si="8"/>
        <v>1003511</v>
      </c>
      <c r="U40" s="128" t="s">
        <v>62</v>
      </c>
      <c r="V40" s="125" t="s">
        <v>63</v>
      </c>
      <c r="W40" s="126">
        <v>16500000</v>
      </c>
      <c r="X40" s="126">
        <v>0</v>
      </c>
      <c r="Y40" s="126">
        <v>0</v>
      </c>
      <c r="Z40" s="126">
        <v>0</v>
      </c>
      <c r="AA40" s="126">
        <v>0</v>
      </c>
      <c r="AB40" s="126">
        <v>0</v>
      </c>
      <c r="AC40" s="126">
        <v>16500000</v>
      </c>
      <c r="AD40" s="126">
        <v>1003511</v>
      </c>
      <c r="AE40" s="126">
        <v>1003511</v>
      </c>
      <c r="AF40" s="126">
        <v>15496489</v>
      </c>
      <c r="AG40" s="126">
        <v>1003511</v>
      </c>
      <c r="AH40" s="126">
        <v>1003511</v>
      </c>
      <c r="AI40" s="126">
        <v>1003511</v>
      </c>
      <c r="AJ40" s="126">
        <v>1003511</v>
      </c>
      <c r="AK40" s="126">
        <v>0</v>
      </c>
      <c r="AL40" s="126">
        <v>15496489</v>
      </c>
    </row>
    <row r="41" spans="1:38" x14ac:dyDescent="0.25">
      <c r="A41" s="16" t="s">
        <v>64</v>
      </c>
      <c r="B41" s="17" t="s">
        <v>65</v>
      </c>
      <c r="C41" s="18">
        <v>270643238</v>
      </c>
      <c r="D41" s="18">
        <v>0</v>
      </c>
      <c r="E41" s="18">
        <v>0</v>
      </c>
      <c r="F41" s="18">
        <v>0</v>
      </c>
      <c r="G41" s="18">
        <f t="shared" si="5"/>
        <v>270643238</v>
      </c>
      <c r="H41" s="18">
        <v>0</v>
      </c>
      <c r="I41" s="18">
        <v>0</v>
      </c>
      <c r="J41" s="18">
        <f t="shared" si="6"/>
        <v>270643238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f t="shared" si="7"/>
        <v>270643238</v>
      </c>
      <c r="R41" s="18">
        <f t="shared" si="8"/>
        <v>0</v>
      </c>
      <c r="U41" s="128" t="s">
        <v>64</v>
      </c>
      <c r="V41" s="125" t="s">
        <v>65</v>
      </c>
      <c r="W41" s="126">
        <v>270643238</v>
      </c>
      <c r="X41" s="126">
        <v>0</v>
      </c>
      <c r="Y41" s="126">
        <v>0</v>
      </c>
      <c r="Z41" s="126">
        <v>0</v>
      </c>
      <c r="AA41" s="126">
        <v>0</v>
      </c>
      <c r="AB41" s="126">
        <v>0</v>
      </c>
      <c r="AC41" s="126">
        <v>270643238</v>
      </c>
      <c r="AD41" s="126">
        <v>0</v>
      </c>
      <c r="AE41" s="126">
        <v>0</v>
      </c>
      <c r="AF41" s="126">
        <v>270643238</v>
      </c>
      <c r="AG41" s="126">
        <v>0</v>
      </c>
      <c r="AH41" s="126">
        <v>0</v>
      </c>
      <c r="AI41" s="126">
        <v>0</v>
      </c>
      <c r="AJ41" s="126">
        <v>0</v>
      </c>
      <c r="AK41" s="126">
        <v>0</v>
      </c>
      <c r="AL41" s="126">
        <v>270643238</v>
      </c>
    </row>
    <row r="42" spans="1:38" x14ac:dyDescent="0.25">
      <c r="A42" s="16" t="s">
        <v>66</v>
      </c>
      <c r="B42" s="17" t="s">
        <v>67</v>
      </c>
      <c r="C42" s="18">
        <v>21000000</v>
      </c>
      <c r="D42" s="18">
        <v>0</v>
      </c>
      <c r="E42" s="18">
        <v>0</v>
      </c>
      <c r="F42" s="18">
        <v>0</v>
      </c>
      <c r="G42" s="18">
        <f t="shared" si="5"/>
        <v>21000000</v>
      </c>
      <c r="H42" s="18">
        <v>0</v>
      </c>
      <c r="I42" s="18">
        <v>0</v>
      </c>
      <c r="J42" s="18">
        <f t="shared" si="6"/>
        <v>21000000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f t="shared" si="7"/>
        <v>21000000</v>
      </c>
      <c r="R42" s="18">
        <f t="shared" si="8"/>
        <v>0</v>
      </c>
      <c r="U42" s="128" t="s">
        <v>66</v>
      </c>
      <c r="V42" s="125" t="s">
        <v>67</v>
      </c>
      <c r="W42" s="126">
        <v>21000000</v>
      </c>
      <c r="X42" s="126">
        <v>0</v>
      </c>
      <c r="Y42" s="126">
        <v>0</v>
      </c>
      <c r="Z42" s="126">
        <v>0</v>
      </c>
      <c r="AA42" s="126">
        <v>0</v>
      </c>
      <c r="AB42" s="126">
        <v>0</v>
      </c>
      <c r="AC42" s="126">
        <v>21000000</v>
      </c>
      <c r="AD42" s="126">
        <v>0</v>
      </c>
      <c r="AE42" s="126">
        <v>0</v>
      </c>
      <c r="AF42" s="126">
        <v>21000000</v>
      </c>
      <c r="AG42" s="126">
        <v>0</v>
      </c>
      <c r="AH42" s="126">
        <v>0</v>
      </c>
      <c r="AI42" s="126">
        <v>0</v>
      </c>
      <c r="AJ42" s="126">
        <v>0</v>
      </c>
      <c r="AK42" s="126">
        <v>0</v>
      </c>
      <c r="AL42" s="126">
        <v>21000000</v>
      </c>
    </row>
    <row r="43" spans="1:38" x14ac:dyDescent="0.25">
      <c r="A43" s="16" t="s">
        <v>68</v>
      </c>
      <c r="B43" s="17" t="s">
        <v>69</v>
      </c>
      <c r="C43" s="18">
        <v>286500000</v>
      </c>
      <c r="D43" s="18">
        <v>0</v>
      </c>
      <c r="E43" s="18">
        <v>0</v>
      </c>
      <c r="F43" s="18">
        <v>0</v>
      </c>
      <c r="G43" s="18">
        <f t="shared" si="5"/>
        <v>286500000</v>
      </c>
      <c r="H43" s="18">
        <v>21982154</v>
      </c>
      <c r="I43" s="18">
        <v>21982154</v>
      </c>
      <c r="J43" s="18">
        <f t="shared" si="6"/>
        <v>264517846</v>
      </c>
      <c r="K43" s="18">
        <v>21982154</v>
      </c>
      <c r="L43" s="18">
        <v>21982154</v>
      </c>
      <c r="M43" s="18">
        <v>0</v>
      </c>
      <c r="N43" s="18">
        <v>21982154</v>
      </c>
      <c r="O43" s="18">
        <v>21982154</v>
      </c>
      <c r="P43" s="18">
        <v>0</v>
      </c>
      <c r="Q43" s="18">
        <f t="shared" si="7"/>
        <v>264517846</v>
      </c>
      <c r="R43" s="18">
        <f t="shared" si="8"/>
        <v>21982154</v>
      </c>
      <c r="U43" s="128" t="s">
        <v>68</v>
      </c>
      <c r="V43" s="125" t="s">
        <v>69</v>
      </c>
      <c r="W43" s="126">
        <v>286500000</v>
      </c>
      <c r="X43" s="126">
        <v>0</v>
      </c>
      <c r="Y43" s="126">
        <v>0</v>
      </c>
      <c r="Z43" s="126">
        <v>0</v>
      </c>
      <c r="AA43" s="126">
        <v>0</v>
      </c>
      <c r="AB43" s="126">
        <v>0</v>
      </c>
      <c r="AC43" s="126">
        <v>286500000</v>
      </c>
      <c r="AD43" s="126">
        <v>21982154</v>
      </c>
      <c r="AE43" s="126">
        <v>21982154</v>
      </c>
      <c r="AF43" s="126">
        <v>264517846</v>
      </c>
      <c r="AG43" s="126">
        <v>21982154</v>
      </c>
      <c r="AH43" s="126">
        <v>21982154</v>
      </c>
      <c r="AI43" s="126">
        <v>21982154</v>
      </c>
      <c r="AJ43" s="126">
        <v>21982154</v>
      </c>
      <c r="AK43" s="126">
        <v>0</v>
      </c>
      <c r="AL43" s="126">
        <v>264517846</v>
      </c>
    </row>
    <row r="44" spans="1:38" x14ac:dyDescent="0.25">
      <c r="A44" s="16" t="s">
        <v>70</v>
      </c>
      <c r="B44" s="17" t="s">
        <v>71</v>
      </c>
      <c r="C44" s="18">
        <v>0</v>
      </c>
      <c r="D44" s="18">
        <v>50000000</v>
      </c>
      <c r="E44" s="18">
        <v>0</v>
      </c>
      <c r="F44" s="18">
        <v>0</v>
      </c>
      <c r="G44" s="18">
        <f t="shared" si="5"/>
        <v>50000000</v>
      </c>
      <c r="H44" s="18">
        <v>267949</v>
      </c>
      <c r="I44" s="18">
        <v>267949</v>
      </c>
      <c r="J44" s="18">
        <f t="shared" si="6"/>
        <v>49732051</v>
      </c>
      <c r="K44" s="18">
        <v>267949</v>
      </c>
      <c r="L44" s="18">
        <v>267949</v>
      </c>
      <c r="M44" s="18">
        <v>0</v>
      </c>
      <c r="N44" s="18">
        <v>1767018</v>
      </c>
      <c r="O44" s="18">
        <v>1767018</v>
      </c>
      <c r="P44" s="18">
        <v>100894022</v>
      </c>
      <c r="Q44" s="18">
        <f t="shared" si="7"/>
        <v>48232982</v>
      </c>
      <c r="R44" s="18">
        <f t="shared" si="8"/>
        <v>267949</v>
      </c>
      <c r="U44" s="128" t="s">
        <v>70</v>
      </c>
      <c r="V44" s="125" t="s">
        <v>71</v>
      </c>
      <c r="W44" s="126">
        <v>0</v>
      </c>
      <c r="X44" s="126">
        <v>50000000</v>
      </c>
      <c r="Y44" s="126">
        <v>0</v>
      </c>
      <c r="Z44" s="126">
        <v>0</v>
      </c>
      <c r="AA44" s="126">
        <v>0</v>
      </c>
      <c r="AB44" s="126">
        <v>0</v>
      </c>
      <c r="AC44" s="126">
        <v>50000000</v>
      </c>
      <c r="AD44" s="126">
        <v>267949</v>
      </c>
      <c r="AE44" s="126">
        <v>267949</v>
      </c>
      <c r="AF44" s="126">
        <v>49732051</v>
      </c>
      <c r="AG44" s="126">
        <v>267949</v>
      </c>
      <c r="AH44" s="126">
        <v>267949</v>
      </c>
      <c r="AI44" s="126">
        <v>1767018</v>
      </c>
      <c r="AJ44" s="126">
        <v>1767018</v>
      </c>
      <c r="AK44" s="126">
        <v>1499069</v>
      </c>
      <c r="AL44" s="126">
        <v>48232982</v>
      </c>
    </row>
    <row r="45" spans="1:38" x14ac:dyDescent="0.25">
      <c r="A45" s="16" t="s">
        <v>72</v>
      </c>
      <c r="B45" s="17" t="s">
        <v>73</v>
      </c>
      <c r="C45" s="18">
        <v>267037392</v>
      </c>
      <c r="D45" s="18">
        <v>0</v>
      </c>
      <c r="E45" s="18">
        <v>0</v>
      </c>
      <c r="F45" s="18">
        <v>0</v>
      </c>
      <c r="G45" s="18">
        <f t="shared" si="5"/>
        <v>267037392</v>
      </c>
      <c r="H45" s="18">
        <v>40127091</v>
      </c>
      <c r="I45" s="18">
        <v>40127091</v>
      </c>
      <c r="J45" s="18">
        <f t="shared" si="6"/>
        <v>226910301</v>
      </c>
      <c r="K45" s="18">
        <v>40127091</v>
      </c>
      <c r="L45" s="18">
        <v>40127091</v>
      </c>
      <c r="M45" s="18">
        <v>0</v>
      </c>
      <c r="N45" s="18">
        <v>40127091</v>
      </c>
      <c r="O45" s="18">
        <v>40127091</v>
      </c>
      <c r="P45" s="18">
        <v>0</v>
      </c>
      <c r="Q45" s="18">
        <f t="shared" si="7"/>
        <v>226910301</v>
      </c>
      <c r="R45" s="18">
        <f t="shared" si="8"/>
        <v>40127091</v>
      </c>
      <c r="U45" s="128" t="s">
        <v>72</v>
      </c>
      <c r="V45" s="125" t="s">
        <v>73</v>
      </c>
      <c r="W45" s="126">
        <v>267037392</v>
      </c>
      <c r="X45" s="126">
        <v>0</v>
      </c>
      <c r="Y45" s="126">
        <v>0</v>
      </c>
      <c r="Z45" s="126">
        <v>0</v>
      </c>
      <c r="AA45" s="126">
        <v>0</v>
      </c>
      <c r="AB45" s="126">
        <v>0</v>
      </c>
      <c r="AC45" s="126">
        <v>267037392</v>
      </c>
      <c r="AD45" s="126">
        <v>40127091</v>
      </c>
      <c r="AE45" s="126">
        <v>40127091</v>
      </c>
      <c r="AF45" s="126">
        <v>226910301</v>
      </c>
      <c r="AG45" s="126">
        <v>40127091</v>
      </c>
      <c r="AH45" s="126">
        <v>40127091</v>
      </c>
      <c r="AI45" s="126">
        <v>40127091</v>
      </c>
      <c r="AJ45" s="126">
        <v>40127091</v>
      </c>
      <c r="AK45" s="126">
        <v>0</v>
      </c>
      <c r="AL45" s="126">
        <v>226910301</v>
      </c>
    </row>
    <row r="46" spans="1:38" x14ac:dyDescent="0.25">
      <c r="A46" s="16" t="s">
        <v>74</v>
      </c>
      <c r="B46" s="17" t="s">
        <v>75</v>
      </c>
      <c r="C46" s="18">
        <v>291000000</v>
      </c>
      <c r="D46" s="18">
        <v>0</v>
      </c>
      <c r="E46" s="18">
        <v>0</v>
      </c>
      <c r="F46" s="18">
        <v>0</v>
      </c>
      <c r="G46" s="18">
        <f t="shared" si="5"/>
        <v>291000000</v>
      </c>
      <c r="H46" s="18">
        <v>0</v>
      </c>
      <c r="I46" s="18">
        <v>0</v>
      </c>
      <c r="J46" s="18">
        <f t="shared" si="6"/>
        <v>291000000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f t="shared" si="7"/>
        <v>291000000</v>
      </c>
      <c r="R46" s="18">
        <f t="shared" si="8"/>
        <v>0</v>
      </c>
      <c r="U46" s="128" t="s">
        <v>74</v>
      </c>
      <c r="V46" s="125" t="s">
        <v>75</v>
      </c>
      <c r="W46" s="126">
        <v>291000000</v>
      </c>
      <c r="X46" s="126">
        <v>0</v>
      </c>
      <c r="Y46" s="126">
        <v>0</v>
      </c>
      <c r="Z46" s="126">
        <v>0</v>
      </c>
      <c r="AA46" s="126">
        <v>0</v>
      </c>
      <c r="AB46" s="126">
        <v>0</v>
      </c>
      <c r="AC46" s="126">
        <v>291000000</v>
      </c>
      <c r="AD46" s="126">
        <v>0</v>
      </c>
      <c r="AE46" s="126">
        <v>0</v>
      </c>
      <c r="AF46" s="126">
        <v>291000000</v>
      </c>
      <c r="AG46" s="126">
        <v>0</v>
      </c>
      <c r="AH46" s="126">
        <v>0</v>
      </c>
      <c r="AI46" s="126">
        <v>0</v>
      </c>
      <c r="AJ46" s="126">
        <v>0</v>
      </c>
      <c r="AK46" s="126">
        <v>0</v>
      </c>
      <c r="AL46" s="126">
        <v>291000000</v>
      </c>
    </row>
    <row r="47" spans="1:38" x14ac:dyDescent="0.25">
      <c r="A47" s="7" t="s">
        <v>76</v>
      </c>
      <c r="B47" s="8" t="s">
        <v>77</v>
      </c>
      <c r="C47" s="9">
        <f>+C48+C59+C70</f>
        <v>31037193580</v>
      </c>
      <c r="D47" s="9">
        <v>0</v>
      </c>
      <c r="E47" s="9">
        <v>0</v>
      </c>
      <c r="F47" s="9">
        <v>0</v>
      </c>
      <c r="G47" s="9">
        <f t="shared" si="5"/>
        <v>31037193580</v>
      </c>
      <c r="H47" s="9">
        <v>5256306493</v>
      </c>
      <c r="I47" s="9">
        <v>5256306493</v>
      </c>
      <c r="J47" s="9">
        <f t="shared" si="6"/>
        <v>25780887087</v>
      </c>
      <c r="K47" s="9">
        <v>103641162</v>
      </c>
      <c r="L47" s="9">
        <v>103641162</v>
      </c>
      <c r="M47" s="9">
        <v>3734250828</v>
      </c>
      <c r="N47" s="9">
        <v>6088840303</v>
      </c>
      <c r="O47" s="9">
        <v>6088840303</v>
      </c>
      <c r="P47" s="9">
        <v>747448299</v>
      </c>
      <c r="Q47" s="9">
        <f t="shared" si="7"/>
        <v>24948353277</v>
      </c>
      <c r="R47" s="9">
        <f t="shared" si="8"/>
        <v>103641162</v>
      </c>
      <c r="U47" s="128" t="s">
        <v>76</v>
      </c>
      <c r="V47" s="125" t="s">
        <v>77</v>
      </c>
      <c r="W47" s="126">
        <v>31037193580</v>
      </c>
      <c r="X47" s="126">
        <v>0</v>
      </c>
      <c r="Y47" s="126">
        <v>0</v>
      </c>
      <c r="Z47" s="126">
        <v>0</v>
      </c>
      <c r="AA47" s="126">
        <v>0</v>
      </c>
      <c r="AB47" s="126">
        <v>0</v>
      </c>
      <c r="AC47" s="126">
        <v>31037193580</v>
      </c>
      <c r="AD47" s="126">
        <v>5256306493</v>
      </c>
      <c r="AE47" s="126">
        <v>5256306493</v>
      </c>
      <c r="AF47" s="126">
        <v>25780887087</v>
      </c>
      <c r="AG47" s="126">
        <v>103641162</v>
      </c>
      <c r="AH47" s="126">
        <v>103641162</v>
      </c>
      <c r="AI47" s="126">
        <v>6088840303</v>
      </c>
      <c r="AJ47" s="126">
        <v>6088840303</v>
      </c>
      <c r="AK47" s="126">
        <v>832533810</v>
      </c>
      <c r="AL47" s="126">
        <v>24948353277</v>
      </c>
    </row>
    <row r="48" spans="1:38" x14ac:dyDescent="0.25">
      <c r="A48" s="10" t="s">
        <v>78</v>
      </c>
      <c r="B48" s="11" t="s">
        <v>13</v>
      </c>
      <c r="C48" s="12">
        <f>+C49</f>
        <v>23457106908</v>
      </c>
      <c r="D48" s="12">
        <v>0</v>
      </c>
      <c r="E48" s="12">
        <v>0</v>
      </c>
      <c r="F48" s="12">
        <v>0</v>
      </c>
      <c r="G48" s="12">
        <f t="shared" si="5"/>
        <v>23457106908</v>
      </c>
      <c r="H48" s="12">
        <v>4576063451</v>
      </c>
      <c r="I48" s="12">
        <v>4576063451</v>
      </c>
      <c r="J48" s="12">
        <f t="shared" si="6"/>
        <v>18881043457</v>
      </c>
      <c r="K48" s="12">
        <v>103641162</v>
      </c>
      <c r="L48" s="12">
        <v>103641162</v>
      </c>
      <c r="M48" s="12">
        <v>3222755046</v>
      </c>
      <c r="N48" s="12">
        <v>5408108782</v>
      </c>
      <c r="O48" s="12">
        <v>5408108782</v>
      </c>
      <c r="P48" s="12">
        <v>737885700</v>
      </c>
      <c r="Q48" s="12">
        <f t="shared" si="7"/>
        <v>18048998126</v>
      </c>
      <c r="R48" s="12">
        <f t="shared" si="8"/>
        <v>103641162</v>
      </c>
      <c r="U48" s="128" t="s">
        <v>78</v>
      </c>
      <c r="V48" s="125" t="s">
        <v>13</v>
      </c>
      <c r="W48" s="126">
        <v>23457106908</v>
      </c>
      <c r="X48" s="126">
        <v>0</v>
      </c>
      <c r="Y48" s="126">
        <v>0</v>
      </c>
      <c r="Z48" s="126">
        <v>0</v>
      </c>
      <c r="AA48" s="126">
        <v>0</v>
      </c>
      <c r="AB48" s="126">
        <v>0</v>
      </c>
      <c r="AC48" s="126">
        <v>23457106908</v>
      </c>
      <c r="AD48" s="126">
        <v>4576063451</v>
      </c>
      <c r="AE48" s="126">
        <v>4576063451</v>
      </c>
      <c r="AF48" s="126">
        <v>18881043457</v>
      </c>
      <c r="AG48" s="126">
        <v>103641162</v>
      </c>
      <c r="AH48" s="126">
        <v>103641162</v>
      </c>
      <c r="AI48" s="126">
        <v>5408108782</v>
      </c>
      <c r="AJ48" s="126">
        <v>5408108782</v>
      </c>
      <c r="AK48" s="126">
        <v>832045331</v>
      </c>
      <c r="AL48" s="126">
        <v>18048998126</v>
      </c>
    </row>
    <row r="49" spans="1:38" x14ac:dyDescent="0.25">
      <c r="A49" s="13" t="s">
        <v>79</v>
      </c>
      <c r="B49" s="14" t="s">
        <v>15</v>
      </c>
      <c r="C49" s="15">
        <f>SUM(C50:C58)</f>
        <v>23457106908</v>
      </c>
      <c r="D49" s="15">
        <v>0</v>
      </c>
      <c r="E49" s="15">
        <v>0</v>
      </c>
      <c r="F49" s="15">
        <v>0</v>
      </c>
      <c r="G49" s="15">
        <f t="shared" si="5"/>
        <v>23457106908</v>
      </c>
      <c r="H49" s="15">
        <v>4576063451</v>
      </c>
      <c r="I49" s="15">
        <v>4576063451</v>
      </c>
      <c r="J49" s="15">
        <f t="shared" si="6"/>
        <v>18881043457</v>
      </c>
      <c r="K49" s="15">
        <v>103641162</v>
      </c>
      <c r="L49" s="15">
        <v>103641162</v>
      </c>
      <c r="M49" s="15">
        <v>3222755046</v>
      </c>
      <c r="N49" s="15">
        <v>5408108782</v>
      </c>
      <c r="O49" s="15">
        <v>5408108782</v>
      </c>
      <c r="P49" s="15">
        <v>737885700</v>
      </c>
      <c r="Q49" s="15">
        <f t="shared" si="7"/>
        <v>18048998126</v>
      </c>
      <c r="R49" s="15">
        <f t="shared" si="8"/>
        <v>103641162</v>
      </c>
      <c r="U49" s="128" t="s">
        <v>79</v>
      </c>
      <c r="V49" s="125" t="s">
        <v>15</v>
      </c>
      <c r="W49" s="126">
        <v>23457106908</v>
      </c>
      <c r="X49" s="126">
        <v>0</v>
      </c>
      <c r="Y49" s="126">
        <v>0</v>
      </c>
      <c r="Z49" s="126">
        <v>0</v>
      </c>
      <c r="AA49" s="126">
        <v>0</v>
      </c>
      <c r="AB49" s="126">
        <v>0</v>
      </c>
      <c r="AC49" s="126">
        <v>23457106908</v>
      </c>
      <c r="AD49" s="126">
        <v>4576063451</v>
      </c>
      <c r="AE49" s="126">
        <v>4576063451</v>
      </c>
      <c r="AF49" s="126">
        <v>18881043457</v>
      </c>
      <c r="AG49" s="126">
        <v>103641162</v>
      </c>
      <c r="AH49" s="126">
        <v>103641162</v>
      </c>
      <c r="AI49" s="126">
        <v>5408108782</v>
      </c>
      <c r="AJ49" s="126">
        <v>5408108782</v>
      </c>
      <c r="AK49" s="126">
        <v>832045331</v>
      </c>
      <c r="AL49" s="126">
        <v>18048998126</v>
      </c>
    </row>
    <row r="50" spans="1:38" x14ac:dyDescent="0.25">
      <c r="A50" s="16" t="s">
        <v>80</v>
      </c>
      <c r="B50" s="17" t="s">
        <v>17</v>
      </c>
      <c r="C50" s="18">
        <v>20753642730</v>
      </c>
      <c r="D50" s="18">
        <v>0</v>
      </c>
      <c r="E50" s="18">
        <v>0</v>
      </c>
      <c r="F50" s="18">
        <v>0</v>
      </c>
      <c r="G50" s="18">
        <f t="shared" si="5"/>
        <v>20753642730</v>
      </c>
      <c r="H50" s="18">
        <v>2754990895</v>
      </c>
      <c r="I50" s="18">
        <v>2754990895</v>
      </c>
      <c r="J50" s="18">
        <f t="shared" si="6"/>
        <v>17998651835</v>
      </c>
      <c r="K50" s="18">
        <v>103641162</v>
      </c>
      <c r="L50" s="18">
        <v>103641162</v>
      </c>
      <c r="M50" s="18">
        <v>2101274442</v>
      </c>
      <c r="N50" s="18">
        <v>3587036226</v>
      </c>
      <c r="O50" s="18">
        <v>3587036226</v>
      </c>
      <c r="P50" s="18">
        <v>737885700</v>
      </c>
      <c r="Q50" s="18">
        <f t="shared" si="7"/>
        <v>17166606504</v>
      </c>
      <c r="R50" s="18">
        <f t="shared" si="8"/>
        <v>103641162</v>
      </c>
      <c r="U50" s="128" t="s">
        <v>80</v>
      </c>
      <c r="V50" s="125" t="s">
        <v>17</v>
      </c>
      <c r="W50" s="126">
        <v>20753642730</v>
      </c>
      <c r="X50" s="126">
        <v>0</v>
      </c>
      <c r="Y50" s="126">
        <v>0</v>
      </c>
      <c r="Z50" s="126">
        <v>0</v>
      </c>
      <c r="AA50" s="126">
        <v>0</v>
      </c>
      <c r="AB50" s="126">
        <v>0</v>
      </c>
      <c r="AC50" s="126">
        <v>20753642730</v>
      </c>
      <c r="AD50" s="126">
        <v>2754990895</v>
      </c>
      <c r="AE50" s="126">
        <v>2754990895</v>
      </c>
      <c r="AF50" s="126">
        <v>17998651835</v>
      </c>
      <c r="AG50" s="126">
        <v>103641162</v>
      </c>
      <c r="AH50" s="126">
        <v>103641162</v>
      </c>
      <c r="AI50" s="126">
        <v>3587036226</v>
      </c>
      <c r="AJ50" s="126">
        <v>3587036226</v>
      </c>
      <c r="AK50" s="126">
        <v>832045331</v>
      </c>
      <c r="AL50" s="126">
        <v>17166606504</v>
      </c>
    </row>
    <row r="51" spans="1:38" x14ac:dyDescent="0.25">
      <c r="A51" s="16" t="s">
        <v>81</v>
      </c>
      <c r="B51" s="17" t="s">
        <v>21</v>
      </c>
      <c r="C51" s="18">
        <v>38819862</v>
      </c>
      <c r="D51" s="18">
        <v>0</v>
      </c>
      <c r="E51" s="18">
        <v>0</v>
      </c>
      <c r="F51" s="18">
        <v>0</v>
      </c>
      <c r="G51" s="18">
        <f t="shared" si="5"/>
        <v>38819862</v>
      </c>
      <c r="H51" s="18">
        <v>0</v>
      </c>
      <c r="I51" s="18">
        <v>0</v>
      </c>
      <c r="J51" s="18">
        <f t="shared" si="6"/>
        <v>38819862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f t="shared" si="7"/>
        <v>38819862</v>
      </c>
      <c r="R51" s="18">
        <f t="shared" si="8"/>
        <v>0</v>
      </c>
      <c r="U51" s="128" t="s">
        <v>81</v>
      </c>
      <c r="V51" s="125" t="s">
        <v>21</v>
      </c>
      <c r="W51" s="126">
        <v>38819862</v>
      </c>
      <c r="X51" s="126">
        <v>0</v>
      </c>
      <c r="Y51" s="126">
        <v>0</v>
      </c>
      <c r="Z51" s="126">
        <v>0</v>
      </c>
      <c r="AA51" s="126">
        <v>0</v>
      </c>
      <c r="AB51" s="126">
        <v>0</v>
      </c>
      <c r="AC51" s="126">
        <v>38819862</v>
      </c>
      <c r="AD51" s="126">
        <v>0</v>
      </c>
      <c r="AE51" s="126">
        <v>0</v>
      </c>
      <c r="AF51" s="126">
        <v>38819862</v>
      </c>
      <c r="AG51" s="126">
        <v>0</v>
      </c>
      <c r="AH51" s="126">
        <v>0</v>
      </c>
      <c r="AI51" s="126">
        <v>0</v>
      </c>
      <c r="AJ51" s="126">
        <v>0</v>
      </c>
      <c r="AK51" s="126">
        <v>0</v>
      </c>
      <c r="AL51" s="126">
        <v>38819862</v>
      </c>
    </row>
    <row r="52" spans="1:38" x14ac:dyDescent="0.25">
      <c r="A52" s="16" t="s">
        <v>82</v>
      </c>
      <c r="B52" s="17" t="s">
        <v>23</v>
      </c>
      <c r="C52" s="18">
        <v>56793732</v>
      </c>
      <c r="D52" s="18">
        <v>0</v>
      </c>
      <c r="E52" s="18">
        <v>0</v>
      </c>
      <c r="F52" s="18">
        <v>0</v>
      </c>
      <c r="G52" s="18">
        <f t="shared" si="5"/>
        <v>56793732</v>
      </c>
      <c r="H52" s="18">
        <v>0</v>
      </c>
      <c r="I52" s="18">
        <v>0</v>
      </c>
      <c r="J52" s="18">
        <f t="shared" si="6"/>
        <v>56793732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f t="shared" si="7"/>
        <v>56793732</v>
      </c>
      <c r="R52" s="18">
        <f t="shared" si="8"/>
        <v>0</v>
      </c>
      <c r="U52" s="128" t="s">
        <v>82</v>
      </c>
      <c r="V52" s="125" t="s">
        <v>23</v>
      </c>
      <c r="W52" s="126">
        <v>56793732</v>
      </c>
      <c r="X52" s="126">
        <v>0</v>
      </c>
      <c r="Y52" s="126">
        <v>0</v>
      </c>
      <c r="Z52" s="126">
        <v>0</v>
      </c>
      <c r="AA52" s="126">
        <v>0</v>
      </c>
      <c r="AB52" s="126">
        <v>0</v>
      </c>
      <c r="AC52" s="126">
        <v>56793732</v>
      </c>
      <c r="AD52" s="126">
        <v>0</v>
      </c>
      <c r="AE52" s="126">
        <v>0</v>
      </c>
      <c r="AF52" s="126">
        <v>56793732</v>
      </c>
      <c r="AG52" s="126">
        <v>0</v>
      </c>
      <c r="AH52" s="126">
        <v>0</v>
      </c>
      <c r="AI52" s="126">
        <v>0</v>
      </c>
      <c r="AJ52" s="126">
        <v>0</v>
      </c>
      <c r="AK52" s="126">
        <v>0</v>
      </c>
      <c r="AL52" s="126">
        <v>56793732</v>
      </c>
    </row>
    <row r="53" spans="1:38" x14ac:dyDescent="0.25">
      <c r="A53" s="16" t="s">
        <v>83</v>
      </c>
      <c r="B53" s="17" t="s">
        <v>25</v>
      </c>
      <c r="C53" s="18">
        <v>290834559</v>
      </c>
      <c r="D53" s="18">
        <v>0</v>
      </c>
      <c r="E53" s="18">
        <v>0</v>
      </c>
      <c r="F53" s="18">
        <v>0</v>
      </c>
      <c r="G53" s="18">
        <f t="shared" si="5"/>
        <v>290834559</v>
      </c>
      <c r="H53" s="18">
        <v>290834559</v>
      </c>
      <c r="I53" s="18">
        <v>290834559</v>
      </c>
      <c r="J53" s="18">
        <f t="shared" si="6"/>
        <v>0</v>
      </c>
      <c r="K53" s="18">
        <v>0</v>
      </c>
      <c r="L53" s="18">
        <v>0</v>
      </c>
      <c r="M53" s="18">
        <v>290834559</v>
      </c>
      <c r="N53" s="18">
        <v>290834559</v>
      </c>
      <c r="O53" s="18">
        <v>290834559</v>
      </c>
      <c r="P53" s="18">
        <v>0</v>
      </c>
      <c r="Q53" s="18">
        <f t="shared" si="7"/>
        <v>0</v>
      </c>
      <c r="R53" s="18">
        <f t="shared" si="8"/>
        <v>0</v>
      </c>
      <c r="U53" s="128" t="s">
        <v>83</v>
      </c>
      <c r="V53" s="125" t="s">
        <v>25</v>
      </c>
      <c r="W53" s="126">
        <v>290834559</v>
      </c>
      <c r="X53" s="126">
        <v>0</v>
      </c>
      <c r="Y53" s="126">
        <v>0</v>
      </c>
      <c r="Z53" s="126">
        <v>0</v>
      </c>
      <c r="AA53" s="126">
        <v>0</v>
      </c>
      <c r="AB53" s="126">
        <v>0</v>
      </c>
      <c r="AC53" s="126">
        <v>290834559</v>
      </c>
      <c r="AD53" s="126">
        <v>290834559</v>
      </c>
      <c r="AE53" s="126">
        <v>290834559</v>
      </c>
      <c r="AF53" s="126">
        <v>0</v>
      </c>
      <c r="AG53" s="126">
        <v>0</v>
      </c>
      <c r="AH53" s="126">
        <v>0</v>
      </c>
      <c r="AI53" s="126">
        <v>290834559</v>
      </c>
      <c r="AJ53" s="126">
        <v>290834559</v>
      </c>
      <c r="AK53" s="126">
        <v>0</v>
      </c>
      <c r="AL53" s="126">
        <v>0</v>
      </c>
    </row>
    <row r="54" spans="1:38" x14ac:dyDescent="0.25">
      <c r="A54" s="16" t="s">
        <v>84</v>
      </c>
      <c r="B54" s="17" t="s">
        <v>27</v>
      </c>
      <c r="C54" s="18">
        <v>80849224</v>
      </c>
      <c r="D54" s="18">
        <v>0</v>
      </c>
      <c r="E54" s="18">
        <v>0</v>
      </c>
      <c r="F54" s="18">
        <v>0</v>
      </c>
      <c r="G54" s="18">
        <f t="shared" si="5"/>
        <v>80849224</v>
      </c>
      <c r="H54" s="18">
        <v>0</v>
      </c>
      <c r="I54" s="18">
        <v>0</v>
      </c>
      <c r="J54" s="18">
        <f t="shared" si="6"/>
        <v>80849224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f t="shared" si="7"/>
        <v>80849224</v>
      </c>
      <c r="R54" s="18">
        <f t="shared" si="8"/>
        <v>0</v>
      </c>
      <c r="U54" s="128" t="s">
        <v>84</v>
      </c>
      <c r="V54" s="125" t="s">
        <v>27</v>
      </c>
      <c r="W54" s="126">
        <v>80849224</v>
      </c>
      <c r="X54" s="126">
        <v>0</v>
      </c>
      <c r="Y54" s="126">
        <v>0</v>
      </c>
      <c r="Z54" s="126">
        <v>0</v>
      </c>
      <c r="AA54" s="126">
        <v>0</v>
      </c>
      <c r="AB54" s="126">
        <v>0</v>
      </c>
      <c r="AC54" s="126">
        <v>80849224</v>
      </c>
      <c r="AD54" s="126">
        <v>0</v>
      </c>
      <c r="AE54" s="126">
        <v>0</v>
      </c>
      <c r="AF54" s="126">
        <v>80849224</v>
      </c>
      <c r="AG54" s="126">
        <v>0</v>
      </c>
      <c r="AH54" s="126">
        <v>0</v>
      </c>
      <c r="AI54" s="126">
        <v>0</v>
      </c>
      <c r="AJ54" s="126">
        <v>0</v>
      </c>
      <c r="AK54" s="126">
        <v>0</v>
      </c>
      <c r="AL54" s="126">
        <v>80849224</v>
      </c>
    </row>
    <row r="55" spans="1:38" x14ac:dyDescent="0.25">
      <c r="A55" s="16" t="s">
        <v>85</v>
      </c>
      <c r="B55" s="17" t="s">
        <v>29</v>
      </c>
      <c r="C55" s="18">
        <v>112454716</v>
      </c>
      <c r="D55" s="18">
        <v>0</v>
      </c>
      <c r="E55" s="18">
        <v>0</v>
      </c>
      <c r="F55" s="18">
        <v>0</v>
      </c>
      <c r="G55" s="18">
        <f t="shared" si="5"/>
        <v>112454716</v>
      </c>
      <c r="H55" s="18">
        <v>0</v>
      </c>
      <c r="I55" s="18">
        <v>0</v>
      </c>
      <c r="J55" s="18">
        <f t="shared" si="6"/>
        <v>112454716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f t="shared" si="7"/>
        <v>112454716</v>
      </c>
      <c r="R55" s="18">
        <f t="shared" si="8"/>
        <v>0</v>
      </c>
      <c r="U55" s="128" t="s">
        <v>85</v>
      </c>
      <c r="V55" s="125" t="s">
        <v>29</v>
      </c>
      <c r="W55" s="126">
        <v>112454716</v>
      </c>
      <c r="X55" s="126">
        <v>0</v>
      </c>
      <c r="Y55" s="126">
        <v>0</v>
      </c>
      <c r="Z55" s="126">
        <v>0</v>
      </c>
      <c r="AA55" s="126">
        <v>0</v>
      </c>
      <c r="AB55" s="126">
        <v>0</v>
      </c>
      <c r="AC55" s="126">
        <v>112454716</v>
      </c>
      <c r="AD55" s="126">
        <v>0</v>
      </c>
      <c r="AE55" s="126">
        <v>0</v>
      </c>
      <c r="AF55" s="126">
        <v>112454716</v>
      </c>
      <c r="AG55" s="126">
        <v>0</v>
      </c>
      <c r="AH55" s="126">
        <v>0</v>
      </c>
      <c r="AI55" s="126">
        <v>0</v>
      </c>
      <c r="AJ55" s="126">
        <v>0</v>
      </c>
      <c r="AK55" s="126">
        <v>0</v>
      </c>
      <c r="AL55" s="126">
        <v>112454716</v>
      </c>
    </row>
    <row r="56" spans="1:38" x14ac:dyDescent="0.25">
      <c r="A56" s="16" t="s">
        <v>86</v>
      </c>
      <c r="B56" s="17" t="s">
        <v>31</v>
      </c>
      <c r="C56" s="18">
        <v>1057590892</v>
      </c>
      <c r="D56" s="18">
        <v>0</v>
      </c>
      <c r="E56" s="18">
        <v>0</v>
      </c>
      <c r="F56" s="18">
        <v>0</v>
      </c>
      <c r="G56" s="18">
        <f t="shared" si="5"/>
        <v>1057590892</v>
      </c>
      <c r="H56" s="18">
        <v>889607462</v>
      </c>
      <c r="I56" s="18">
        <v>889607462</v>
      </c>
      <c r="J56" s="18">
        <f t="shared" si="6"/>
        <v>167983430</v>
      </c>
      <c r="K56" s="18">
        <v>0</v>
      </c>
      <c r="L56" s="18">
        <v>0</v>
      </c>
      <c r="M56" s="18">
        <v>539811486</v>
      </c>
      <c r="N56" s="18">
        <v>889607462</v>
      </c>
      <c r="O56" s="18">
        <v>889607462</v>
      </c>
      <c r="P56" s="18">
        <v>0</v>
      </c>
      <c r="Q56" s="18">
        <f t="shared" si="7"/>
        <v>167983430</v>
      </c>
      <c r="R56" s="18">
        <f t="shared" si="8"/>
        <v>0</v>
      </c>
      <c r="U56" s="128" t="s">
        <v>86</v>
      </c>
      <c r="V56" s="125" t="s">
        <v>31</v>
      </c>
      <c r="W56" s="126">
        <v>1057590892</v>
      </c>
      <c r="X56" s="126">
        <v>0</v>
      </c>
      <c r="Y56" s="126">
        <v>0</v>
      </c>
      <c r="Z56" s="126">
        <v>0</v>
      </c>
      <c r="AA56" s="126">
        <v>0</v>
      </c>
      <c r="AB56" s="126">
        <v>0</v>
      </c>
      <c r="AC56" s="126">
        <v>1057590892</v>
      </c>
      <c r="AD56" s="126">
        <v>889607462</v>
      </c>
      <c r="AE56" s="126">
        <v>889607462</v>
      </c>
      <c r="AF56" s="126">
        <v>167983430</v>
      </c>
      <c r="AG56" s="126">
        <v>0</v>
      </c>
      <c r="AH56" s="126">
        <v>0</v>
      </c>
      <c r="AI56" s="126">
        <v>889607462</v>
      </c>
      <c r="AJ56" s="126">
        <v>889607462</v>
      </c>
      <c r="AK56" s="126">
        <v>0</v>
      </c>
      <c r="AL56" s="126">
        <v>167983430</v>
      </c>
    </row>
    <row r="57" spans="1:38" x14ac:dyDescent="0.25">
      <c r="A57" s="16" t="s">
        <v>87</v>
      </c>
      <c r="B57" s="17" t="s">
        <v>33</v>
      </c>
      <c r="C57" s="18">
        <v>1031121193</v>
      </c>
      <c r="D57" s="18">
        <v>0</v>
      </c>
      <c r="E57" s="18">
        <v>0</v>
      </c>
      <c r="F57" s="18">
        <v>0</v>
      </c>
      <c r="G57" s="18">
        <f t="shared" si="5"/>
        <v>1031121193</v>
      </c>
      <c r="H57" s="18">
        <v>640630535</v>
      </c>
      <c r="I57" s="18">
        <v>640630535</v>
      </c>
      <c r="J57" s="18">
        <f t="shared" si="6"/>
        <v>390490658</v>
      </c>
      <c r="K57" s="18">
        <v>0</v>
      </c>
      <c r="L57" s="18">
        <v>0</v>
      </c>
      <c r="M57" s="18">
        <v>290834559</v>
      </c>
      <c r="N57" s="18">
        <v>640630535</v>
      </c>
      <c r="O57" s="18">
        <v>640630535</v>
      </c>
      <c r="P57" s="18">
        <v>0</v>
      </c>
      <c r="Q57" s="18">
        <f t="shared" si="7"/>
        <v>390490658</v>
      </c>
      <c r="R57" s="18">
        <f t="shared" si="8"/>
        <v>0</v>
      </c>
      <c r="U57" s="128" t="s">
        <v>87</v>
      </c>
      <c r="V57" s="125" t="s">
        <v>33</v>
      </c>
      <c r="W57" s="126">
        <v>1031121193</v>
      </c>
      <c r="X57" s="126">
        <v>0</v>
      </c>
      <c r="Y57" s="126">
        <v>0</v>
      </c>
      <c r="Z57" s="126">
        <v>0</v>
      </c>
      <c r="AA57" s="126">
        <v>0</v>
      </c>
      <c r="AB57" s="126">
        <v>0</v>
      </c>
      <c r="AC57" s="126">
        <v>1031121193</v>
      </c>
      <c r="AD57" s="126">
        <v>640630535</v>
      </c>
      <c r="AE57" s="126">
        <v>640630535</v>
      </c>
      <c r="AF57" s="126">
        <v>390490658</v>
      </c>
      <c r="AG57" s="126">
        <v>0</v>
      </c>
      <c r="AH57" s="126">
        <v>0</v>
      </c>
      <c r="AI57" s="126">
        <v>640630535</v>
      </c>
      <c r="AJ57" s="126">
        <v>640630535</v>
      </c>
      <c r="AK57" s="126">
        <v>0</v>
      </c>
      <c r="AL57" s="126">
        <v>390490658</v>
      </c>
    </row>
    <row r="58" spans="1:38" x14ac:dyDescent="0.25">
      <c r="A58" s="16" t="s">
        <v>88</v>
      </c>
      <c r="B58" s="17" t="s">
        <v>89</v>
      </c>
      <c r="C58" s="18">
        <v>35000000</v>
      </c>
      <c r="D58" s="18">
        <v>0</v>
      </c>
      <c r="E58" s="18">
        <v>0</v>
      </c>
      <c r="F58" s="18">
        <v>0</v>
      </c>
      <c r="G58" s="18">
        <f t="shared" si="5"/>
        <v>35000000</v>
      </c>
      <c r="H58" s="18">
        <v>0</v>
      </c>
      <c r="I58" s="18">
        <v>0</v>
      </c>
      <c r="J58" s="18">
        <f t="shared" si="6"/>
        <v>35000000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f t="shared" si="7"/>
        <v>35000000</v>
      </c>
      <c r="R58" s="18">
        <f t="shared" si="8"/>
        <v>0</v>
      </c>
      <c r="U58" s="128" t="s">
        <v>88</v>
      </c>
      <c r="V58" s="125" t="s">
        <v>89</v>
      </c>
      <c r="W58" s="126">
        <v>35000000</v>
      </c>
      <c r="X58" s="126">
        <v>0</v>
      </c>
      <c r="Y58" s="126">
        <v>0</v>
      </c>
      <c r="Z58" s="126">
        <v>0</v>
      </c>
      <c r="AA58" s="126">
        <v>0</v>
      </c>
      <c r="AB58" s="126">
        <v>0</v>
      </c>
      <c r="AC58" s="126">
        <v>35000000</v>
      </c>
      <c r="AD58" s="126">
        <v>0</v>
      </c>
      <c r="AE58" s="126">
        <v>0</v>
      </c>
      <c r="AF58" s="126">
        <v>35000000</v>
      </c>
      <c r="AG58" s="126">
        <v>0</v>
      </c>
      <c r="AH58" s="126">
        <v>0</v>
      </c>
      <c r="AI58" s="126">
        <v>0</v>
      </c>
      <c r="AJ58" s="126">
        <v>0</v>
      </c>
      <c r="AK58" s="126">
        <v>0</v>
      </c>
      <c r="AL58" s="126">
        <v>35000000</v>
      </c>
    </row>
    <row r="59" spans="1:38" x14ac:dyDescent="0.25">
      <c r="A59" s="10" t="s">
        <v>90</v>
      </c>
      <c r="B59" s="11" t="s">
        <v>39</v>
      </c>
      <c r="C59" s="12">
        <f>+C60+C62+C64+C66</f>
        <v>6058994395</v>
      </c>
      <c r="D59" s="12">
        <v>0</v>
      </c>
      <c r="E59" s="12">
        <v>0</v>
      </c>
      <c r="F59" s="12">
        <v>0</v>
      </c>
      <c r="G59" s="12">
        <f t="shared" si="5"/>
        <v>6058994395</v>
      </c>
      <c r="H59" s="12">
        <v>680243042</v>
      </c>
      <c r="I59" s="12">
        <v>680243042</v>
      </c>
      <c r="J59" s="12">
        <f t="shared" si="6"/>
        <v>5378751353</v>
      </c>
      <c r="K59" s="12">
        <v>0</v>
      </c>
      <c r="L59" s="12">
        <v>0</v>
      </c>
      <c r="M59" s="12">
        <v>511495782</v>
      </c>
      <c r="N59" s="12">
        <v>680731521</v>
      </c>
      <c r="O59" s="12">
        <v>680731521</v>
      </c>
      <c r="P59" s="12">
        <v>9562599</v>
      </c>
      <c r="Q59" s="12">
        <f t="shared" si="7"/>
        <v>5378262874</v>
      </c>
      <c r="R59" s="12">
        <f t="shared" si="8"/>
        <v>0</v>
      </c>
      <c r="U59" s="128" t="s">
        <v>90</v>
      </c>
      <c r="V59" s="125" t="s">
        <v>39</v>
      </c>
      <c r="W59" s="126">
        <v>6058994395</v>
      </c>
      <c r="X59" s="126">
        <v>0</v>
      </c>
      <c r="Y59" s="126">
        <v>0</v>
      </c>
      <c r="Z59" s="126">
        <v>0</v>
      </c>
      <c r="AA59" s="126">
        <v>0</v>
      </c>
      <c r="AB59" s="126">
        <v>0</v>
      </c>
      <c r="AC59" s="126">
        <v>6058994395</v>
      </c>
      <c r="AD59" s="126">
        <v>680243042</v>
      </c>
      <c r="AE59" s="126">
        <v>680243042</v>
      </c>
      <c r="AF59" s="126">
        <v>5378751353</v>
      </c>
      <c r="AG59" s="126">
        <v>0</v>
      </c>
      <c r="AH59" s="126">
        <v>0</v>
      </c>
      <c r="AI59" s="126">
        <v>680731521</v>
      </c>
      <c r="AJ59" s="126">
        <v>680731521</v>
      </c>
      <c r="AK59" s="126">
        <v>488479</v>
      </c>
      <c r="AL59" s="126">
        <v>5378262874</v>
      </c>
    </row>
    <row r="60" spans="1:38" x14ac:dyDescent="0.25">
      <c r="A60" s="13" t="s">
        <v>91</v>
      </c>
      <c r="B60" s="14" t="s">
        <v>41</v>
      </c>
      <c r="C60" s="15">
        <f>+C61</f>
        <v>1665153208</v>
      </c>
      <c r="D60" s="15">
        <v>0</v>
      </c>
      <c r="E60" s="15">
        <v>0</v>
      </c>
      <c r="F60" s="15">
        <v>0</v>
      </c>
      <c r="G60" s="15">
        <f t="shared" si="5"/>
        <v>1665153208</v>
      </c>
      <c r="H60" s="15">
        <v>331748598</v>
      </c>
      <c r="I60" s="15">
        <v>331748598</v>
      </c>
      <c r="J60" s="15">
        <f t="shared" si="6"/>
        <v>1333404610</v>
      </c>
      <c r="K60" s="15">
        <v>0</v>
      </c>
      <c r="L60" s="15">
        <v>0</v>
      </c>
      <c r="M60" s="15">
        <v>251912028</v>
      </c>
      <c r="N60" s="15">
        <v>331748598</v>
      </c>
      <c r="O60" s="15">
        <v>331748598</v>
      </c>
      <c r="P60" s="15">
        <v>0</v>
      </c>
      <c r="Q60" s="15">
        <f t="shared" si="7"/>
        <v>1333404610</v>
      </c>
      <c r="R60" s="15">
        <f t="shared" si="8"/>
        <v>0</v>
      </c>
      <c r="U60" s="128" t="s">
        <v>91</v>
      </c>
      <c r="V60" s="125" t="s">
        <v>41</v>
      </c>
      <c r="W60" s="126">
        <v>1665153208</v>
      </c>
      <c r="X60" s="126">
        <v>0</v>
      </c>
      <c r="Y60" s="126">
        <v>0</v>
      </c>
      <c r="Z60" s="126">
        <v>0</v>
      </c>
      <c r="AA60" s="126">
        <v>0</v>
      </c>
      <c r="AB60" s="126">
        <v>0</v>
      </c>
      <c r="AC60" s="126">
        <v>1665153208</v>
      </c>
      <c r="AD60" s="126">
        <v>331748598</v>
      </c>
      <c r="AE60" s="126">
        <v>331748598</v>
      </c>
      <c r="AF60" s="126">
        <v>1333404610</v>
      </c>
      <c r="AG60" s="126">
        <v>0</v>
      </c>
      <c r="AH60" s="126">
        <v>0</v>
      </c>
      <c r="AI60" s="126">
        <v>331748598</v>
      </c>
      <c r="AJ60" s="126">
        <v>331748598</v>
      </c>
      <c r="AK60" s="126">
        <v>0</v>
      </c>
      <c r="AL60" s="126">
        <v>1333404610</v>
      </c>
    </row>
    <row r="61" spans="1:38" x14ac:dyDescent="0.25">
      <c r="A61" s="16" t="s">
        <v>92</v>
      </c>
      <c r="B61" s="17" t="s">
        <v>41</v>
      </c>
      <c r="C61" s="18">
        <v>1665153208</v>
      </c>
      <c r="D61" s="18">
        <v>0</v>
      </c>
      <c r="E61" s="18">
        <v>0</v>
      </c>
      <c r="F61" s="18">
        <v>0</v>
      </c>
      <c r="G61" s="18">
        <f t="shared" si="5"/>
        <v>1665153208</v>
      </c>
      <c r="H61" s="18">
        <v>331748598</v>
      </c>
      <c r="I61" s="18">
        <v>331748598</v>
      </c>
      <c r="J61" s="18">
        <f t="shared" si="6"/>
        <v>1333404610</v>
      </c>
      <c r="K61" s="18">
        <v>0</v>
      </c>
      <c r="L61" s="18">
        <v>0</v>
      </c>
      <c r="M61" s="18">
        <v>251912028</v>
      </c>
      <c r="N61" s="18">
        <v>331748598</v>
      </c>
      <c r="O61" s="18">
        <v>331748598</v>
      </c>
      <c r="P61" s="18">
        <v>0</v>
      </c>
      <c r="Q61" s="18">
        <f t="shared" si="7"/>
        <v>1333404610</v>
      </c>
      <c r="R61" s="18">
        <f t="shared" si="8"/>
        <v>0</v>
      </c>
      <c r="U61" s="128" t="s">
        <v>92</v>
      </c>
      <c r="V61" s="125" t="s">
        <v>41</v>
      </c>
      <c r="W61" s="126">
        <v>1665153208</v>
      </c>
      <c r="X61" s="126">
        <v>0</v>
      </c>
      <c r="Y61" s="126">
        <v>0</v>
      </c>
      <c r="Z61" s="126">
        <v>0</v>
      </c>
      <c r="AA61" s="126">
        <v>0</v>
      </c>
      <c r="AB61" s="126">
        <v>0</v>
      </c>
      <c r="AC61" s="126">
        <v>1665153208</v>
      </c>
      <c r="AD61" s="126">
        <v>331748598</v>
      </c>
      <c r="AE61" s="126">
        <v>331748598</v>
      </c>
      <c r="AF61" s="126">
        <v>1333404610</v>
      </c>
      <c r="AG61" s="126">
        <v>0</v>
      </c>
      <c r="AH61" s="126">
        <v>0</v>
      </c>
      <c r="AI61" s="126">
        <v>331748598</v>
      </c>
      <c r="AJ61" s="126">
        <v>331748598</v>
      </c>
      <c r="AK61" s="126">
        <v>0</v>
      </c>
      <c r="AL61" s="126">
        <v>1333404610</v>
      </c>
    </row>
    <row r="62" spans="1:38" x14ac:dyDescent="0.25">
      <c r="A62" s="13" t="s">
        <v>93</v>
      </c>
      <c r="B62" s="14" t="s">
        <v>44</v>
      </c>
      <c r="C62" s="15">
        <f>+C63</f>
        <v>1085638322</v>
      </c>
      <c r="D62" s="15">
        <v>0</v>
      </c>
      <c r="E62" s="15">
        <v>0</v>
      </c>
      <c r="F62" s="15">
        <v>0</v>
      </c>
      <c r="G62" s="15">
        <f t="shared" si="5"/>
        <v>1085638322</v>
      </c>
      <c r="H62" s="15">
        <v>331748598</v>
      </c>
      <c r="I62" s="15">
        <v>331748598</v>
      </c>
      <c r="J62" s="15">
        <f t="shared" si="6"/>
        <v>753889724</v>
      </c>
      <c r="K62" s="15">
        <v>0</v>
      </c>
      <c r="L62" s="15">
        <v>0</v>
      </c>
      <c r="M62" s="15">
        <v>251912028</v>
      </c>
      <c r="N62" s="15">
        <v>331748598</v>
      </c>
      <c r="O62" s="15">
        <v>331748598</v>
      </c>
      <c r="P62" s="15">
        <v>0</v>
      </c>
      <c r="Q62" s="15">
        <f t="shared" si="7"/>
        <v>753889724</v>
      </c>
      <c r="R62" s="15">
        <f t="shared" si="8"/>
        <v>0</v>
      </c>
      <c r="U62" s="128" t="s">
        <v>93</v>
      </c>
      <c r="V62" s="125" t="s">
        <v>44</v>
      </c>
      <c r="W62" s="126">
        <v>1085638322</v>
      </c>
      <c r="X62" s="126">
        <v>0</v>
      </c>
      <c r="Y62" s="126">
        <v>0</v>
      </c>
      <c r="Z62" s="126">
        <v>0</v>
      </c>
      <c r="AA62" s="126">
        <v>0</v>
      </c>
      <c r="AB62" s="126">
        <v>0</v>
      </c>
      <c r="AC62" s="126">
        <v>1085638322</v>
      </c>
      <c r="AD62" s="126">
        <v>331748598</v>
      </c>
      <c r="AE62" s="126">
        <v>331748598</v>
      </c>
      <c r="AF62" s="126">
        <v>753889724</v>
      </c>
      <c r="AG62" s="126">
        <v>0</v>
      </c>
      <c r="AH62" s="126">
        <v>0</v>
      </c>
      <c r="AI62" s="126">
        <v>331748598</v>
      </c>
      <c r="AJ62" s="126">
        <v>331748598</v>
      </c>
      <c r="AK62" s="126">
        <v>0</v>
      </c>
      <c r="AL62" s="126">
        <v>753889724</v>
      </c>
    </row>
    <row r="63" spans="1:38" x14ac:dyDescent="0.25">
      <c r="A63" s="16" t="s">
        <v>94</v>
      </c>
      <c r="B63" s="17" t="s">
        <v>44</v>
      </c>
      <c r="C63" s="18">
        <v>1085638322</v>
      </c>
      <c r="D63" s="18">
        <v>0</v>
      </c>
      <c r="E63" s="18">
        <v>0</v>
      </c>
      <c r="F63" s="18">
        <v>0</v>
      </c>
      <c r="G63" s="18">
        <f t="shared" si="5"/>
        <v>1085638322</v>
      </c>
      <c r="H63" s="18">
        <v>331748598</v>
      </c>
      <c r="I63" s="18">
        <v>331748598</v>
      </c>
      <c r="J63" s="18">
        <f t="shared" si="6"/>
        <v>753889724</v>
      </c>
      <c r="K63" s="18">
        <v>0</v>
      </c>
      <c r="L63" s="18">
        <v>0</v>
      </c>
      <c r="M63" s="18">
        <v>251912028</v>
      </c>
      <c r="N63" s="18">
        <v>331748598</v>
      </c>
      <c r="O63" s="18">
        <v>331748598</v>
      </c>
      <c r="P63" s="18">
        <v>0</v>
      </c>
      <c r="Q63" s="18">
        <f t="shared" si="7"/>
        <v>753889724</v>
      </c>
      <c r="R63" s="18">
        <f t="shared" si="8"/>
        <v>0</v>
      </c>
      <c r="U63" s="128" t="s">
        <v>94</v>
      </c>
      <c r="V63" s="125" t="s">
        <v>44</v>
      </c>
      <c r="W63" s="126">
        <v>1085638322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26">
        <v>1085638322</v>
      </c>
      <c r="AD63" s="126">
        <v>331748598</v>
      </c>
      <c r="AE63" s="126">
        <v>331748598</v>
      </c>
      <c r="AF63" s="126">
        <v>753889724</v>
      </c>
      <c r="AG63" s="126">
        <v>0</v>
      </c>
      <c r="AH63" s="126">
        <v>0</v>
      </c>
      <c r="AI63" s="126">
        <v>331748598</v>
      </c>
      <c r="AJ63" s="126">
        <v>331748598</v>
      </c>
      <c r="AK63" s="126">
        <v>0</v>
      </c>
      <c r="AL63" s="126">
        <v>753889724</v>
      </c>
    </row>
    <row r="64" spans="1:38" x14ac:dyDescent="0.25">
      <c r="A64" s="13" t="s">
        <v>95</v>
      </c>
      <c r="B64" s="14" t="s">
        <v>47</v>
      </c>
      <c r="C64" s="15">
        <f>+C65</f>
        <v>1652899971</v>
      </c>
      <c r="D64" s="15">
        <v>0</v>
      </c>
      <c r="E64" s="15">
        <v>0</v>
      </c>
      <c r="F64" s="15">
        <v>0</v>
      </c>
      <c r="G64" s="15">
        <f t="shared" si="5"/>
        <v>1652899971</v>
      </c>
      <c r="H64" s="15">
        <v>0</v>
      </c>
      <c r="I64" s="15">
        <v>0</v>
      </c>
      <c r="J64" s="15">
        <f t="shared" si="6"/>
        <v>1652899971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f t="shared" si="7"/>
        <v>1652899971</v>
      </c>
      <c r="R64" s="15">
        <f t="shared" si="8"/>
        <v>0</v>
      </c>
      <c r="U64" s="128" t="s">
        <v>95</v>
      </c>
      <c r="V64" s="125" t="s">
        <v>47</v>
      </c>
      <c r="W64" s="126">
        <v>1652899971</v>
      </c>
      <c r="X64" s="126">
        <v>0</v>
      </c>
      <c r="Y64" s="126">
        <v>0</v>
      </c>
      <c r="Z64" s="126">
        <v>0</v>
      </c>
      <c r="AA64" s="126">
        <v>0</v>
      </c>
      <c r="AB64" s="126">
        <v>0</v>
      </c>
      <c r="AC64" s="126">
        <v>1652899971</v>
      </c>
      <c r="AD64" s="126">
        <v>0</v>
      </c>
      <c r="AE64" s="126">
        <v>0</v>
      </c>
      <c r="AF64" s="126">
        <v>1652899971</v>
      </c>
      <c r="AG64" s="126">
        <v>0</v>
      </c>
      <c r="AH64" s="126">
        <v>0</v>
      </c>
      <c r="AI64" s="126">
        <v>0</v>
      </c>
      <c r="AJ64" s="126">
        <v>0</v>
      </c>
      <c r="AK64" s="126">
        <v>0</v>
      </c>
      <c r="AL64" s="126">
        <v>1652899971</v>
      </c>
    </row>
    <row r="65" spans="1:38" x14ac:dyDescent="0.25">
      <c r="A65" s="16" t="s">
        <v>96</v>
      </c>
      <c r="B65" s="17" t="s">
        <v>47</v>
      </c>
      <c r="C65" s="18">
        <v>1652899971</v>
      </c>
      <c r="D65" s="18">
        <v>0</v>
      </c>
      <c r="E65" s="18">
        <v>0</v>
      </c>
      <c r="F65" s="18">
        <v>0</v>
      </c>
      <c r="G65" s="18">
        <f t="shared" si="5"/>
        <v>1652899971</v>
      </c>
      <c r="H65" s="18">
        <v>0</v>
      </c>
      <c r="I65" s="18">
        <v>0</v>
      </c>
      <c r="J65" s="18">
        <f t="shared" si="6"/>
        <v>1652899971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f t="shared" si="7"/>
        <v>1652899971</v>
      </c>
      <c r="R65" s="18">
        <f t="shared" si="8"/>
        <v>0</v>
      </c>
      <c r="U65" s="128" t="s">
        <v>96</v>
      </c>
      <c r="V65" s="125" t="s">
        <v>47</v>
      </c>
      <c r="W65" s="126">
        <v>1652899971</v>
      </c>
      <c r="X65" s="126">
        <v>0</v>
      </c>
      <c r="Y65" s="126">
        <v>0</v>
      </c>
      <c r="Z65" s="126">
        <v>0</v>
      </c>
      <c r="AA65" s="126">
        <v>0</v>
      </c>
      <c r="AB65" s="126">
        <v>0</v>
      </c>
      <c r="AC65" s="126">
        <v>1652899971</v>
      </c>
      <c r="AD65" s="126">
        <v>0</v>
      </c>
      <c r="AE65" s="126">
        <v>0</v>
      </c>
      <c r="AF65" s="126">
        <v>1652899971</v>
      </c>
      <c r="AG65" s="126">
        <v>0</v>
      </c>
      <c r="AH65" s="126">
        <v>0</v>
      </c>
      <c r="AI65" s="126">
        <v>0</v>
      </c>
      <c r="AJ65" s="126">
        <v>0</v>
      </c>
      <c r="AK65" s="126">
        <v>0</v>
      </c>
      <c r="AL65" s="126">
        <v>1652899971</v>
      </c>
    </row>
    <row r="66" spans="1:38" x14ac:dyDescent="0.25">
      <c r="A66" s="13" t="s">
        <v>97</v>
      </c>
      <c r="B66" s="14" t="s">
        <v>50</v>
      </c>
      <c r="C66" s="15">
        <f>SUM(C67:C69)</f>
        <v>1655302894</v>
      </c>
      <c r="D66" s="15">
        <v>0</v>
      </c>
      <c r="E66" s="15">
        <v>0</v>
      </c>
      <c r="F66" s="15">
        <v>0</v>
      </c>
      <c r="G66" s="15">
        <f t="shared" si="5"/>
        <v>1655302894</v>
      </c>
      <c r="H66" s="15">
        <v>0</v>
      </c>
      <c r="I66" s="15">
        <v>0</v>
      </c>
      <c r="J66" s="15">
        <f t="shared" si="6"/>
        <v>1655302894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f t="shared" si="7"/>
        <v>1655302894</v>
      </c>
      <c r="R66" s="15">
        <f t="shared" si="8"/>
        <v>0</v>
      </c>
      <c r="U66" s="128" t="s">
        <v>97</v>
      </c>
      <c r="V66" s="125" t="s">
        <v>50</v>
      </c>
      <c r="W66" s="126">
        <v>891015353</v>
      </c>
      <c r="X66" s="126">
        <v>0</v>
      </c>
      <c r="Y66" s="126">
        <v>0</v>
      </c>
      <c r="Z66" s="126">
        <v>0</v>
      </c>
      <c r="AA66" s="126">
        <v>0</v>
      </c>
      <c r="AB66" s="126">
        <v>0</v>
      </c>
      <c r="AC66" s="126">
        <v>891015353</v>
      </c>
      <c r="AD66" s="126">
        <v>0</v>
      </c>
      <c r="AE66" s="126">
        <v>0</v>
      </c>
      <c r="AF66" s="126">
        <v>891015353</v>
      </c>
      <c r="AG66" s="126">
        <v>0</v>
      </c>
      <c r="AH66" s="126">
        <v>0</v>
      </c>
      <c r="AI66" s="126">
        <v>0</v>
      </c>
      <c r="AJ66" s="126">
        <v>0</v>
      </c>
      <c r="AK66" s="126">
        <v>0</v>
      </c>
      <c r="AL66" s="126">
        <v>891015353</v>
      </c>
    </row>
    <row r="67" spans="1:38" x14ac:dyDescent="0.25">
      <c r="A67" s="16" t="s">
        <v>98</v>
      </c>
      <c r="B67" s="17" t="s">
        <v>50</v>
      </c>
      <c r="C67" s="18">
        <v>891015353</v>
      </c>
      <c r="D67" s="18">
        <v>0</v>
      </c>
      <c r="E67" s="18">
        <v>0</v>
      </c>
      <c r="F67" s="18">
        <v>0</v>
      </c>
      <c r="G67" s="18">
        <f t="shared" si="5"/>
        <v>891015353</v>
      </c>
      <c r="H67" s="18">
        <v>0</v>
      </c>
      <c r="I67" s="18">
        <v>0</v>
      </c>
      <c r="J67" s="18">
        <f t="shared" si="6"/>
        <v>891015353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f t="shared" si="7"/>
        <v>891015353</v>
      </c>
      <c r="R67" s="18">
        <f t="shared" si="8"/>
        <v>0</v>
      </c>
      <c r="U67" s="128" t="s">
        <v>98</v>
      </c>
      <c r="V67" s="125" t="s">
        <v>50</v>
      </c>
      <c r="W67" s="126">
        <v>891015353</v>
      </c>
      <c r="X67" s="126">
        <v>0</v>
      </c>
      <c r="Y67" s="126">
        <v>0</v>
      </c>
      <c r="Z67" s="126">
        <v>0</v>
      </c>
      <c r="AA67" s="126">
        <v>0</v>
      </c>
      <c r="AB67" s="126">
        <v>0</v>
      </c>
      <c r="AC67" s="126">
        <v>891015353</v>
      </c>
      <c r="AD67" s="126">
        <v>0</v>
      </c>
      <c r="AE67" s="126">
        <v>0</v>
      </c>
      <c r="AF67" s="126">
        <v>891015353</v>
      </c>
      <c r="AG67" s="126">
        <v>0</v>
      </c>
      <c r="AH67" s="126">
        <v>0</v>
      </c>
      <c r="AI67" s="126">
        <v>0</v>
      </c>
      <c r="AJ67" s="126">
        <v>0</v>
      </c>
      <c r="AK67" s="126">
        <v>0</v>
      </c>
      <c r="AL67" s="126">
        <v>891015353</v>
      </c>
    </row>
    <row r="68" spans="1:38" x14ac:dyDescent="0.25">
      <c r="A68" s="16" t="s">
        <v>99</v>
      </c>
      <c r="B68" s="17" t="s">
        <v>53</v>
      </c>
      <c r="C68" s="18">
        <v>125372355</v>
      </c>
      <c r="D68" s="18">
        <v>0</v>
      </c>
      <c r="E68" s="18">
        <v>0</v>
      </c>
      <c r="F68" s="18">
        <v>0</v>
      </c>
      <c r="G68" s="18">
        <f t="shared" si="5"/>
        <v>125372355</v>
      </c>
      <c r="H68" s="18">
        <v>16745846</v>
      </c>
      <c r="I68" s="18">
        <v>16745846</v>
      </c>
      <c r="J68" s="18">
        <f t="shared" si="6"/>
        <v>108626509</v>
      </c>
      <c r="K68" s="18">
        <v>0</v>
      </c>
      <c r="L68" s="18">
        <v>0</v>
      </c>
      <c r="M68" s="18">
        <v>7671726</v>
      </c>
      <c r="N68" s="18">
        <v>17234325</v>
      </c>
      <c r="O68" s="18">
        <v>17234325</v>
      </c>
      <c r="P68" s="18">
        <v>9562599</v>
      </c>
      <c r="Q68" s="18">
        <f t="shared" si="7"/>
        <v>108138030</v>
      </c>
      <c r="R68" s="18">
        <f t="shared" si="8"/>
        <v>0</v>
      </c>
      <c r="U68" s="128" t="s">
        <v>99</v>
      </c>
      <c r="V68" s="125" t="s">
        <v>53</v>
      </c>
      <c r="W68" s="126">
        <v>125372355</v>
      </c>
      <c r="X68" s="126">
        <v>0</v>
      </c>
      <c r="Y68" s="126">
        <v>0</v>
      </c>
      <c r="Z68" s="126">
        <v>0</v>
      </c>
      <c r="AA68" s="126">
        <v>0</v>
      </c>
      <c r="AB68" s="126">
        <v>0</v>
      </c>
      <c r="AC68" s="126">
        <v>125372355</v>
      </c>
      <c r="AD68" s="126">
        <v>16745846</v>
      </c>
      <c r="AE68" s="126">
        <v>16745846</v>
      </c>
      <c r="AF68" s="126">
        <v>108626509</v>
      </c>
      <c r="AG68" s="126">
        <v>0</v>
      </c>
      <c r="AH68" s="126">
        <v>0</v>
      </c>
      <c r="AI68" s="126">
        <v>17234325</v>
      </c>
      <c r="AJ68" s="126">
        <v>17234325</v>
      </c>
      <c r="AK68" s="126">
        <v>488479</v>
      </c>
      <c r="AL68" s="126">
        <v>108138030</v>
      </c>
    </row>
    <row r="69" spans="1:38" x14ac:dyDescent="0.25">
      <c r="A69" s="16" t="s">
        <v>100</v>
      </c>
      <c r="B69" s="17" t="s">
        <v>56</v>
      </c>
      <c r="C69" s="18">
        <v>638915186</v>
      </c>
      <c r="D69" s="18">
        <v>0</v>
      </c>
      <c r="E69" s="18">
        <v>0</v>
      </c>
      <c r="F69" s="18">
        <v>0</v>
      </c>
      <c r="G69" s="18">
        <f t="shared" si="5"/>
        <v>638915186</v>
      </c>
      <c r="H69" s="18">
        <v>0</v>
      </c>
      <c r="I69" s="18">
        <v>0</v>
      </c>
      <c r="J69" s="18">
        <f t="shared" si="6"/>
        <v>638915186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 t="shared" si="7"/>
        <v>638915186</v>
      </c>
      <c r="R69" s="18">
        <f t="shared" si="8"/>
        <v>0</v>
      </c>
      <c r="U69" s="128" t="s">
        <v>100</v>
      </c>
      <c r="V69" s="125" t="s">
        <v>56</v>
      </c>
      <c r="W69" s="126">
        <v>638915186</v>
      </c>
      <c r="X69" s="126">
        <v>0</v>
      </c>
      <c r="Y69" s="126">
        <v>0</v>
      </c>
      <c r="Z69" s="126">
        <v>0</v>
      </c>
      <c r="AA69" s="126">
        <v>0</v>
      </c>
      <c r="AB69" s="126">
        <v>0</v>
      </c>
      <c r="AC69" s="126">
        <v>638915186</v>
      </c>
      <c r="AD69" s="126">
        <v>0</v>
      </c>
      <c r="AE69" s="126">
        <v>0</v>
      </c>
      <c r="AF69" s="126">
        <v>638915186</v>
      </c>
      <c r="AG69" s="126">
        <v>0</v>
      </c>
      <c r="AH69" s="126">
        <v>0</v>
      </c>
      <c r="AI69" s="126">
        <v>0</v>
      </c>
      <c r="AJ69" s="126">
        <v>0</v>
      </c>
      <c r="AK69" s="126">
        <v>0</v>
      </c>
      <c r="AL69" s="126">
        <v>638915186</v>
      </c>
    </row>
    <row r="70" spans="1:38" x14ac:dyDescent="0.25">
      <c r="A70" s="10" t="s">
        <v>101</v>
      </c>
      <c r="B70" s="11" t="s">
        <v>59</v>
      </c>
      <c r="C70" s="12">
        <f>+C71</f>
        <v>1521092277</v>
      </c>
      <c r="D70" s="12">
        <v>0</v>
      </c>
      <c r="E70" s="12">
        <v>0</v>
      </c>
      <c r="F70" s="12">
        <v>0</v>
      </c>
      <c r="G70" s="12">
        <f t="shared" si="5"/>
        <v>1521092277</v>
      </c>
      <c r="H70" s="12">
        <v>0</v>
      </c>
      <c r="I70" s="12">
        <v>0</v>
      </c>
      <c r="J70" s="12">
        <f t="shared" si="6"/>
        <v>1521092277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f t="shared" si="7"/>
        <v>1521092277</v>
      </c>
      <c r="R70" s="12">
        <f t="shared" si="8"/>
        <v>0</v>
      </c>
      <c r="U70" s="128" t="s">
        <v>101</v>
      </c>
      <c r="V70" s="125" t="s">
        <v>59</v>
      </c>
      <c r="W70" s="126">
        <v>1521092277</v>
      </c>
      <c r="X70" s="126">
        <v>0</v>
      </c>
      <c r="Y70" s="126">
        <v>0</v>
      </c>
      <c r="Z70" s="126">
        <v>0</v>
      </c>
      <c r="AA70" s="126">
        <v>0</v>
      </c>
      <c r="AB70" s="126">
        <v>0</v>
      </c>
      <c r="AC70" s="126">
        <v>1521092277</v>
      </c>
      <c r="AD70" s="126">
        <v>0</v>
      </c>
      <c r="AE70" s="126">
        <v>0</v>
      </c>
      <c r="AF70" s="126">
        <v>1521092277</v>
      </c>
      <c r="AG70" s="126">
        <v>0</v>
      </c>
      <c r="AH70" s="126">
        <v>0</v>
      </c>
      <c r="AI70" s="126">
        <v>0</v>
      </c>
      <c r="AJ70" s="126">
        <v>0</v>
      </c>
      <c r="AK70" s="126">
        <v>0</v>
      </c>
      <c r="AL70" s="126">
        <v>1521092277</v>
      </c>
    </row>
    <row r="71" spans="1:38" x14ac:dyDescent="0.25">
      <c r="A71" s="13" t="s">
        <v>102</v>
      </c>
      <c r="B71" s="14" t="s">
        <v>61</v>
      </c>
      <c r="C71" s="15">
        <f>+C72+C73</f>
        <v>1521092277</v>
      </c>
      <c r="D71" s="15">
        <v>0</v>
      </c>
      <c r="E71" s="15">
        <v>0</v>
      </c>
      <c r="F71" s="15">
        <v>0</v>
      </c>
      <c r="G71" s="15">
        <f t="shared" si="5"/>
        <v>1521092277</v>
      </c>
      <c r="H71" s="15">
        <v>0</v>
      </c>
      <c r="I71" s="15">
        <v>0</v>
      </c>
      <c r="J71" s="15">
        <f t="shared" si="6"/>
        <v>1521092277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f t="shared" si="7"/>
        <v>1521092277</v>
      </c>
      <c r="R71" s="15">
        <f t="shared" si="8"/>
        <v>0</v>
      </c>
      <c r="U71" s="128" t="s">
        <v>102</v>
      </c>
      <c r="V71" s="125" t="s">
        <v>61</v>
      </c>
      <c r="W71" s="126">
        <v>1521092277</v>
      </c>
      <c r="X71" s="126">
        <v>0</v>
      </c>
      <c r="Y71" s="126">
        <v>0</v>
      </c>
      <c r="Z71" s="126">
        <v>0</v>
      </c>
      <c r="AA71" s="126">
        <v>0</v>
      </c>
      <c r="AB71" s="126">
        <v>0</v>
      </c>
      <c r="AC71" s="126">
        <v>1521092277</v>
      </c>
      <c r="AD71" s="126">
        <v>0</v>
      </c>
      <c r="AE71" s="126">
        <v>0</v>
      </c>
      <c r="AF71" s="126">
        <v>1521092277</v>
      </c>
      <c r="AG71" s="126">
        <v>0</v>
      </c>
      <c r="AH71" s="126">
        <v>0</v>
      </c>
      <c r="AI71" s="126">
        <v>0</v>
      </c>
      <c r="AJ71" s="126">
        <v>0</v>
      </c>
      <c r="AK71" s="126">
        <v>0</v>
      </c>
      <c r="AL71" s="126">
        <v>1521092277</v>
      </c>
    </row>
    <row r="72" spans="1:38" x14ac:dyDescent="0.25">
      <c r="A72" s="16" t="s">
        <v>103</v>
      </c>
      <c r="B72" s="17" t="s">
        <v>63</v>
      </c>
      <c r="C72" s="18">
        <v>771092277</v>
      </c>
      <c r="D72" s="18">
        <v>0</v>
      </c>
      <c r="E72" s="18">
        <v>0</v>
      </c>
      <c r="F72" s="18">
        <v>0</v>
      </c>
      <c r="G72" s="18">
        <f t="shared" si="5"/>
        <v>771092277</v>
      </c>
      <c r="H72" s="18">
        <v>0</v>
      </c>
      <c r="I72" s="18">
        <v>0</v>
      </c>
      <c r="J72" s="18">
        <f t="shared" si="6"/>
        <v>771092277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f t="shared" si="7"/>
        <v>771092277</v>
      </c>
      <c r="R72" s="18">
        <f t="shared" si="8"/>
        <v>0</v>
      </c>
      <c r="U72" s="128" t="s">
        <v>103</v>
      </c>
      <c r="V72" s="125" t="s">
        <v>63</v>
      </c>
      <c r="W72" s="126">
        <v>771092277</v>
      </c>
      <c r="X72" s="126">
        <v>0</v>
      </c>
      <c r="Y72" s="126">
        <v>0</v>
      </c>
      <c r="Z72" s="126">
        <v>0</v>
      </c>
      <c r="AA72" s="126">
        <v>0</v>
      </c>
      <c r="AB72" s="126">
        <v>0</v>
      </c>
      <c r="AC72" s="126">
        <v>771092277</v>
      </c>
      <c r="AD72" s="126">
        <v>0</v>
      </c>
      <c r="AE72" s="126">
        <v>0</v>
      </c>
      <c r="AF72" s="126">
        <v>771092277</v>
      </c>
      <c r="AG72" s="126">
        <v>0</v>
      </c>
      <c r="AH72" s="126">
        <v>0</v>
      </c>
      <c r="AI72" s="126">
        <v>0</v>
      </c>
      <c r="AJ72" s="126">
        <v>0</v>
      </c>
      <c r="AK72" s="126">
        <v>0</v>
      </c>
      <c r="AL72" s="126">
        <v>771092277</v>
      </c>
    </row>
    <row r="73" spans="1:38" x14ac:dyDescent="0.25">
      <c r="A73" s="16" t="s">
        <v>104</v>
      </c>
      <c r="B73" s="17" t="s">
        <v>105</v>
      </c>
      <c r="C73" s="18">
        <v>750000000</v>
      </c>
      <c r="D73" s="18">
        <v>0</v>
      </c>
      <c r="E73" s="18">
        <v>0</v>
      </c>
      <c r="F73" s="18">
        <v>0</v>
      </c>
      <c r="G73" s="18">
        <f t="shared" si="5"/>
        <v>750000000</v>
      </c>
      <c r="H73" s="18">
        <v>0</v>
      </c>
      <c r="I73" s="18">
        <v>0</v>
      </c>
      <c r="J73" s="18">
        <f t="shared" si="6"/>
        <v>750000000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f t="shared" si="7"/>
        <v>750000000</v>
      </c>
      <c r="R73" s="18">
        <f t="shared" si="8"/>
        <v>0</v>
      </c>
      <c r="U73" s="128" t="s">
        <v>104</v>
      </c>
      <c r="V73" s="125" t="s">
        <v>105</v>
      </c>
      <c r="W73" s="126">
        <v>750000000</v>
      </c>
      <c r="X73" s="126">
        <v>0</v>
      </c>
      <c r="Y73" s="126">
        <v>0</v>
      </c>
      <c r="Z73" s="126">
        <v>0</v>
      </c>
      <c r="AA73" s="126">
        <v>0</v>
      </c>
      <c r="AB73" s="126">
        <v>0</v>
      </c>
      <c r="AC73" s="126">
        <v>750000000</v>
      </c>
      <c r="AD73" s="126">
        <v>0</v>
      </c>
      <c r="AE73" s="126">
        <v>0</v>
      </c>
      <c r="AF73" s="126">
        <v>750000000</v>
      </c>
      <c r="AG73" s="126">
        <v>0</v>
      </c>
      <c r="AH73" s="126">
        <v>0</v>
      </c>
      <c r="AI73" s="126">
        <v>0</v>
      </c>
      <c r="AJ73" s="126">
        <v>0</v>
      </c>
      <c r="AK73" s="126">
        <v>0</v>
      </c>
      <c r="AL73" s="126">
        <v>750000000</v>
      </c>
    </row>
    <row r="74" spans="1:38" x14ac:dyDescent="0.25">
      <c r="A74" s="4" t="s">
        <v>106</v>
      </c>
      <c r="B74" s="5" t="s">
        <v>107</v>
      </c>
      <c r="C74" s="6">
        <f>+C75+C103</f>
        <v>9449970190.9200001</v>
      </c>
      <c r="D74" s="6">
        <v>450000000</v>
      </c>
      <c r="E74" s="6">
        <v>0</v>
      </c>
      <c r="F74" s="6">
        <v>0</v>
      </c>
      <c r="G74" s="6">
        <f t="shared" ref="G74:G76" si="19">+C74+D74-E74+F74</f>
        <v>9899970190.9200001</v>
      </c>
      <c r="H74" s="6">
        <v>408238401.02999997</v>
      </c>
      <c r="I74" s="6">
        <v>407422014.02999997</v>
      </c>
      <c r="J74" s="6">
        <f t="shared" ref="J74:J76" si="20">+G74-I74</f>
        <v>9492548176.8899994</v>
      </c>
      <c r="K74" s="6">
        <v>154054750.97999999</v>
      </c>
      <c r="L74" s="6">
        <v>154871137.97999999</v>
      </c>
      <c r="M74" s="6">
        <v>257520720.02000001</v>
      </c>
      <c r="N74" s="6">
        <v>2699197447</v>
      </c>
      <c r="O74" s="6">
        <v>2698381060</v>
      </c>
      <c r="P74" s="6">
        <v>2303263183</v>
      </c>
      <c r="Q74" s="6">
        <f t="shared" ref="Q74:Q76" si="21">+G74-O74</f>
        <v>7201589130.9200001</v>
      </c>
      <c r="R74" s="6">
        <f t="shared" ref="R74:R76" si="22">+L74</f>
        <v>154871137.97999999</v>
      </c>
      <c r="S74" s="119">
        <f>+C74-S176</f>
        <v>7243194363.9200001</v>
      </c>
      <c r="U74" s="128" t="s">
        <v>106</v>
      </c>
      <c r="V74" s="125" t="s">
        <v>107</v>
      </c>
      <c r="W74" s="126">
        <v>9342772992.9200001</v>
      </c>
      <c r="X74" s="126">
        <v>450000000</v>
      </c>
      <c r="Y74" s="126">
        <v>0</v>
      </c>
      <c r="Z74" s="126">
        <v>0</v>
      </c>
      <c r="AA74" s="126">
        <v>0</v>
      </c>
      <c r="AB74" s="126">
        <v>0</v>
      </c>
      <c r="AC74" s="126">
        <v>9792772992.9200001</v>
      </c>
      <c r="AD74" s="126">
        <v>408238401.02999997</v>
      </c>
      <c r="AE74" s="126">
        <v>407422014.02999997</v>
      </c>
      <c r="AF74" s="126">
        <v>9385350978.8899994</v>
      </c>
      <c r="AG74" s="126">
        <v>154054750.97999999</v>
      </c>
      <c r="AH74" s="126">
        <v>154871137.97999999</v>
      </c>
      <c r="AI74" s="126">
        <v>2699197447</v>
      </c>
      <c r="AJ74" s="126">
        <v>2698381060</v>
      </c>
      <c r="AK74" s="126">
        <v>2290959045.9700003</v>
      </c>
      <c r="AL74" s="126">
        <v>7094391932.9200001</v>
      </c>
    </row>
    <row r="75" spans="1:38" x14ac:dyDescent="0.25">
      <c r="A75" s="7" t="s">
        <v>108</v>
      </c>
      <c r="B75" s="8" t="s">
        <v>109</v>
      </c>
      <c r="C75" s="9">
        <v>253916784.92000002</v>
      </c>
      <c r="D75" s="9">
        <v>0</v>
      </c>
      <c r="E75" s="9">
        <v>0</v>
      </c>
      <c r="F75" s="9">
        <v>0</v>
      </c>
      <c r="G75" s="9">
        <f t="shared" si="19"/>
        <v>253916784.92000002</v>
      </c>
      <c r="H75" s="9">
        <v>0</v>
      </c>
      <c r="I75" s="9">
        <v>0</v>
      </c>
      <c r="J75" s="9">
        <f t="shared" si="20"/>
        <v>253916784.92000002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f t="shared" si="21"/>
        <v>253916784.92000002</v>
      </c>
      <c r="R75" s="9">
        <f t="shared" si="22"/>
        <v>0</v>
      </c>
      <c r="U75" s="128" t="s">
        <v>108</v>
      </c>
      <c r="V75" s="125" t="s">
        <v>109</v>
      </c>
      <c r="W75" s="126">
        <v>228916784.92000002</v>
      </c>
      <c r="X75" s="126">
        <v>0</v>
      </c>
      <c r="Y75" s="126">
        <v>0</v>
      </c>
      <c r="Z75" s="126">
        <v>0</v>
      </c>
      <c r="AA75" s="126">
        <v>0</v>
      </c>
      <c r="AB75" s="126">
        <v>0</v>
      </c>
      <c r="AC75" s="126">
        <v>228916784.92000002</v>
      </c>
      <c r="AD75" s="126">
        <v>0</v>
      </c>
      <c r="AE75" s="126">
        <v>0</v>
      </c>
      <c r="AF75" s="126">
        <v>228916784.92000002</v>
      </c>
      <c r="AG75" s="126">
        <v>0</v>
      </c>
      <c r="AH75" s="126">
        <v>0</v>
      </c>
      <c r="AI75" s="126">
        <v>0</v>
      </c>
      <c r="AJ75" s="126">
        <v>0</v>
      </c>
      <c r="AK75" s="126">
        <v>0</v>
      </c>
      <c r="AL75" s="126">
        <v>228916784.92000002</v>
      </c>
    </row>
    <row r="76" spans="1:38" x14ac:dyDescent="0.25">
      <c r="A76" s="10" t="s">
        <v>110</v>
      </c>
      <c r="B76" s="11" t="s">
        <v>111</v>
      </c>
      <c r="C76" s="12">
        <v>253916784.92000002</v>
      </c>
      <c r="D76" s="12">
        <v>0</v>
      </c>
      <c r="E76" s="12">
        <v>0</v>
      </c>
      <c r="F76" s="12">
        <v>0</v>
      </c>
      <c r="G76" s="12">
        <f t="shared" si="19"/>
        <v>253916784.92000002</v>
      </c>
      <c r="H76" s="12">
        <v>0</v>
      </c>
      <c r="I76" s="12">
        <v>0</v>
      </c>
      <c r="J76" s="12">
        <f t="shared" si="20"/>
        <v>253916784.92000002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f t="shared" si="21"/>
        <v>253916784.92000002</v>
      </c>
      <c r="R76" s="12">
        <f t="shared" si="22"/>
        <v>0</v>
      </c>
      <c r="U76" s="128" t="s">
        <v>110</v>
      </c>
      <c r="V76" s="125" t="s">
        <v>111</v>
      </c>
      <c r="W76" s="126">
        <v>228916784.92000002</v>
      </c>
      <c r="X76" s="126">
        <v>0</v>
      </c>
      <c r="Y76" s="126">
        <v>0</v>
      </c>
      <c r="Z76" s="126">
        <v>0</v>
      </c>
      <c r="AA76" s="126">
        <v>0</v>
      </c>
      <c r="AB76" s="126">
        <v>0</v>
      </c>
      <c r="AC76" s="126">
        <v>228916784.92000002</v>
      </c>
      <c r="AD76" s="126">
        <v>0</v>
      </c>
      <c r="AE76" s="126">
        <v>0</v>
      </c>
      <c r="AF76" s="126">
        <v>228916784.92000002</v>
      </c>
      <c r="AG76" s="126">
        <v>0</v>
      </c>
      <c r="AH76" s="126">
        <v>0</v>
      </c>
      <c r="AI76" s="126">
        <v>0</v>
      </c>
      <c r="AJ76" s="126">
        <v>0</v>
      </c>
      <c r="AK76" s="126">
        <v>0</v>
      </c>
      <c r="AL76" s="126">
        <v>228916784.92000002</v>
      </c>
    </row>
    <row r="77" spans="1:38" x14ac:dyDescent="0.25">
      <c r="A77" s="13" t="s">
        <v>112</v>
      </c>
      <c r="B77" s="14" t="s">
        <v>113</v>
      </c>
      <c r="C77" s="15">
        <v>174416784.92000002</v>
      </c>
      <c r="D77" s="15">
        <v>0</v>
      </c>
      <c r="E77" s="15">
        <v>0</v>
      </c>
      <c r="F77" s="15">
        <v>0</v>
      </c>
      <c r="G77" s="15">
        <v>174416784.92000002</v>
      </c>
      <c r="H77" s="15">
        <v>0</v>
      </c>
      <c r="I77" s="15">
        <v>0</v>
      </c>
      <c r="J77" s="15">
        <v>174416784.92000002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174416784.92000002</v>
      </c>
      <c r="R77" s="15">
        <v>0</v>
      </c>
      <c r="U77" s="128" t="s">
        <v>112</v>
      </c>
      <c r="V77" s="125" t="s">
        <v>113</v>
      </c>
      <c r="W77" s="126">
        <v>149416784.92000002</v>
      </c>
      <c r="X77" s="126">
        <v>0</v>
      </c>
      <c r="Y77" s="126">
        <v>0</v>
      </c>
      <c r="Z77" s="126">
        <v>0</v>
      </c>
      <c r="AA77" s="126">
        <v>0</v>
      </c>
      <c r="AB77" s="126">
        <v>0</v>
      </c>
      <c r="AC77" s="126">
        <v>149416784.92000002</v>
      </c>
      <c r="AD77" s="126">
        <v>0</v>
      </c>
      <c r="AE77" s="126">
        <v>0</v>
      </c>
      <c r="AF77" s="126">
        <v>149416784.92000002</v>
      </c>
      <c r="AG77" s="126">
        <v>0</v>
      </c>
      <c r="AH77" s="126">
        <v>0</v>
      </c>
      <c r="AI77" s="126">
        <v>0</v>
      </c>
      <c r="AJ77" s="126">
        <v>0</v>
      </c>
      <c r="AK77" s="126">
        <v>0</v>
      </c>
      <c r="AL77" s="126">
        <v>149416784.92000002</v>
      </c>
    </row>
    <row r="78" spans="1:38" x14ac:dyDescent="0.25">
      <c r="A78" s="13" t="s">
        <v>114</v>
      </c>
      <c r="B78" s="14" t="s">
        <v>115</v>
      </c>
      <c r="C78" s="15">
        <v>30000022</v>
      </c>
      <c r="D78" s="15">
        <v>0</v>
      </c>
      <c r="E78" s="15">
        <v>0</v>
      </c>
      <c r="F78" s="15">
        <v>0</v>
      </c>
      <c r="G78" s="15">
        <v>30000022</v>
      </c>
      <c r="H78" s="15">
        <v>0</v>
      </c>
      <c r="I78" s="15">
        <v>0</v>
      </c>
      <c r="J78" s="15">
        <v>30000022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30000022</v>
      </c>
      <c r="R78" s="15">
        <v>0</v>
      </c>
      <c r="U78" s="128" t="s">
        <v>114</v>
      </c>
      <c r="V78" s="125" t="s">
        <v>115</v>
      </c>
      <c r="W78" s="126">
        <v>30000022</v>
      </c>
      <c r="X78" s="126">
        <v>0</v>
      </c>
      <c r="Y78" s="126">
        <v>0</v>
      </c>
      <c r="Z78" s="126">
        <v>0</v>
      </c>
      <c r="AA78" s="126">
        <v>0</v>
      </c>
      <c r="AB78" s="126">
        <v>0</v>
      </c>
      <c r="AC78" s="126">
        <v>30000022</v>
      </c>
      <c r="AD78" s="126">
        <v>0</v>
      </c>
      <c r="AE78" s="126">
        <v>0</v>
      </c>
      <c r="AF78" s="126">
        <v>30000022</v>
      </c>
      <c r="AG78" s="126">
        <v>0</v>
      </c>
      <c r="AH78" s="126">
        <v>0</v>
      </c>
      <c r="AI78" s="126">
        <v>0</v>
      </c>
      <c r="AJ78" s="126">
        <v>0</v>
      </c>
      <c r="AK78" s="126">
        <v>0</v>
      </c>
      <c r="AL78" s="126">
        <v>30000022</v>
      </c>
    </row>
    <row r="79" spans="1:38" x14ac:dyDescent="0.25">
      <c r="A79" s="16" t="s">
        <v>116</v>
      </c>
      <c r="B79" s="17" t="s">
        <v>117</v>
      </c>
      <c r="C79" s="18">
        <v>30000022</v>
      </c>
      <c r="D79" s="18">
        <v>0</v>
      </c>
      <c r="E79" s="18">
        <v>0</v>
      </c>
      <c r="F79" s="18">
        <v>0</v>
      </c>
      <c r="G79" s="18">
        <v>30000022</v>
      </c>
      <c r="H79" s="18">
        <v>0</v>
      </c>
      <c r="I79" s="18">
        <v>0</v>
      </c>
      <c r="J79" s="18">
        <v>30000022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30000022</v>
      </c>
      <c r="R79" s="18">
        <v>0</v>
      </c>
      <c r="U79" s="128" t="s">
        <v>116</v>
      </c>
      <c r="V79" s="125" t="s">
        <v>117</v>
      </c>
      <c r="W79" s="126">
        <v>30000022</v>
      </c>
      <c r="X79" s="126">
        <v>0</v>
      </c>
      <c r="Y79" s="126">
        <v>0</v>
      </c>
      <c r="Z79" s="126">
        <v>0</v>
      </c>
      <c r="AA79" s="126">
        <v>0</v>
      </c>
      <c r="AB79" s="126">
        <v>0</v>
      </c>
      <c r="AC79" s="126">
        <v>30000022</v>
      </c>
      <c r="AD79" s="126">
        <v>0</v>
      </c>
      <c r="AE79" s="126">
        <v>0</v>
      </c>
      <c r="AF79" s="126">
        <v>30000022</v>
      </c>
      <c r="AG79" s="126">
        <v>0</v>
      </c>
      <c r="AH79" s="126">
        <v>0</v>
      </c>
      <c r="AI79" s="126">
        <v>0</v>
      </c>
      <c r="AJ79" s="126">
        <v>0</v>
      </c>
      <c r="AK79" s="126">
        <v>0</v>
      </c>
      <c r="AL79" s="126">
        <v>30000022</v>
      </c>
    </row>
    <row r="80" spans="1:38" x14ac:dyDescent="0.25">
      <c r="A80" s="13" t="s">
        <v>118</v>
      </c>
      <c r="B80" s="14" t="s">
        <v>119</v>
      </c>
      <c r="C80" s="15">
        <v>51041253</v>
      </c>
      <c r="D80" s="15">
        <v>0</v>
      </c>
      <c r="E80" s="15">
        <v>0</v>
      </c>
      <c r="F80" s="15">
        <v>0</v>
      </c>
      <c r="G80" s="15">
        <v>51041253</v>
      </c>
      <c r="H80" s="15">
        <v>0</v>
      </c>
      <c r="I80" s="15">
        <v>0</v>
      </c>
      <c r="J80" s="15">
        <v>51041253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51041253</v>
      </c>
      <c r="R80" s="15">
        <v>0</v>
      </c>
      <c r="U80" s="128" t="s">
        <v>118</v>
      </c>
      <c r="V80" s="125" t="s">
        <v>119</v>
      </c>
      <c r="W80" s="126">
        <v>26041253</v>
      </c>
      <c r="X80" s="126">
        <v>0</v>
      </c>
      <c r="Y80" s="126">
        <v>0</v>
      </c>
      <c r="Z80" s="126">
        <v>0</v>
      </c>
      <c r="AA80" s="126">
        <v>0</v>
      </c>
      <c r="AB80" s="126">
        <v>0</v>
      </c>
      <c r="AC80" s="126">
        <v>26041253</v>
      </c>
      <c r="AD80" s="126">
        <v>0</v>
      </c>
      <c r="AE80" s="126">
        <v>0</v>
      </c>
      <c r="AF80" s="126">
        <v>26041253</v>
      </c>
      <c r="AG80" s="126">
        <v>0</v>
      </c>
      <c r="AH80" s="126">
        <v>0</v>
      </c>
      <c r="AI80" s="126">
        <v>0</v>
      </c>
      <c r="AJ80" s="126">
        <v>0</v>
      </c>
      <c r="AK80" s="126">
        <v>0</v>
      </c>
      <c r="AL80" s="126">
        <v>26041253</v>
      </c>
    </row>
    <row r="81" spans="1:38" x14ac:dyDescent="0.25">
      <c r="A81" s="16" t="s">
        <v>120</v>
      </c>
      <c r="B81" s="17" t="s">
        <v>121</v>
      </c>
      <c r="C81" s="18">
        <v>7041253</v>
      </c>
      <c r="D81" s="18">
        <v>0</v>
      </c>
      <c r="E81" s="18">
        <v>0</v>
      </c>
      <c r="F81" s="18">
        <v>0</v>
      </c>
      <c r="G81" s="18">
        <v>7041253</v>
      </c>
      <c r="H81" s="18">
        <v>0</v>
      </c>
      <c r="I81" s="18">
        <v>0</v>
      </c>
      <c r="J81" s="18">
        <v>7041253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7041253</v>
      </c>
      <c r="R81" s="18">
        <v>0</v>
      </c>
      <c r="U81" s="128" t="s">
        <v>120</v>
      </c>
      <c r="V81" s="125" t="s">
        <v>121</v>
      </c>
      <c r="W81" s="126">
        <v>7041253</v>
      </c>
      <c r="X81" s="126">
        <v>0</v>
      </c>
      <c r="Y81" s="126">
        <v>0</v>
      </c>
      <c r="Z81" s="126">
        <v>0</v>
      </c>
      <c r="AA81" s="126">
        <v>0</v>
      </c>
      <c r="AB81" s="126">
        <v>0</v>
      </c>
      <c r="AC81" s="126">
        <v>7041253</v>
      </c>
      <c r="AD81" s="126">
        <v>0</v>
      </c>
      <c r="AE81" s="126">
        <v>0</v>
      </c>
      <c r="AF81" s="126">
        <v>7041253</v>
      </c>
      <c r="AG81" s="126">
        <v>0</v>
      </c>
      <c r="AH81" s="126">
        <v>0</v>
      </c>
      <c r="AI81" s="126">
        <v>0</v>
      </c>
      <c r="AJ81" s="126">
        <v>0</v>
      </c>
      <c r="AK81" s="126">
        <v>0</v>
      </c>
      <c r="AL81" s="126">
        <v>7041253</v>
      </c>
    </row>
    <row r="82" spans="1:38" x14ac:dyDescent="0.25">
      <c r="A82" s="16" t="s">
        <v>122</v>
      </c>
      <c r="B82" s="17" t="s">
        <v>123</v>
      </c>
      <c r="C82" s="18">
        <v>19000000</v>
      </c>
      <c r="D82" s="18">
        <v>0</v>
      </c>
      <c r="E82" s="18">
        <v>0</v>
      </c>
      <c r="F82" s="18">
        <v>0</v>
      </c>
      <c r="G82" s="18">
        <v>19000000</v>
      </c>
      <c r="H82" s="18">
        <v>0</v>
      </c>
      <c r="I82" s="18">
        <v>0</v>
      </c>
      <c r="J82" s="18">
        <v>19000000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19000000</v>
      </c>
      <c r="R82" s="18">
        <v>0</v>
      </c>
      <c r="U82" s="128" t="s">
        <v>122</v>
      </c>
      <c r="V82" s="125" t="s">
        <v>123</v>
      </c>
      <c r="W82" s="126">
        <v>19000000</v>
      </c>
      <c r="X82" s="126">
        <v>0</v>
      </c>
      <c r="Y82" s="126">
        <v>0</v>
      </c>
      <c r="Z82" s="126">
        <v>0</v>
      </c>
      <c r="AA82" s="126">
        <v>0</v>
      </c>
      <c r="AB82" s="126">
        <v>0</v>
      </c>
      <c r="AC82" s="126">
        <v>19000000</v>
      </c>
      <c r="AD82" s="126">
        <v>0</v>
      </c>
      <c r="AE82" s="126">
        <v>0</v>
      </c>
      <c r="AF82" s="126">
        <v>19000000</v>
      </c>
      <c r="AG82" s="126">
        <v>0</v>
      </c>
      <c r="AH82" s="126">
        <v>0</v>
      </c>
      <c r="AI82" s="126">
        <v>0</v>
      </c>
      <c r="AJ82" s="126">
        <v>0</v>
      </c>
      <c r="AK82" s="126">
        <v>0</v>
      </c>
      <c r="AL82" s="126">
        <v>19000000</v>
      </c>
    </row>
    <row r="83" spans="1:38" x14ac:dyDescent="0.25">
      <c r="A83" s="16" t="s">
        <v>124</v>
      </c>
      <c r="B83" s="17"/>
      <c r="C83" s="18">
        <v>25000000</v>
      </c>
      <c r="D83" s="18">
        <v>0</v>
      </c>
      <c r="E83" s="18">
        <v>0</v>
      </c>
      <c r="F83" s="18">
        <v>0</v>
      </c>
      <c r="G83" s="18">
        <v>25000000</v>
      </c>
      <c r="H83" s="18">
        <v>0</v>
      </c>
      <c r="I83" s="18">
        <v>0</v>
      </c>
      <c r="J83" s="18">
        <v>25000000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25000000</v>
      </c>
      <c r="R83" s="18">
        <v>0</v>
      </c>
      <c r="U83" s="128" t="s">
        <v>124</v>
      </c>
      <c r="V83" s="125" t="s">
        <v>293</v>
      </c>
      <c r="W83" s="126">
        <v>25000000</v>
      </c>
      <c r="X83" s="126">
        <v>0</v>
      </c>
      <c r="Y83" s="126">
        <v>0</v>
      </c>
      <c r="Z83" s="126">
        <v>0</v>
      </c>
      <c r="AA83" s="126">
        <v>0</v>
      </c>
      <c r="AB83" s="126">
        <v>0</v>
      </c>
      <c r="AC83" s="126">
        <v>25000000</v>
      </c>
      <c r="AD83" s="126">
        <v>0</v>
      </c>
      <c r="AE83" s="126">
        <v>0</v>
      </c>
      <c r="AF83" s="126">
        <v>25000000</v>
      </c>
      <c r="AG83" s="126">
        <v>0</v>
      </c>
      <c r="AH83" s="126">
        <v>0</v>
      </c>
      <c r="AI83" s="126">
        <v>0</v>
      </c>
      <c r="AJ83" s="126">
        <v>0</v>
      </c>
      <c r="AK83" s="126">
        <v>0</v>
      </c>
      <c r="AL83" s="126">
        <v>25000000</v>
      </c>
    </row>
    <row r="84" spans="1:38" x14ac:dyDescent="0.25">
      <c r="A84" s="13" t="s">
        <v>125</v>
      </c>
      <c r="B84" s="14" t="s">
        <v>126</v>
      </c>
      <c r="C84" s="15">
        <v>44999999.920000002</v>
      </c>
      <c r="D84" s="15">
        <v>0</v>
      </c>
      <c r="E84" s="15">
        <v>0</v>
      </c>
      <c r="F84" s="15">
        <v>0</v>
      </c>
      <c r="G84" s="15">
        <v>44999999.920000002</v>
      </c>
      <c r="H84" s="15">
        <v>0</v>
      </c>
      <c r="I84" s="15">
        <v>0</v>
      </c>
      <c r="J84" s="15">
        <v>44999999.920000002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44999999.920000002</v>
      </c>
      <c r="R84" s="15">
        <v>0</v>
      </c>
      <c r="U84" s="128" t="s">
        <v>125</v>
      </c>
      <c r="V84" s="125" t="s">
        <v>126</v>
      </c>
      <c r="W84" s="126">
        <v>44999999.920000002</v>
      </c>
      <c r="X84" s="126">
        <v>0</v>
      </c>
      <c r="Y84" s="126">
        <v>0</v>
      </c>
      <c r="Z84" s="126">
        <v>0</v>
      </c>
      <c r="AA84" s="126">
        <v>0</v>
      </c>
      <c r="AB84" s="126">
        <v>0</v>
      </c>
      <c r="AC84" s="126">
        <v>44999999.920000002</v>
      </c>
      <c r="AD84" s="126">
        <v>0</v>
      </c>
      <c r="AE84" s="126">
        <v>0</v>
      </c>
      <c r="AF84" s="126">
        <v>44999999.920000002</v>
      </c>
      <c r="AG84" s="126">
        <v>0</v>
      </c>
      <c r="AH84" s="126">
        <v>0</v>
      </c>
      <c r="AI84" s="126">
        <v>0</v>
      </c>
      <c r="AJ84" s="126">
        <v>0</v>
      </c>
      <c r="AK84" s="126">
        <v>0</v>
      </c>
      <c r="AL84" s="126">
        <v>44999999.920000002</v>
      </c>
    </row>
    <row r="85" spans="1:38" x14ac:dyDescent="0.25">
      <c r="A85" s="16" t="s">
        <v>127</v>
      </c>
      <c r="B85" s="17" t="s">
        <v>128</v>
      </c>
      <c r="C85" s="18">
        <v>20000000</v>
      </c>
      <c r="D85" s="18">
        <v>0</v>
      </c>
      <c r="E85" s="18">
        <v>0</v>
      </c>
      <c r="F85" s="18">
        <v>0</v>
      </c>
      <c r="G85" s="18">
        <v>20000000</v>
      </c>
      <c r="H85" s="18">
        <v>0</v>
      </c>
      <c r="I85" s="18">
        <v>0</v>
      </c>
      <c r="J85" s="18">
        <v>20000000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20000000</v>
      </c>
      <c r="R85" s="18">
        <v>0</v>
      </c>
      <c r="U85" s="128" t="s">
        <v>127</v>
      </c>
      <c r="V85" s="125" t="s">
        <v>128</v>
      </c>
      <c r="W85" s="126">
        <v>20000000</v>
      </c>
      <c r="X85" s="126">
        <v>0</v>
      </c>
      <c r="Y85" s="126">
        <v>0</v>
      </c>
      <c r="Z85" s="126">
        <v>0</v>
      </c>
      <c r="AA85" s="126">
        <v>0</v>
      </c>
      <c r="AB85" s="126">
        <v>0</v>
      </c>
      <c r="AC85" s="126">
        <v>20000000</v>
      </c>
      <c r="AD85" s="126">
        <v>0</v>
      </c>
      <c r="AE85" s="126">
        <v>0</v>
      </c>
      <c r="AF85" s="126">
        <v>20000000</v>
      </c>
      <c r="AG85" s="126">
        <v>0</v>
      </c>
      <c r="AH85" s="126">
        <v>0</v>
      </c>
      <c r="AI85" s="126">
        <v>0</v>
      </c>
      <c r="AJ85" s="126">
        <v>0</v>
      </c>
      <c r="AK85" s="126">
        <v>0</v>
      </c>
      <c r="AL85" s="126">
        <v>20000000</v>
      </c>
    </row>
    <row r="86" spans="1:38" x14ac:dyDescent="0.25">
      <c r="A86" s="16" t="s">
        <v>129</v>
      </c>
      <c r="B86" s="17" t="s">
        <v>130</v>
      </c>
      <c r="C86" s="18">
        <v>24999999.920000002</v>
      </c>
      <c r="D86" s="18">
        <v>0</v>
      </c>
      <c r="E86" s="18">
        <v>0</v>
      </c>
      <c r="F86" s="18">
        <v>0</v>
      </c>
      <c r="G86" s="18">
        <v>24999999.920000002</v>
      </c>
      <c r="H86" s="18">
        <v>0</v>
      </c>
      <c r="I86" s="18">
        <v>0</v>
      </c>
      <c r="J86" s="18">
        <v>24999999.920000002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24999999.920000002</v>
      </c>
      <c r="R86" s="18">
        <v>0</v>
      </c>
      <c r="U86" s="128" t="s">
        <v>129</v>
      </c>
      <c r="V86" s="125" t="s">
        <v>130</v>
      </c>
      <c r="W86" s="126">
        <v>24999999.920000002</v>
      </c>
      <c r="X86" s="126">
        <v>0</v>
      </c>
      <c r="Y86" s="126">
        <v>0</v>
      </c>
      <c r="Z86" s="126">
        <v>0</v>
      </c>
      <c r="AA86" s="126">
        <v>0</v>
      </c>
      <c r="AB86" s="126">
        <v>0</v>
      </c>
      <c r="AC86" s="126">
        <v>24999999.920000002</v>
      </c>
      <c r="AD86" s="126">
        <v>0</v>
      </c>
      <c r="AE86" s="126">
        <v>0</v>
      </c>
      <c r="AF86" s="126">
        <v>24999999.920000002</v>
      </c>
      <c r="AG86" s="126">
        <v>0</v>
      </c>
      <c r="AH86" s="126">
        <v>0</v>
      </c>
      <c r="AI86" s="126">
        <v>0</v>
      </c>
      <c r="AJ86" s="126">
        <v>0</v>
      </c>
      <c r="AK86" s="126">
        <v>0</v>
      </c>
      <c r="AL86" s="126">
        <v>24999999.920000002</v>
      </c>
    </row>
    <row r="87" spans="1:38" x14ac:dyDescent="0.25">
      <c r="A87" s="13" t="s">
        <v>131</v>
      </c>
      <c r="B87" s="14" t="s">
        <v>132</v>
      </c>
      <c r="C87" s="15">
        <v>19275510</v>
      </c>
      <c r="D87" s="15">
        <v>0</v>
      </c>
      <c r="E87" s="15">
        <v>0</v>
      </c>
      <c r="F87" s="15">
        <v>0</v>
      </c>
      <c r="G87" s="15">
        <v>19275510</v>
      </c>
      <c r="H87" s="15">
        <v>0</v>
      </c>
      <c r="I87" s="15">
        <v>0</v>
      </c>
      <c r="J87" s="15">
        <v>19275510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19275510</v>
      </c>
      <c r="R87" s="15">
        <v>0</v>
      </c>
      <c r="U87" s="128" t="s">
        <v>131</v>
      </c>
      <c r="V87" s="125" t="s">
        <v>132</v>
      </c>
      <c r="W87" s="126">
        <v>19275510</v>
      </c>
      <c r="X87" s="126">
        <v>0</v>
      </c>
      <c r="Y87" s="126">
        <v>0</v>
      </c>
      <c r="Z87" s="126">
        <v>0</v>
      </c>
      <c r="AA87" s="126">
        <v>0</v>
      </c>
      <c r="AB87" s="126">
        <v>0</v>
      </c>
      <c r="AC87" s="126">
        <v>19275510</v>
      </c>
      <c r="AD87" s="126">
        <v>0</v>
      </c>
      <c r="AE87" s="126">
        <v>0</v>
      </c>
      <c r="AF87" s="126">
        <v>19275510</v>
      </c>
      <c r="AG87" s="126">
        <v>0</v>
      </c>
      <c r="AH87" s="126">
        <v>0</v>
      </c>
      <c r="AI87" s="126">
        <v>0</v>
      </c>
      <c r="AJ87" s="126">
        <v>0</v>
      </c>
      <c r="AK87" s="126">
        <v>0</v>
      </c>
      <c r="AL87" s="126">
        <v>19275510</v>
      </c>
    </row>
    <row r="88" spans="1:38" x14ac:dyDescent="0.25">
      <c r="A88" s="16" t="s">
        <v>133</v>
      </c>
      <c r="B88" s="17" t="s">
        <v>134</v>
      </c>
      <c r="C88" s="18">
        <v>1275510</v>
      </c>
      <c r="D88" s="18">
        <v>0</v>
      </c>
      <c r="E88" s="18">
        <v>0</v>
      </c>
      <c r="F88" s="18">
        <v>0</v>
      </c>
      <c r="G88" s="18">
        <v>1275510</v>
      </c>
      <c r="H88" s="18">
        <v>0</v>
      </c>
      <c r="I88" s="18">
        <v>0</v>
      </c>
      <c r="J88" s="18">
        <v>1275510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1275510</v>
      </c>
      <c r="R88" s="18">
        <v>0</v>
      </c>
      <c r="U88" s="128" t="s">
        <v>133</v>
      </c>
      <c r="V88" s="125" t="s">
        <v>134</v>
      </c>
      <c r="W88" s="126">
        <v>1275510</v>
      </c>
      <c r="X88" s="126">
        <v>0</v>
      </c>
      <c r="Y88" s="126">
        <v>0</v>
      </c>
      <c r="Z88" s="126">
        <v>0</v>
      </c>
      <c r="AA88" s="126">
        <v>0</v>
      </c>
      <c r="AB88" s="126">
        <v>0</v>
      </c>
      <c r="AC88" s="126">
        <v>1275510</v>
      </c>
      <c r="AD88" s="126">
        <v>0</v>
      </c>
      <c r="AE88" s="126">
        <v>0</v>
      </c>
      <c r="AF88" s="126">
        <v>1275510</v>
      </c>
      <c r="AG88" s="126">
        <v>0</v>
      </c>
      <c r="AH88" s="126">
        <v>0</v>
      </c>
      <c r="AI88" s="126">
        <v>0</v>
      </c>
      <c r="AJ88" s="126">
        <v>0</v>
      </c>
      <c r="AK88" s="126">
        <v>0</v>
      </c>
      <c r="AL88" s="126">
        <v>1275510</v>
      </c>
    </row>
    <row r="89" spans="1:38" x14ac:dyDescent="0.25">
      <c r="A89" s="16" t="s">
        <v>135</v>
      </c>
      <c r="B89" s="17" t="s">
        <v>136</v>
      </c>
      <c r="C89" s="18">
        <v>2000000</v>
      </c>
      <c r="D89" s="18">
        <v>0</v>
      </c>
      <c r="E89" s="18">
        <v>0</v>
      </c>
      <c r="F89" s="18">
        <v>0</v>
      </c>
      <c r="G89" s="18">
        <v>2000000</v>
      </c>
      <c r="H89" s="18">
        <v>0</v>
      </c>
      <c r="I89" s="18">
        <v>0</v>
      </c>
      <c r="J89" s="18">
        <v>2000000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2000000</v>
      </c>
      <c r="R89" s="18">
        <v>0</v>
      </c>
      <c r="U89" s="128" t="s">
        <v>135</v>
      </c>
      <c r="V89" s="125" t="s">
        <v>136</v>
      </c>
      <c r="W89" s="126">
        <v>2000000</v>
      </c>
      <c r="X89" s="126">
        <v>0</v>
      </c>
      <c r="Y89" s="126">
        <v>0</v>
      </c>
      <c r="Z89" s="126">
        <v>0</v>
      </c>
      <c r="AA89" s="126">
        <v>0</v>
      </c>
      <c r="AB89" s="126">
        <v>0</v>
      </c>
      <c r="AC89" s="126">
        <v>2000000</v>
      </c>
      <c r="AD89" s="126">
        <v>0</v>
      </c>
      <c r="AE89" s="126">
        <v>0</v>
      </c>
      <c r="AF89" s="126">
        <v>2000000</v>
      </c>
      <c r="AG89" s="126">
        <v>0</v>
      </c>
      <c r="AH89" s="126">
        <v>0</v>
      </c>
      <c r="AI89" s="126">
        <v>0</v>
      </c>
      <c r="AJ89" s="126">
        <v>0</v>
      </c>
      <c r="AK89" s="126">
        <v>0</v>
      </c>
      <c r="AL89" s="126">
        <v>2000000</v>
      </c>
    </row>
    <row r="90" spans="1:38" x14ac:dyDescent="0.25">
      <c r="A90" s="16" t="s">
        <v>137</v>
      </c>
      <c r="B90" s="17" t="s">
        <v>138</v>
      </c>
      <c r="C90" s="18">
        <v>16000000</v>
      </c>
      <c r="D90" s="18">
        <v>0</v>
      </c>
      <c r="E90" s="18">
        <v>0</v>
      </c>
      <c r="F90" s="18">
        <v>0</v>
      </c>
      <c r="G90" s="18">
        <v>16000000</v>
      </c>
      <c r="H90" s="18">
        <v>0</v>
      </c>
      <c r="I90" s="18">
        <v>0</v>
      </c>
      <c r="J90" s="18">
        <v>16000000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16000000</v>
      </c>
      <c r="R90" s="18">
        <v>0</v>
      </c>
      <c r="U90" s="128" t="s">
        <v>137</v>
      </c>
      <c r="V90" s="125" t="s">
        <v>138</v>
      </c>
      <c r="W90" s="126">
        <v>16000000</v>
      </c>
      <c r="X90" s="126">
        <v>0</v>
      </c>
      <c r="Y90" s="126">
        <v>0</v>
      </c>
      <c r="Z90" s="126">
        <v>0</v>
      </c>
      <c r="AA90" s="126">
        <v>0</v>
      </c>
      <c r="AB90" s="126">
        <v>0</v>
      </c>
      <c r="AC90" s="126">
        <v>16000000</v>
      </c>
      <c r="AD90" s="126">
        <v>0</v>
      </c>
      <c r="AE90" s="126">
        <v>0</v>
      </c>
      <c r="AF90" s="126">
        <v>16000000</v>
      </c>
      <c r="AG90" s="126">
        <v>0</v>
      </c>
      <c r="AH90" s="126">
        <v>0</v>
      </c>
      <c r="AI90" s="126">
        <v>0</v>
      </c>
      <c r="AJ90" s="126">
        <v>0</v>
      </c>
      <c r="AK90" s="126">
        <v>0</v>
      </c>
      <c r="AL90" s="126">
        <v>16000000</v>
      </c>
    </row>
    <row r="91" spans="1:38" x14ac:dyDescent="0.25">
      <c r="A91" s="13" t="s">
        <v>139</v>
      </c>
      <c r="B91" s="14" t="s">
        <v>140</v>
      </c>
      <c r="C91" s="15">
        <v>2000000</v>
      </c>
      <c r="D91" s="15">
        <v>0</v>
      </c>
      <c r="E91" s="15">
        <v>0</v>
      </c>
      <c r="F91" s="15">
        <v>0</v>
      </c>
      <c r="G91" s="15">
        <v>2000000</v>
      </c>
      <c r="H91" s="15">
        <v>0</v>
      </c>
      <c r="I91" s="15">
        <v>0</v>
      </c>
      <c r="J91" s="15">
        <v>2000000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2000000</v>
      </c>
      <c r="R91" s="15">
        <v>0</v>
      </c>
      <c r="U91" s="128" t="s">
        <v>139</v>
      </c>
      <c r="V91" s="125" t="s">
        <v>140</v>
      </c>
      <c r="W91" s="126">
        <v>2000000</v>
      </c>
      <c r="X91" s="126">
        <v>0</v>
      </c>
      <c r="Y91" s="126">
        <v>0</v>
      </c>
      <c r="Z91" s="126">
        <v>0</v>
      </c>
      <c r="AA91" s="126">
        <v>0</v>
      </c>
      <c r="AB91" s="126">
        <v>0</v>
      </c>
      <c r="AC91" s="126">
        <v>2000000</v>
      </c>
      <c r="AD91" s="126">
        <v>0</v>
      </c>
      <c r="AE91" s="126">
        <v>0</v>
      </c>
      <c r="AF91" s="126">
        <v>2000000</v>
      </c>
      <c r="AG91" s="126">
        <v>0</v>
      </c>
      <c r="AH91" s="126">
        <v>0</v>
      </c>
      <c r="AI91" s="126">
        <v>0</v>
      </c>
      <c r="AJ91" s="126">
        <v>0</v>
      </c>
      <c r="AK91" s="126">
        <v>0</v>
      </c>
      <c r="AL91" s="126">
        <v>2000000</v>
      </c>
    </row>
    <row r="92" spans="1:38" x14ac:dyDescent="0.25">
      <c r="A92" s="16" t="s">
        <v>141</v>
      </c>
      <c r="B92" s="17" t="s">
        <v>142</v>
      </c>
      <c r="C92" s="18">
        <v>2000000</v>
      </c>
      <c r="D92" s="18">
        <v>0</v>
      </c>
      <c r="E92" s="18">
        <v>0</v>
      </c>
      <c r="F92" s="18">
        <v>0</v>
      </c>
      <c r="G92" s="18">
        <v>2000000</v>
      </c>
      <c r="H92" s="18">
        <v>0</v>
      </c>
      <c r="I92" s="18">
        <v>0</v>
      </c>
      <c r="J92" s="18">
        <v>2000000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2000000</v>
      </c>
      <c r="R92" s="18">
        <v>0</v>
      </c>
      <c r="U92" s="128" t="s">
        <v>141</v>
      </c>
      <c r="V92" s="125" t="s">
        <v>142</v>
      </c>
      <c r="W92" s="126">
        <v>2000000</v>
      </c>
      <c r="X92" s="126">
        <v>0</v>
      </c>
      <c r="Y92" s="126">
        <v>0</v>
      </c>
      <c r="Z92" s="126">
        <v>0</v>
      </c>
      <c r="AA92" s="126">
        <v>0</v>
      </c>
      <c r="AB92" s="126">
        <v>0</v>
      </c>
      <c r="AC92" s="126">
        <v>2000000</v>
      </c>
      <c r="AD92" s="126">
        <v>0</v>
      </c>
      <c r="AE92" s="126">
        <v>0</v>
      </c>
      <c r="AF92" s="126">
        <v>2000000</v>
      </c>
      <c r="AG92" s="126">
        <v>0</v>
      </c>
      <c r="AH92" s="126">
        <v>0</v>
      </c>
      <c r="AI92" s="126">
        <v>0</v>
      </c>
      <c r="AJ92" s="126">
        <v>0</v>
      </c>
      <c r="AK92" s="126">
        <v>0</v>
      </c>
      <c r="AL92" s="126">
        <v>2000000</v>
      </c>
    </row>
    <row r="93" spans="1:38" x14ac:dyDescent="0.25">
      <c r="A93" s="13" t="s">
        <v>143</v>
      </c>
      <c r="B93" s="14" t="s">
        <v>144</v>
      </c>
      <c r="C93" s="15">
        <v>19600000</v>
      </c>
      <c r="D93" s="15">
        <v>0</v>
      </c>
      <c r="E93" s="15">
        <v>0</v>
      </c>
      <c r="F93" s="15">
        <v>0</v>
      </c>
      <c r="G93" s="15">
        <v>19600000</v>
      </c>
      <c r="H93" s="15">
        <v>0</v>
      </c>
      <c r="I93" s="15">
        <v>0</v>
      </c>
      <c r="J93" s="15">
        <v>19600000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19600000</v>
      </c>
      <c r="R93" s="15">
        <v>0</v>
      </c>
      <c r="U93" s="128" t="s">
        <v>143</v>
      </c>
      <c r="V93" s="125" t="s">
        <v>144</v>
      </c>
      <c r="W93" s="126">
        <v>19600000</v>
      </c>
      <c r="X93" s="126">
        <v>0</v>
      </c>
      <c r="Y93" s="126">
        <v>0</v>
      </c>
      <c r="Z93" s="126">
        <v>0</v>
      </c>
      <c r="AA93" s="126">
        <v>0</v>
      </c>
      <c r="AB93" s="126">
        <v>0</v>
      </c>
      <c r="AC93" s="126">
        <v>19600000</v>
      </c>
      <c r="AD93" s="126">
        <v>0</v>
      </c>
      <c r="AE93" s="126">
        <v>0</v>
      </c>
      <c r="AF93" s="126">
        <v>19600000</v>
      </c>
      <c r="AG93" s="126">
        <v>0</v>
      </c>
      <c r="AH93" s="126">
        <v>0</v>
      </c>
      <c r="AI93" s="126">
        <v>0</v>
      </c>
      <c r="AJ93" s="126">
        <v>0</v>
      </c>
      <c r="AK93" s="126">
        <v>0</v>
      </c>
      <c r="AL93" s="126">
        <v>19600000</v>
      </c>
    </row>
    <row r="94" spans="1:38" x14ac:dyDescent="0.25">
      <c r="A94" s="16" t="s">
        <v>145</v>
      </c>
      <c r="B94" s="17" t="s">
        <v>146</v>
      </c>
      <c r="C94" s="18">
        <v>19600000</v>
      </c>
      <c r="D94" s="18">
        <v>0</v>
      </c>
      <c r="E94" s="18">
        <v>0</v>
      </c>
      <c r="F94" s="18">
        <v>0</v>
      </c>
      <c r="G94" s="18">
        <v>19600000</v>
      </c>
      <c r="H94" s="18">
        <v>0</v>
      </c>
      <c r="I94" s="18">
        <v>0</v>
      </c>
      <c r="J94" s="18">
        <v>19600000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19600000</v>
      </c>
      <c r="R94" s="18">
        <v>0</v>
      </c>
      <c r="U94" s="128" t="s">
        <v>145</v>
      </c>
      <c r="V94" s="125" t="s">
        <v>146</v>
      </c>
      <c r="W94" s="126">
        <v>19600000</v>
      </c>
      <c r="X94" s="126">
        <v>0</v>
      </c>
      <c r="Y94" s="126">
        <v>0</v>
      </c>
      <c r="Z94" s="126">
        <v>0</v>
      </c>
      <c r="AA94" s="126">
        <v>0</v>
      </c>
      <c r="AB94" s="126">
        <v>0</v>
      </c>
      <c r="AC94" s="126">
        <v>19600000</v>
      </c>
      <c r="AD94" s="126">
        <v>0</v>
      </c>
      <c r="AE94" s="126">
        <v>0</v>
      </c>
      <c r="AF94" s="126">
        <v>19600000</v>
      </c>
      <c r="AG94" s="126">
        <v>0</v>
      </c>
      <c r="AH94" s="126">
        <v>0</v>
      </c>
      <c r="AI94" s="126">
        <v>0</v>
      </c>
      <c r="AJ94" s="126">
        <v>0</v>
      </c>
      <c r="AK94" s="126">
        <v>0</v>
      </c>
      <c r="AL94" s="126">
        <v>19600000</v>
      </c>
    </row>
    <row r="95" spans="1:38" x14ac:dyDescent="0.25">
      <c r="A95" s="16" t="s">
        <v>147</v>
      </c>
      <c r="B95" s="17" t="s">
        <v>148</v>
      </c>
      <c r="C95" s="18">
        <v>7500000</v>
      </c>
      <c r="D95" s="18">
        <v>0</v>
      </c>
      <c r="E95" s="18">
        <v>0</v>
      </c>
      <c r="F95" s="18">
        <v>0</v>
      </c>
      <c r="G95" s="18">
        <v>7500000</v>
      </c>
      <c r="H95" s="18">
        <v>0</v>
      </c>
      <c r="I95" s="18">
        <v>0</v>
      </c>
      <c r="J95" s="18">
        <v>7500000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7500000</v>
      </c>
      <c r="R95" s="18">
        <v>0</v>
      </c>
      <c r="U95" s="128" t="s">
        <v>147</v>
      </c>
      <c r="V95" s="125" t="s">
        <v>148</v>
      </c>
      <c r="W95" s="126">
        <v>7500000</v>
      </c>
      <c r="X95" s="126">
        <v>0</v>
      </c>
      <c r="Y95" s="126">
        <v>0</v>
      </c>
      <c r="Z95" s="126">
        <v>0</v>
      </c>
      <c r="AA95" s="126">
        <v>0</v>
      </c>
      <c r="AB95" s="126">
        <v>0</v>
      </c>
      <c r="AC95" s="126">
        <v>7500000</v>
      </c>
      <c r="AD95" s="126">
        <v>0</v>
      </c>
      <c r="AE95" s="126">
        <v>0</v>
      </c>
      <c r="AF95" s="126">
        <v>7500000</v>
      </c>
      <c r="AG95" s="126">
        <v>0</v>
      </c>
      <c r="AH95" s="126">
        <v>0</v>
      </c>
      <c r="AI95" s="126">
        <v>0</v>
      </c>
      <c r="AJ95" s="126">
        <v>0</v>
      </c>
      <c r="AK95" s="126">
        <v>0</v>
      </c>
      <c r="AL95" s="126">
        <v>7500000</v>
      </c>
    </row>
    <row r="96" spans="1:38" x14ac:dyDescent="0.25">
      <c r="A96" s="13" t="s">
        <v>149</v>
      </c>
      <c r="B96" s="14" t="s">
        <v>150</v>
      </c>
      <c r="C96" s="15">
        <v>79500000</v>
      </c>
      <c r="D96" s="15">
        <v>0</v>
      </c>
      <c r="E96" s="15">
        <v>0</v>
      </c>
      <c r="F96" s="15">
        <v>0</v>
      </c>
      <c r="G96" s="15">
        <v>79500000</v>
      </c>
      <c r="H96" s="15">
        <v>0</v>
      </c>
      <c r="I96" s="15">
        <v>0</v>
      </c>
      <c r="J96" s="15">
        <v>79500000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79500000</v>
      </c>
      <c r="R96" s="15">
        <v>0</v>
      </c>
      <c r="U96" s="128" t="s">
        <v>149</v>
      </c>
      <c r="V96" s="125" t="s">
        <v>150</v>
      </c>
      <c r="W96" s="126">
        <v>79500000</v>
      </c>
      <c r="X96" s="126">
        <v>0</v>
      </c>
      <c r="Y96" s="126">
        <v>0</v>
      </c>
      <c r="Z96" s="126">
        <v>0</v>
      </c>
      <c r="AA96" s="126">
        <v>0</v>
      </c>
      <c r="AB96" s="126">
        <v>0</v>
      </c>
      <c r="AC96" s="126">
        <v>79500000</v>
      </c>
      <c r="AD96" s="126">
        <v>0</v>
      </c>
      <c r="AE96" s="126">
        <v>0</v>
      </c>
      <c r="AF96" s="126">
        <v>79500000</v>
      </c>
      <c r="AG96" s="126">
        <v>0</v>
      </c>
      <c r="AH96" s="126">
        <v>0</v>
      </c>
      <c r="AI96" s="126">
        <v>0</v>
      </c>
      <c r="AJ96" s="126">
        <v>0</v>
      </c>
      <c r="AK96" s="126">
        <v>0</v>
      </c>
      <c r="AL96" s="126">
        <v>79500000</v>
      </c>
    </row>
    <row r="97" spans="1:38" x14ac:dyDescent="0.25">
      <c r="A97" s="13" t="s">
        <v>151</v>
      </c>
      <c r="B97" s="14" t="s">
        <v>152</v>
      </c>
      <c r="C97" s="15">
        <v>79500000</v>
      </c>
      <c r="D97" s="15">
        <v>0</v>
      </c>
      <c r="E97" s="15">
        <v>0</v>
      </c>
      <c r="F97" s="15">
        <v>0</v>
      </c>
      <c r="G97" s="15">
        <v>79500000</v>
      </c>
      <c r="H97" s="15">
        <v>0</v>
      </c>
      <c r="I97" s="15">
        <v>0</v>
      </c>
      <c r="J97" s="15">
        <v>79500000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79500000</v>
      </c>
      <c r="R97" s="15">
        <v>0</v>
      </c>
      <c r="U97" s="128" t="s">
        <v>151</v>
      </c>
      <c r="V97" s="125" t="s">
        <v>152</v>
      </c>
      <c r="W97" s="126">
        <v>79500000</v>
      </c>
      <c r="X97" s="126">
        <v>0</v>
      </c>
      <c r="Y97" s="126">
        <v>0</v>
      </c>
      <c r="Z97" s="126">
        <v>0</v>
      </c>
      <c r="AA97" s="126">
        <v>0</v>
      </c>
      <c r="AB97" s="126">
        <v>0</v>
      </c>
      <c r="AC97" s="126">
        <v>79500000</v>
      </c>
      <c r="AD97" s="126">
        <v>0</v>
      </c>
      <c r="AE97" s="126">
        <v>0</v>
      </c>
      <c r="AF97" s="126">
        <v>79500000</v>
      </c>
      <c r="AG97" s="126">
        <v>0</v>
      </c>
      <c r="AH97" s="126">
        <v>0</v>
      </c>
      <c r="AI97" s="126">
        <v>0</v>
      </c>
      <c r="AJ97" s="126">
        <v>0</v>
      </c>
      <c r="AK97" s="126">
        <v>0</v>
      </c>
      <c r="AL97" s="126">
        <v>79500000</v>
      </c>
    </row>
    <row r="98" spans="1:38" x14ac:dyDescent="0.25">
      <c r="A98" s="16" t="s">
        <v>153</v>
      </c>
      <c r="B98" s="17" t="s">
        <v>154</v>
      </c>
      <c r="C98" s="18">
        <v>50000000</v>
      </c>
      <c r="D98" s="18">
        <v>0</v>
      </c>
      <c r="E98" s="18">
        <v>0</v>
      </c>
      <c r="F98" s="18">
        <v>0</v>
      </c>
      <c r="G98" s="18">
        <v>50000000</v>
      </c>
      <c r="H98" s="18">
        <v>0</v>
      </c>
      <c r="I98" s="18">
        <v>0</v>
      </c>
      <c r="J98" s="18">
        <v>50000000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50000000</v>
      </c>
      <c r="R98" s="18">
        <v>0</v>
      </c>
      <c r="U98" s="128" t="s">
        <v>153</v>
      </c>
      <c r="V98" s="125" t="s">
        <v>154</v>
      </c>
      <c r="W98" s="126">
        <v>50000000</v>
      </c>
      <c r="X98" s="126">
        <v>0</v>
      </c>
      <c r="Y98" s="126">
        <v>0</v>
      </c>
      <c r="Z98" s="126">
        <v>0</v>
      </c>
      <c r="AA98" s="126">
        <v>0</v>
      </c>
      <c r="AB98" s="126">
        <v>0</v>
      </c>
      <c r="AC98" s="126">
        <v>50000000</v>
      </c>
      <c r="AD98" s="126">
        <v>0</v>
      </c>
      <c r="AE98" s="126">
        <v>0</v>
      </c>
      <c r="AF98" s="126">
        <v>50000000</v>
      </c>
      <c r="AG98" s="126">
        <v>0</v>
      </c>
      <c r="AH98" s="126">
        <v>0</v>
      </c>
      <c r="AI98" s="126">
        <v>0</v>
      </c>
      <c r="AJ98" s="126">
        <v>0</v>
      </c>
      <c r="AK98" s="126">
        <v>0</v>
      </c>
      <c r="AL98" s="126">
        <v>50000000</v>
      </c>
    </row>
    <row r="99" spans="1:38" x14ac:dyDescent="0.25">
      <c r="A99" s="16" t="s">
        <v>155</v>
      </c>
      <c r="B99" s="17" t="s">
        <v>156</v>
      </c>
      <c r="C99" s="18">
        <v>1500000</v>
      </c>
      <c r="D99" s="18">
        <v>0</v>
      </c>
      <c r="E99" s="18">
        <v>0</v>
      </c>
      <c r="F99" s="18">
        <v>0</v>
      </c>
      <c r="G99" s="18">
        <v>1500000</v>
      </c>
      <c r="H99" s="18">
        <v>0</v>
      </c>
      <c r="I99" s="18">
        <v>0</v>
      </c>
      <c r="J99" s="18">
        <v>1500000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1500000</v>
      </c>
      <c r="R99" s="18">
        <v>0</v>
      </c>
      <c r="U99" s="128" t="s">
        <v>155</v>
      </c>
      <c r="V99" s="125" t="s">
        <v>156</v>
      </c>
      <c r="W99" s="126">
        <v>1500000</v>
      </c>
      <c r="X99" s="126">
        <v>0</v>
      </c>
      <c r="Y99" s="126">
        <v>0</v>
      </c>
      <c r="Z99" s="126">
        <v>0</v>
      </c>
      <c r="AA99" s="126">
        <v>0</v>
      </c>
      <c r="AB99" s="126">
        <v>0</v>
      </c>
      <c r="AC99" s="126">
        <v>1500000</v>
      </c>
      <c r="AD99" s="126">
        <v>0</v>
      </c>
      <c r="AE99" s="126">
        <v>0</v>
      </c>
      <c r="AF99" s="126">
        <v>1500000</v>
      </c>
      <c r="AG99" s="126">
        <v>0</v>
      </c>
      <c r="AH99" s="126">
        <v>0</v>
      </c>
      <c r="AI99" s="126">
        <v>0</v>
      </c>
      <c r="AJ99" s="126">
        <v>0</v>
      </c>
      <c r="AK99" s="126">
        <v>0</v>
      </c>
      <c r="AL99" s="126">
        <v>1500000</v>
      </c>
    </row>
    <row r="100" spans="1:38" x14ac:dyDescent="0.25">
      <c r="A100" s="13" t="s">
        <v>157</v>
      </c>
      <c r="B100" s="14" t="s">
        <v>158</v>
      </c>
      <c r="C100" s="15">
        <v>28000000</v>
      </c>
      <c r="D100" s="15">
        <v>0</v>
      </c>
      <c r="E100" s="15">
        <v>0</v>
      </c>
      <c r="F100" s="15">
        <v>0</v>
      </c>
      <c r="G100" s="15">
        <v>28000000</v>
      </c>
      <c r="H100" s="15">
        <v>0</v>
      </c>
      <c r="I100" s="15">
        <v>0</v>
      </c>
      <c r="J100" s="15">
        <v>28000000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28000000</v>
      </c>
      <c r="R100" s="15">
        <v>0</v>
      </c>
      <c r="U100" s="128" t="s">
        <v>157</v>
      </c>
      <c r="V100" s="125" t="s">
        <v>158</v>
      </c>
      <c r="W100" s="126">
        <v>28000000</v>
      </c>
      <c r="X100" s="126">
        <v>0</v>
      </c>
      <c r="Y100" s="126">
        <v>0</v>
      </c>
      <c r="Z100" s="126">
        <v>0</v>
      </c>
      <c r="AA100" s="126">
        <v>0</v>
      </c>
      <c r="AB100" s="126">
        <v>0</v>
      </c>
      <c r="AC100" s="126">
        <v>28000000</v>
      </c>
      <c r="AD100" s="126">
        <v>0</v>
      </c>
      <c r="AE100" s="126">
        <v>0</v>
      </c>
      <c r="AF100" s="126">
        <v>28000000</v>
      </c>
      <c r="AG100" s="126">
        <v>0</v>
      </c>
      <c r="AH100" s="126">
        <v>0</v>
      </c>
      <c r="AI100" s="126">
        <v>0</v>
      </c>
      <c r="AJ100" s="126">
        <v>0</v>
      </c>
      <c r="AK100" s="126">
        <v>0</v>
      </c>
      <c r="AL100" s="126">
        <v>28000000</v>
      </c>
    </row>
    <row r="101" spans="1:38" x14ac:dyDescent="0.25">
      <c r="A101" s="13" t="s">
        <v>159</v>
      </c>
      <c r="B101" s="14" t="s">
        <v>160</v>
      </c>
      <c r="C101" s="15">
        <v>28000000</v>
      </c>
      <c r="D101" s="15">
        <v>0</v>
      </c>
      <c r="E101" s="15">
        <v>0</v>
      </c>
      <c r="F101" s="15">
        <v>0</v>
      </c>
      <c r="G101" s="15">
        <v>28000000</v>
      </c>
      <c r="H101" s="15">
        <v>0</v>
      </c>
      <c r="I101" s="15">
        <v>0</v>
      </c>
      <c r="J101" s="15">
        <v>28000000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28000000</v>
      </c>
      <c r="R101" s="15">
        <v>0</v>
      </c>
      <c r="U101" s="128" t="s">
        <v>159</v>
      </c>
      <c r="V101" s="125" t="s">
        <v>160</v>
      </c>
      <c r="W101" s="126">
        <v>28000000</v>
      </c>
      <c r="X101" s="126">
        <v>0</v>
      </c>
      <c r="Y101" s="126">
        <v>0</v>
      </c>
      <c r="Z101" s="126">
        <v>0</v>
      </c>
      <c r="AA101" s="126">
        <v>0</v>
      </c>
      <c r="AB101" s="126">
        <v>0</v>
      </c>
      <c r="AC101" s="126">
        <v>28000000</v>
      </c>
      <c r="AD101" s="126">
        <v>0</v>
      </c>
      <c r="AE101" s="126">
        <v>0</v>
      </c>
      <c r="AF101" s="126">
        <v>28000000</v>
      </c>
      <c r="AG101" s="126">
        <v>0</v>
      </c>
      <c r="AH101" s="126">
        <v>0</v>
      </c>
      <c r="AI101" s="126">
        <v>0</v>
      </c>
      <c r="AJ101" s="126">
        <v>0</v>
      </c>
      <c r="AK101" s="126">
        <v>0</v>
      </c>
      <c r="AL101" s="126">
        <v>28000000</v>
      </c>
    </row>
    <row r="102" spans="1:38" x14ac:dyDescent="0.25">
      <c r="A102" s="16" t="s">
        <v>161</v>
      </c>
      <c r="B102" s="17" t="s">
        <v>162</v>
      </c>
      <c r="C102" s="18">
        <v>28000000</v>
      </c>
      <c r="D102" s="18">
        <v>0</v>
      </c>
      <c r="E102" s="18">
        <v>0</v>
      </c>
      <c r="F102" s="18">
        <v>0</v>
      </c>
      <c r="G102" s="18">
        <v>28000000</v>
      </c>
      <c r="H102" s="18">
        <v>0</v>
      </c>
      <c r="I102" s="18">
        <v>0</v>
      </c>
      <c r="J102" s="18">
        <v>28000000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28000000</v>
      </c>
      <c r="R102" s="18">
        <v>0</v>
      </c>
      <c r="U102" s="128" t="s">
        <v>161</v>
      </c>
      <c r="V102" s="125" t="s">
        <v>162</v>
      </c>
      <c r="W102" s="126">
        <v>28000000</v>
      </c>
      <c r="X102" s="126">
        <v>0</v>
      </c>
      <c r="Y102" s="126">
        <v>0</v>
      </c>
      <c r="Z102" s="126">
        <v>0</v>
      </c>
      <c r="AA102" s="126">
        <v>0</v>
      </c>
      <c r="AB102" s="126">
        <v>0</v>
      </c>
      <c r="AC102" s="126">
        <v>28000000</v>
      </c>
      <c r="AD102" s="126">
        <v>0</v>
      </c>
      <c r="AE102" s="126">
        <v>0</v>
      </c>
      <c r="AF102" s="126">
        <v>28000000</v>
      </c>
      <c r="AG102" s="126">
        <v>0</v>
      </c>
      <c r="AH102" s="126">
        <v>0</v>
      </c>
      <c r="AI102" s="126">
        <v>0</v>
      </c>
      <c r="AJ102" s="126">
        <v>0</v>
      </c>
      <c r="AK102" s="126">
        <v>0</v>
      </c>
      <c r="AL102" s="126">
        <v>28000000</v>
      </c>
    </row>
    <row r="103" spans="1:38" x14ac:dyDescent="0.25">
      <c r="A103" s="7" t="s">
        <v>163</v>
      </c>
      <c r="B103" s="8" t="s">
        <v>164</v>
      </c>
      <c r="C103" s="9">
        <f>+C104+C176</f>
        <v>9196053406</v>
      </c>
      <c r="D103" s="9">
        <v>450000000</v>
      </c>
      <c r="E103" s="9">
        <v>0</v>
      </c>
      <c r="F103" s="9">
        <v>0</v>
      </c>
      <c r="G103" s="9">
        <v>9563856208</v>
      </c>
      <c r="H103" s="9">
        <v>408238401.02999997</v>
      </c>
      <c r="I103" s="9">
        <v>407422014.02999997</v>
      </c>
      <c r="J103" s="9">
        <v>9157780737</v>
      </c>
      <c r="K103" s="9">
        <v>154054750.97999999</v>
      </c>
      <c r="L103" s="9">
        <v>154871137.97999999</v>
      </c>
      <c r="M103" s="9">
        <v>257520720.02000001</v>
      </c>
      <c r="N103" s="9">
        <v>2699197447</v>
      </c>
      <c r="O103" s="9">
        <v>2698381060</v>
      </c>
      <c r="P103" s="9">
        <v>2303263183</v>
      </c>
      <c r="Q103" s="9">
        <v>6854517554</v>
      </c>
      <c r="R103" s="9">
        <v>0</v>
      </c>
      <c r="U103" s="128" t="s">
        <v>163</v>
      </c>
      <c r="V103" s="125" t="s">
        <v>164</v>
      </c>
      <c r="W103" s="126">
        <v>9113856208</v>
      </c>
      <c r="X103" s="126">
        <v>450000000</v>
      </c>
      <c r="Y103" s="126">
        <v>0</v>
      </c>
      <c r="Z103" s="126">
        <v>0</v>
      </c>
      <c r="AA103" s="126">
        <v>0</v>
      </c>
      <c r="AB103" s="126">
        <v>0</v>
      </c>
      <c r="AC103" s="126">
        <v>9563856208</v>
      </c>
      <c r="AD103" s="126">
        <v>408238401.02999997</v>
      </c>
      <c r="AE103" s="126">
        <v>407422014.02999997</v>
      </c>
      <c r="AF103" s="126">
        <v>9156434193.9699993</v>
      </c>
      <c r="AG103" s="126">
        <v>154054750.97999999</v>
      </c>
      <c r="AH103" s="126">
        <v>154871137.97999999</v>
      </c>
      <c r="AI103" s="126">
        <v>2699197447</v>
      </c>
      <c r="AJ103" s="126">
        <v>2698381060</v>
      </c>
      <c r="AK103" s="126">
        <v>2290959045.9700003</v>
      </c>
      <c r="AL103" s="126">
        <v>6865475148</v>
      </c>
    </row>
    <row r="104" spans="1:38" x14ac:dyDescent="0.25">
      <c r="A104" s="10" t="s">
        <v>165</v>
      </c>
      <c r="B104" s="11" t="s">
        <v>166</v>
      </c>
      <c r="C104" s="12">
        <f>+C116+C123+C134+C166+C105</f>
        <v>1488627316</v>
      </c>
      <c r="D104" s="12">
        <v>20000000</v>
      </c>
      <c r="E104" s="12">
        <v>0</v>
      </c>
      <c r="F104" s="12">
        <v>0</v>
      </c>
      <c r="G104" s="12">
        <v>1426430118</v>
      </c>
      <c r="H104" s="12">
        <v>13659108</v>
      </c>
      <c r="I104" s="12">
        <v>13659108</v>
      </c>
      <c r="J104" s="12">
        <v>1412771010</v>
      </c>
      <c r="K104" s="12">
        <v>1170520</v>
      </c>
      <c r="L104" s="12">
        <v>1170520</v>
      </c>
      <c r="M104" s="12">
        <v>12488588</v>
      </c>
      <c r="N104" s="12">
        <v>371659108</v>
      </c>
      <c r="O104" s="12">
        <v>371659108</v>
      </c>
      <c r="P104" s="12">
        <v>358000000</v>
      </c>
      <c r="Q104" s="12">
        <v>1054771010</v>
      </c>
      <c r="R104" s="12">
        <v>0</v>
      </c>
      <c r="U104" s="128" t="s">
        <v>165</v>
      </c>
      <c r="V104" s="125" t="s">
        <v>166</v>
      </c>
      <c r="W104" s="126">
        <v>1406430118</v>
      </c>
      <c r="X104" s="126">
        <v>20000000</v>
      </c>
      <c r="Y104" s="126">
        <v>0</v>
      </c>
      <c r="Z104" s="126">
        <v>0</v>
      </c>
      <c r="AA104" s="126">
        <v>0</v>
      </c>
      <c r="AB104" s="126">
        <v>0</v>
      </c>
      <c r="AC104" s="126">
        <v>1426430118</v>
      </c>
      <c r="AD104" s="126">
        <v>13659108</v>
      </c>
      <c r="AE104" s="126">
        <v>13659108</v>
      </c>
      <c r="AF104" s="126">
        <v>1412771010</v>
      </c>
      <c r="AG104" s="126">
        <v>1170520</v>
      </c>
      <c r="AH104" s="126">
        <v>1170520</v>
      </c>
      <c r="AI104" s="126">
        <v>371659108</v>
      </c>
      <c r="AJ104" s="126">
        <v>371659108</v>
      </c>
      <c r="AK104" s="126">
        <v>358000000</v>
      </c>
      <c r="AL104" s="126">
        <v>1054771010</v>
      </c>
    </row>
    <row r="105" spans="1:38" x14ac:dyDescent="0.25">
      <c r="A105" s="13" t="s">
        <v>167</v>
      </c>
      <c r="B105" s="14" t="s">
        <v>168</v>
      </c>
      <c r="C105" s="15">
        <f>+C106+C109+C114</f>
        <v>68260574</v>
      </c>
      <c r="D105" s="15">
        <v>0</v>
      </c>
      <c r="E105" s="15">
        <v>0</v>
      </c>
      <c r="F105" s="15">
        <v>0</v>
      </c>
      <c r="G105" s="15">
        <v>68260574</v>
      </c>
      <c r="H105" s="15">
        <v>0</v>
      </c>
      <c r="I105" s="15">
        <v>0</v>
      </c>
      <c r="J105" s="15">
        <v>68260574</v>
      </c>
      <c r="K105" s="15">
        <v>0</v>
      </c>
      <c r="L105" s="15">
        <v>0</v>
      </c>
      <c r="M105" s="15">
        <v>0</v>
      </c>
      <c r="N105" s="15">
        <v>63000000</v>
      </c>
      <c r="O105" s="15">
        <v>63000000</v>
      </c>
      <c r="P105" s="15">
        <v>63000000</v>
      </c>
      <c r="Q105" s="15">
        <v>5260574</v>
      </c>
      <c r="R105" s="15">
        <v>0</v>
      </c>
      <c r="U105" s="128" t="s">
        <v>167</v>
      </c>
      <c r="V105" s="125" t="s">
        <v>168</v>
      </c>
      <c r="W105" s="126">
        <v>68260574</v>
      </c>
      <c r="X105" s="126">
        <v>0</v>
      </c>
      <c r="Y105" s="126">
        <v>0</v>
      </c>
      <c r="Z105" s="126">
        <v>0</v>
      </c>
      <c r="AA105" s="126">
        <v>0</v>
      </c>
      <c r="AB105" s="126">
        <v>0</v>
      </c>
      <c r="AC105" s="126">
        <v>68260574</v>
      </c>
      <c r="AD105" s="126">
        <v>0</v>
      </c>
      <c r="AE105" s="126">
        <v>0</v>
      </c>
      <c r="AF105" s="126">
        <v>68260574</v>
      </c>
      <c r="AG105" s="126">
        <v>0</v>
      </c>
      <c r="AH105" s="126">
        <v>0</v>
      </c>
      <c r="AI105" s="126">
        <v>63000000</v>
      </c>
      <c r="AJ105" s="126">
        <v>63000000</v>
      </c>
      <c r="AK105" s="126">
        <v>63000000</v>
      </c>
      <c r="AL105" s="126">
        <v>5260574</v>
      </c>
    </row>
    <row r="106" spans="1:38" x14ac:dyDescent="0.25">
      <c r="A106" s="13" t="s">
        <v>169</v>
      </c>
      <c r="B106" s="14" t="s">
        <v>170</v>
      </c>
      <c r="C106" s="15">
        <f>+C107+C108</f>
        <v>31060574</v>
      </c>
      <c r="D106" s="15">
        <v>0</v>
      </c>
      <c r="E106" s="15">
        <v>0</v>
      </c>
      <c r="F106" s="15">
        <v>0</v>
      </c>
      <c r="G106" s="15">
        <v>31060574</v>
      </c>
      <c r="H106" s="15">
        <v>0</v>
      </c>
      <c r="I106" s="15">
        <v>0</v>
      </c>
      <c r="J106" s="15">
        <v>31060574</v>
      </c>
      <c r="K106" s="15">
        <v>0</v>
      </c>
      <c r="L106" s="15">
        <v>0</v>
      </c>
      <c r="M106" s="15">
        <v>0</v>
      </c>
      <c r="N106" s="15">
        <v>30000000</v>
      </c>
      <c r="O106" s="15">
        <v>30000000</v>
      </c>
      <c r="P106" s="15">
        <v>30000000</v>
      </c>
      <c r="Q106" s="15">
        <v>1060574</v>
      </c>
      <c r="R106" s="15">
        <v>0</v>
      </c>
      <c r="U106" s="128" t="s">
        <v>169</v>
      </c>
      <c r="V106" s="125" t="s">
        <v>170</v>
      </c>
      <c r="W106" s="126">
        <v>31060574</v>
      </c>
      <c r="X106" s="126">
        <v>0</v>
      </c>
      <c r="Y106" s="126">
        <v>0</v>
      </c>
      <c r="Z106" s="126">
        <v>0</v>
      </c>
      <c r="AA106" s="126">
        <v>0</v>
      </c>
      <c r="AB106" s="126">
        <v>0</v>
      </c>
      <c r="AC106" s="126">
        <v>31060574</v>
      </c>
      <c r="AD106" s="126">
        <v>0</v>
      </c>
      <c r="AE106" s="126">
        <v>0</v>
      </c>
      <c r="AF106" s="126">
        <v>31060574</v>
      </c>
      <c r="AG106" s="126">
        <v>0</v>
      </c>
      <c r="AH106" s="126">
        <v>0</v>
      </c>
      <c r="AI106" s="126">
        <v>30000000</v>
      </c>
      <c r="AJ106" s="126">
        <v>30000000</v>
      </c>
      <c r="AK106" s="126">
        <v>30000000</v>
      </c>
      <c r="AL106" s="126">
        <v>1060574</v>
      </c>
    </row>
    <row r="107" spans="1:38" x14ac:dyDescent="0.25">
      <c r="A107" s="16" t="s">
        <v>171</v>
      </c>
      <c r="B107" s="17" t="s">
        <v>172</v>
      </c>
      <c r="C107" s="18">
        <v>30000000</v>
      </c>
      <c r="D107" s="18">
        <v>0</v>
      </c>
      <c r="E107" s="18">
        <v>0</v>
      </c>
      <c r="F107" s="18">
        <v>0</v>
      </c>
      <c r="G107" s="18">
        <v>30000000</v>
      </c>
      <c r="H107" s="18">
        <v>0</v>
      </c>
      <c r="I107" s="18">
        <v>0</v>
      </c>
      <c r="J107" s="18">
        <v>30000000</v>
      </c>
      <c r="K107" s="18">
        <v>0</v>
      </c>
      <c r="L107" s="18">
        <v>0</v>
      </c>
      <c r="M107" s="18">
        <v>0</v>
      </c>
      <c r="N107" s="18">
        <v>30000000</v>
      </c>
      <c r="O107" s="18">
        <v>30000000</v>
      </c>
      <c r="P107" s="18">
        <v>30000000</v>
      </c>
      <c r="Q107" s="18">
        <v>0</v>
      </c>
      <c r="R107" s="18">
        <v>0</v>
      </c>
      <c r="U107" s="128" t="s">
        <v>171</v>
      </c>
      <c r="V107" s="125" t="s">
        <v>172</v>
      </c>
      <c r="W107" s="126">
        <v>30000000</v>
      </c>
      <c r="X107" s="126">
        <v>0</v>
      </c>
      <c r="Y107" s="126">
        <v>0</v>
      </c>
      <c r="Z107" s="126">
        <v>0</v>
      </c>
      <c r="AA107" s="126">
        <v>0</v>
      </c>
      <c r="AB107" s="126">
        <v>0</v>
      </c>
      <c r="AC107" s="126">
        <v>30000000</v>
      </c>
      <c r="AD107" s="126">
        <v>0</v>
      </c>
      <c r="AE107" s="126">
        <v>0</v>
      </c>
      <c r="AF107" s="126">
        <v>30000000</v>
      </c>
      <c r="AG107" s="126">
        <v>0</v>
      </c>
      <c r="AH107" s="126">
        <v>0</v>
      </c>
      <c r="AI107" s="126">
        <v>30000000</v>
      </c>
      <c r="AJ107" s="126">
        <v>30000000</v>
      </c>
      <c r="AK107" s="126">
        <v>30000000</v>
      </c>
      <c r="AL107" s="126">
        <v>0</v>
      </c>
    </row>
    <row r="108" spans="1:38" x14ac:dyDescent="0.25">
      <c r="A108" s="16" t="s">
        <v>173</v>
      </c>
      <c r="B108" s="17" t="s">
        <v>174</v>
      </c>
      <c r="C108" s="18">
        <v>1060574</v>
      </c>
      <c r="D108" s="18">
        <v>0</v>
      </c>
      <c r="E108" s="18">
        <v>0</v>
      </c>
      <c r="F108" s="18">
        <v>0</v>
      </c>
      <c r="G108" s="18">
        <v>1060574</v>
      </c>
      <c r="H108" s="18">
        <v>0</v>
      </c>
      <c r="I108" s="18">
        <v>0</v>
      </c>
      <c r="J108" s="18">
        <v>1060574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1060574</v>
      </c>
      <c r="R108" s="18">
        <v>0</v>
      </c>
      <c r="U108" s="128" t="s">
        <v>173</v>
      </c>
      <c r="V108" s="125" t="s">
        <v>174</v>
      </c>
      <c r="W108" s="126">
        <v>1060574</v>
      </c>
      <c r="X108" s="126">
        <v>0</v>
      </c>
      <c r="Y108" s="126">
        <v>0</v>
      </c>
      <c r="Z108" s="126">
        <v>0</v>
      </c>
      <c r="AA108" s="126">
        <v>0</v>
      </c>
      <c r="AB108" s="126">
        <v>0</v>
      </c>
      <c r="AC108" s="126">
        <v>1060574</v>
      </c>
      <c r="AD108" s="126">
        <v>0</v>
      </c>
      <c r="AE108" s="126">
        <v>0</v>
      </c>
      <c r="AF108" s="126">
        <v>1060574</v>
      </c>
      <c r="AG108" s="126">
        <v>0</v>
      </c>
      <c r="AH108" s="126">
        <v>0</v>
      </c>
      <c r="AI108" s="126">
        <v>0</v>
      </c>
      <c r="AJ108" s="126">
        <v>0</v>
      </c>
      <c r="AK108" s="126">
        <v>0</v>
      </c>
      <c r="AL108" s="126">
        <v>1060574</v>
      </c>
    </row>
    <row r="109" spans="1:38" x14ac:dyDescent="0.25">
      <c r="A109" s="13" t="s">
        <v>175</v>
      </c>
      <c r="B109" s="14" t="s">
        <v>176</v>
      </c>
      <c r="C109" s="15">
        <f>+C110+C113</f>
        <v>33200000</v>
      </c>
      <c r="D109" s="15">
        <v>0</v>
      </c>
      <c r="E109" s="15">
        <v>0</v>
      </c>
      <c r="F109" s="15">
        <v>0</v>
      </c>
      <c r="G109" s="15">
        <v>33200000</v>
      </c>
      <c r="H109" s="15">
        <v>0</v>
      </c>
      <c r="I109" s="15">
        <v>0</v>
      </c>
      <c r="J109" s="15">
        <v>33200000</v>
      </c>
      <c r="K109" s="15">
        <v>0</v>
      </c>
      <c r="L109" s="15">
        <v>0</v>
      </c>
      <c r="M109" s="15">
        <v>0</v>
      </c>
      <c r="N109" s="15">
        <v>33000000</v>
      </c>
      <c r="O109" s="15">
        <v>33000000</v>
      </c>
      <c r="P109" s="15">
        <v>33000000</v>
      </c>
      <c r="Q109" s="15">
        <v>200000</v>
      </c>
      <c r="R109" s="15">
        <v>0</v>
      </c>
      <c r="U109" s="128" t="s">
        <v>175</v>
      </c>
      <c r="V109" s="125" t="s">
        <v>176</v>
      </c>
      <c r="W109" s="126">
        <v>33200000</v>
      </c>
      <c r="X109" s="126">
        <v>0</v>
      </c>
      <c r="Y109" s="126">
        <v>0</v>
      </c>
      <c r="Z109" s="126">
        <v>0</v>
      </c>
      <c r="AA109" s="126">
        <v>0</v>
      </c>
      <c r="AB109" s="126">
        <v>0</v>
      </c>
      <c r="AC109" s="126">
        <v>33200000</v>
      </c>
      <c r="AD109" s="126">
        <v>0</v>
      </c>
      <c r="AE109" s="126">
        <v>0</v>
      </c>
      <c r="AF109" s="126">
        <v>33200000</v>
      </c>
      <c r="AG109" s="126">
        <v>0</v>
      </c>
      <c r="AH109" s="126">
        <v>0</v>
      </c>
      <c r="AI109" s="126">
        <v>33000000</v>
      </c>
      <c r="AJ109" s="126">
        <v>33000000</v>
      </c>
      <c r="AK109" s="126">
        <v>33000000</v>
      </c>
      <c r="AL109" s="126">
        <v>200000</v>
      </c>
    </row>
    <row r="110" spans="1:38" x14ac:dyDescent="0.25">
      <c r="A110" s="16" t="s">
        <v>177</v>
      </c>
      <c r="B110" s="17" t="s">
        <v>178</v>
      </c>
      <c r="C110" s="18">
        <f>+C111+C112</f>
        <v>33000000</v>
      </c>
      <c r="D110" s="18">
        <v>0</v>
      </c>
      <c r="E110" s="18">
        <v>0</v>
      </c>
      <c r="F110" s="18">
        <v>0</v>
      </c>
      <c r="G110" s="18">
        <v>33000000</v>
      </c>
      <c r="H110" s="18">
        <v>0</v>
      </c>
      <c r="I110" s="18">
        <v>0</v>
      </c>
      <c r="J110" s="18">
        <v>33000000</v>
      </c>
      <c r="K110" s="18">
        <v>0</v>
      </c>
      <c r="L110" s="18">
        <v>0</v>
      </c>
      <c r="M110" s="18">
        <v>0</v>
      </c>
      <c r="N110" s="18">
        <v>33000000</v>
      </c>
      <c r="O110" s="18">
        <v>33000000</v>
      </c>
      <c r="P110" s="18">
        <v>33000000</v>
      </c>
      <c r="Q110" s="18">
        <v>0</v>
      </c>
      <c r="R110" s="18">
        <v>0</v>
      </c>
      <c r="U110" s="128" t="s">
        <v>177</v>
      </c>
      <c r="V110" s="125" t="s">
        <v>178</v>
      </c>
      <c r="W110" s="126">
        <v>33000000</v>
      </c>
      <c r="X110" s="126">
        <v>0</v>
      </c>
      <c r="Y110" s="126">
        <v>0</v>
      </c>
      <c r="Z110" s="126">
        <v>0</v>
      </c>
      <c r="AA110" s="126">
        <v>0</v>
      </c>
      <c r="AB110" s="126">
        <v>0</v>
      </c>
      <c r="AC110" s="126">
        <v>33000000</v>
      </c>
      <c r="AD110" s="126">
        <v>0</v>
      </c>
      <c r="AE110" s="126">
        <v>0</v>
      </c>
      <c r="AF110" s="126">
        <v>33000000</v>
      </c>
      <c r="AG110" s="126">
        <v>0</v>
      </c>
      <c r="AH110" s="126">
        <v>0</v>
      </c>
      <c r="AI110" s="126">
        <v>33000000</v>
      </c>
      <c r="AJ110" s="126">
        <v>33000000</v>
      </c>
      <c r="AK110" s="126">
        <v>33000000</v>
      </c>
      <c r="AL110" s="126">
        <v>0</v>
      </c>
    </row>
    <row r="111" spans="1:38" x14ac:dyDescent="0.25">
      <c r="A111" s="16" t="s">
        <v>179</v>
      </c>
      <c r="B111" s="17" t="s">
        <v>180</v>
      </c>
      <c r="C111" s="18">
        <v>5000000</v>
      </c>
      <c r="D111" s="18">
        <v>0</v>
      </c>
      <c r="E111" s="18">
        <v>0</v>
      </c>
      <c r="F111" s="18">
        <v>0</v>
      </c>
      <c r="G111" s="18">
        <v>5000000</v>
      </c>
      <c r="H111" s="18">
        <v>0</v>
      </c>
      <c r="I111" s="18">
        <v>0</v>
      </c>
      <c r="J111" s="18">
        <v>5000000</v>
      </c>
      <c r="K111" s="18">
        <v>0</v>
      </c>
      <c r="L111" s="18">
        <v>0</v>
      </c>
      <c r="M111" s="18">
        <v>0</v>
      </c>
      <c r="N111" s="18">
        <v>5000000</v>
      </c>
      <c r="O111" s="18">
        <v>5000000</v>
      </c>
      <c r="P111" s="18">
        <v>5000000</v>
      </c>
      <c r="Q111" s="18">
        <v>0</v>
      </c>
      <c r="R111" s="18">
        <v>0</v>
      </c>
      <c r="U111" s="128" t="s">
        <v>179</v>
      </c>
      <c r="V111" s="125" t="s">
        <v>180</v>
      </c>
      <c r="W111" s="126">
        <v>5000000</v>
      </c>
      <c r="X111" s="126">
        <v>0</v>
      </c>
      <c r="Y111" s="126">
        <v>0</v>
      </c>
      <c r="Z111" s="126">
        <v>0</v>
      </c>
      <c r="AA111" s="126">
        <v>0</v>
      </c>
      <c r="AB111" s="126">
        <v>0</v>
      </c>
      <c r="AC111" s="126">
        <v>5000000</v>
      </c>
      <c r="AD111" s="126">
        <v>0</v>
      </c>
      <c r="AE111" s="126">
        <v>0</v>
      </c>
      <c r="AF111" s="126">
        <v>5000000</v>
      </c>
      <c r="AG111" s="126">
        <v>0</v>
      </c>
      <c r="AH111" s="126">
        <v>0</v>
      </c>
      <c r="AI111" s="126">
        <v>5000000</v>
      </c>
      <c r="AJ111" s="126">
        <v>5000000</v>
      </c>
      <c r="AK111" s="126">
        <v>5000000</v>
      </c>
      <c r="AL111" s="126">
        <v>0</v>
      </c>
    </row>
    <row r="112" spans="1:38" x14ac:dyDescent="0.25">
      <c r="A112" s="16" t="s">
        <v>181</v>
      </c>
      <c r="B112" s="17" t="s">
        <v>182</v>
      </c>
      <c r="C112" s="18">
        <v>28000000</v>
      </c>
      <c r="D112" s="18">
        <v>0</v>
      </c>
      <c r="E112" s="18">
        <v>0</v>
      </c>
      <c r="F112" s="18">
        <v>0</v>
      </c>
      <c r="G112" s="18">
        <v>28000000</v>
      </c>
      <c r="H112" s="18">
        <v>0</v>
      </c>
      <c r="I112" s="18">
        <v>0</v>
      </c>
      <c r="J112" s="18">
        <v>28000000</v>
      </c>
      <c r="K112" s="18">
        <v>0</v>
      </c>
      <c r="L112" s="18">
        <v>0</v>
      </c>
      <c r="M112" s="18">
        <v>0</v>
      </c>
      <c r="N112" s="18">
        <v>28000000</v>
      </c>
      <c r="O112" s="18">
        <v>28000000</v>
      </c>
      <c r="P112" s="18">
        <v>28000000</v>
      </c>
      <c r="Q112" s="18">
        <v>0</v>
      </c>
      <c r="R112" s="18">
        <v>0</v>
      </c>
      <c r="U112" s="128" t="s">
        <v>181</v>
      </c>
      <c r="V112" s="125" t="s">
        <v>182</v>
      </c>
      <c r="W112" s="126">
        <v>28000000</v>
      </c>
      <c r="X112" s="126">
        <v>0</v>
      </c>
      <c r="Y112" s="126">
        <v>0</v>
      </c>
      <c r="Z112" s="126">
        <v>0</v>
      </c>
      <c r="AA112" s="126">
        <v>0</v>
      </c>
      <c r="AB112" s="126">
        <v>0</v>
      </c>
      <c r="AC112" s="126">
        <v>28000000</v>
      </c>
      <c r="AD112" s="126">
        <v>0</v>
      </c>
      <c r="AE112" s="126">
        <v>0</v>
      </c>
      <c r="AF112" s="126">
        <v>28000000</v>
      </c>
      <c r="AG112" s="126">
        <v>0</v>
      </c>
      <c r="AH112" s="126">
        <v>0</v>
      </c>
      <c r="AI112" s="126">
        <v>28000000</v>
      </c>
      <c r="AJ112" s="126">
        <v>28000000</v>
      </c>
      <c r="AK112" s="126">
        <v>28000000</v>
      </c>
      <c r="AL112" s="126">
        <v>0</v>
      </c>
    </row>
    <row r="113" spans="1:38" x14ac:dyDescent="0.25">
      <c r="A113" s="16" t="s">
        <v>183</v>
      </c>
      <c r="B113" s="17" t="s">
        <v>184</v>
      </c>
      <c r="C113" s="18">
        <v>200000</v>
      </c>
      <c r="D113" s="18">
        <v>0</v>
      </c>
      <c r="E113" s="18">
        <v>0</v>
      </c>
      <c r="F113" s="18">
        <v>0</v>
      </c>
      <c r="G113" s="18">
        <v>200000</v>
      </c>
      <c r="H113" s="18">
        <v>0</v>
      </c>
      <c r="I113" s="18">
        <v>0</v>
      </c>
      <c r="J113" s="18">
        <v>200000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200000</v>
      </c>
      <c r="R113" s="18">
        <v>0</v>
      </c>
      <c r="U113" s="128" t="s">
        <v>183</v>
      </c>
      <c r="V113" s="125" t="s">
        <v>184</v>
      </c>
      <c r="W113" s="126">
        <v>200000</v>
      </c>
      <c r="X113" s="126">
        <v>0</v>
      </c>
      <c r="Y113" s="126">
        <v>0</v>
      </c>
      <c r="Z113" s="126">
        <v>0</v>
      </c>
      <c r="AA113" s="126">
        <v>0</v>
      </c>
      <c r="AB113" s="126">
        <v>0</v>
      </c>
      <c r="AC113" s="126">
        <v>200000</v>
      </c>
      <c r="AD113" s="126">
        <v>0</v>
      </c>
      <c r="AE113" s="126">
        <v>0</v>
      </c>
      <c r="AF113" s="126">
        <v>200000</v>
      </c>
      <c r="AG113" s="126">
        <v>0</v>
      </c>
      <c r="AH113" s="126">
        <v>0</v>
      </c>
      <c r="AI113" s="126">
        <v>0</v>
      </c>
      <c r="AJ113" s="126">
        <v>0</v>
      </c>
      <c r="AK113" s="126">
        <v>0</v>
      </c>
      <c r="AL113" s="126">
        <v>200000</v>
      </c>
    </row>
    <row r="114" spans="1:38" x14ac:dyDescent="0.25">
      <c r="A114" s="13" t="s">
        <v>185</v>
      </c>
      <c r="B114" s="14" t="s">
        <v>186</v>
      </c>
      <c r="C114" s="15">
        <f>+C115</f>
        <v>4000000</v>
      </c>
      <c r="D114" s="15">
        <v>0</v>
      </c>
      <c r="E114" s="15">
        <v>0</v>
      </c>
      <c r="F114" s="15">
        <v>0</v>
      </c>
      <c r="G114" s="15">
        <v>4000000</v>
      </c>
      <c r="H114" s="15">
        <v>0</v>
      </c>
      <c r="I114" s="15">
        <v>0</v>
      </c>
      <c r="J114" s="15">
        <v>4000000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4000000</v>
      </c>
      <c r="R114" s="15">
        <v>0</v>
      </c>
      <c r="U114" s="128" t="s">
        <v>185</v>
      </c>
      <c r="V114" s="125" t="s">
        <v>186</v>
      </c>
      <c r="W114" s="126">
        <v>4000000</v>
      </c>
      <c r="X114" s="126">
        <v>0</v>
      </c>
      <c r="Y114" s="126">
        <v>0</v>
      </c>
      <c r="Z114" s="126">
        <v>0</v>
      </c>
      <c r="AA114" s="126">
        <v>0</v>
      </c>
      <c r="AB114" s="126">
        <v>0</v>
      </c>
      <c r="AC114" s="126">
        <v>4000000</v>
      </c>
      <c r="AD114" s="126">
        <v>0</v>
      </c>
      <c r="AE114" s="126">
        <v>0</v>
      </c>
      <c r="AF114" s="126">
        <v>4000000</v>
      </c>
      <c r="AG114" s="126">
        <v>0</v>
      </c>
      <c r="AH114" s="126">
        <v>0</v>
      </c>
      <c r="AI114" s="126">
        <v>0</v>
      </c>
      <c r="AJ114" s="126">
        <v>0</v>
      </c>
      <c r="AK114" s="126">
        <v>0</v>
      </c>
      <c r="AL114" s="126">
        <v>4000000</v>
      </c>
    </row>
    <row r="115" spans="1:38" x14ac:dyDescent="0.25">
      <c r="A115" s="16" t="s">
        <v>187</v>
      </c>
      <c r="B115" s="17" t="s">
        <v>188</v>
      </c>
      <c r="C115" s="18">
        <v>4000000</v>
      </c>
      <c r="D115" s="18">
        <v>0</v>
      </c>
      <c r="E115" s="18">
        <v>0</v>
      </c>
      <c r="F115" s="18">
        <v>0</v>
      </c>
      <c r="G115" s="18">
        <v>4000000</v>
      </c>
      <c r="H115" s="18">
        <v>0</v>
      </c>
      <c r="I115" s="18">
        <v>0</v>
      </c>
      <c r="J115" s="18">
        <v>4000000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4000000</v>
      </c>
      <c r="R115" s="18">
        <v>0</v>
      </c>
      <c r="U115" s="128" t="s">
        <v>187</v>
      </c>
      <c r="V115" s="125" t="s">
        <v>188</v>
      </c>
      <c r="W115" s="126">
        <v>4000000</v>
      </c>
      <c r="X115" s="126">
        <v>0</v>
      </c>
      <c r="Y115" s="126">
        <v>0</v>
      </c>
      <c r="Z115" s="126">
        <v>0</v>
      </c>
      <c r="AA115" s="126">
        <v>0</v>
      </c>
      <c r="AB115" s="126">
        <v>0</v>
      </c>
      <c r="AC115" s="126">
        <v>4000000</v>
      </c>
      <c r="AD115" s="126">
        <v>0</v>
      </c>
      <c r="AE115" s="126">
        <v>0</v>
      </c>
      <c r="AF115" s="126">
        <v>4000000</v>
      </c>
      <c r="AG115" s="126">
        <v>0</v>
      </c>
      <c r="AH115" s="126">
        <v>0</v>
      </c>
      <c r="AI115" s="126">
        <v>0</v>
      </c>
      <c r="AJ115" s="126">
        <v>0</v>
      </c>
      <c r="AK115" s="126">
        <v>0</v>
      </c>
      <c r="AL115" s="126">
        <v>4000000</v>
      </c>
    </row>
    <row r="116" spans="1:38" x14ac:dyDescent="0.25">
      <c r="A116" s="13" t="s">
        <v>189</v>
      </c>
      <c r="B116" s="14" t="s">
        <v>190</v>
      </c>
      <c r="C116" s="15">
        <f>+C117+C118+C119+C122</f>
        <v>59800000</v>
      </c>
      <c r="D116" s="15">
        <v>0</v>
      </c>
      <c r="E116" s="15">
        <v>0</v>
      </c>
      <c r="F116" s="15">
        <v>0</v>
      </c>
      <c r="G116" s="15">
        <v>59800000</v>
      </c>
      <c r="H116" s="15">
        <v>0</v>
      </c>
      <c r="I116" s="15">
        <v>0</v>
      </c>
      <c r="J116" s="15">
        <v>59800000</v>
      </c>
      <c r="K116" s="15">
        <v>0</v>
      </c>
      <c r="L116" s="15">
        <v>0</v>
      </c>
      <c r="M116" s="15">
        <v>0</v>
      </c>
      <c r="N116" s="15">
        <v>20000000</v>
      </c>
      <c r="O116" s="15">
        <v>20000000</v>
      </c>
      <c r="P116" s="15">
        <v>20000000</v>
      </c>
      <c r="Q116" s="15">
        <v>39800000</v>
      </c>
      <c r="R116" s="15">
        <v>0</v>
      </c>
      <c r="U116" s="128" t="s">
        <v>189</v>
      </c>
      <c r="V116" s="125" t="s">
        <v>190</v>
      </c>
      <c r="W116" s="126">
        <v>59800000</v>
      </c>
      <c r="X116" s="126">
        <v>0</v>
      </c>
      <c r="Y116" s="126">
        <v>0</v>
      </c>
      <c r="Z116" s="126">
        <v>0</v>
      </c>
      <c r="AA116" s="126">
        <v>0</v>
      </c>
      <c r="AB116" s="126">
        <v>0</v>
      </c>
      <c r="AC116" s="126">
        <v>59800000</v>
      </c>
      <c r="AD116" s="126">
        <v>0</v>
      </c>
      <c r="AE116" s="126">
        <v>0</v>
      </c>
      <c r="AF116" s="126">
        <v>59800000</v>
      </c>
      <c r="AG116" s="126">
        <v>0</v>
      </c>
      <c r="AH116" s="126">
        <v>0</v>
      </c>
      <c r="AI116" s="126">
        <v>20000000</v>
      </c>
      <c r="AJ116" s="126">
        <v>20000000</v>
      </c>
      <c r="AK116" s="126">
        <v>20000000</v>
      </c>
      <c r="AL116" s="126">
        <v>39800000</v>
      </c>
    </row>
    <row r="117" spans="1:38" x14ac:dyDescent="0.25">
      <c r="A117" s="16" t="s">
        <v>191</v>
      </c>
      <c r="B117" s="17" t="s">
        <v>192</v>
      </c>
      <c r="C117" s="18">
        <v>4800000</v>
      </c>
      <c r="D117" s="18">
        <v>0</v>
      </c>
      <c r="E117" s="18">
        <v>0</v>
      </c>
      <c r="F117" s="18">
        <v>0</v>
      </c>
      <c r="G117" s="18">
        <v>4800000</v>
      </c>
      <c r="H117" s="18">
        <v>0</v>
      </c>
      <c r="I117" s="18">
        <v>0</v>
      </c>
      <c r="J117" s="18">
        <v>4800000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4800000</v>
      </c>
      <c r="R117" s="18">
        <v>0</v>
      </c>
      <c r="U117" s="128" t="s">
        <v>191</v>
      </c>
      <c r="V117" s="125" t="s">
        <v>192</v>
      </c>
      <c r="W117" s="126">
        <v>4800000</v>
      </c>
      <c r="X117" s="126">
        <v>0</v>
      </c>
      <c r="Y117" s="126">
        <v>0</v>
      </c>
      <c r="Z117" s="126">
        <v>0</v>
      </c>
      <c r="AA117" s="126">
        <v>0</v>
      </c>
      <c r="AB117" s="126">
        <v>0</v>
      </c>
      <c r="AC117" s="126">
        <v>4800000</v>
      </c>
      <c r="AD117" s="126">
        <v>0</v>
      </c>
      <c r="AE117" s="126">
        <v>0</v>
      </c>
      <c r="AF117" s="126">
        <v>4800000</v>
      </c>
      <c r="AG117" s="126">
        <v>0</v>
      </c>
      <c r="AH117" s="126">
        <v>0</v>
      </c>
      <c r="AI117" s="126">
        <v>0</v>
      </c>
      <c r="AJ117" s="126">
        <v>0</v>
      </c>
      <c r="AK117" s="126">
        <v>0</v>
      </c>
      <c r="AL117" s="126">
        <v>4800000</v>
      </c>
    </row>
    <row r="118" spans="1:38" x14ac:dyDescent="0.25">
      <c r="A118" s="16" t="s">
        <v>193</v>
      </c>
      <c r="B118" s="17" t="s">
        <v>194</v>
      </c>
      <c r="C118" s="18">
        <v>3000000</v>
      </c>
      <c r="D118" s="18">
        <v>0</v>
      </c>
      <c r="E118" s="18">
        <v>0</v>
      </c>
      <c r="F118" s="18">
        <v>0</v>
      </c>
      <c r="G118" s="18">
        <v>3000000</v>
      </c>
      <c r="H118" s="18">
        <v>0</v>
      </c>
      <c r="I118" s="18">
        <v>0</v>
      </c>
      <c r="J118" s="18">
        <v>3000000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3000000</v>
      </c>
      <c r="R118" s="18">
        <v>0</v>
      </c>
      <c r="U118" s="128" t="s">
        <v>193</v>
      </c>
      <c r="V118" s="125" t="s">
        <v>194</v>
      </c>
      <c r="W118" s="126">
        <v>3000000</v>
      </c>
      <c r="X118" s="126">
        <v>0</v>
      </c>
      <c r="Y118" s="126">
        <v>0</v>
      </c>
      <c r="Z118" s="126">
        <v>0</v>
      </c>
      <c r="AA118" s="126">
        <v>0</v>
      </c>
      <c r="AB118" s="126">
        <v>0</v>
      </c>
      <c r="AC118" s="126">
        <v>3000000</v>
      </c>
      <c r="AD118" s="126">
        <v>0</v>
      </c>
      <c r="AE118" s="126">
        <v>0</v>
      </c>
      <c r="AF118" s="126">
        <v>3000000</v>
      </c>
      <c r="AG118" s="126">
        <v>0</v>
      </c>
      <c r="AH118" s="126">
        <v>0</v>
      </c>
      <c r="AI118" s="126">
        <v>0</v>
      </c>
      <c r="AJ118" s="126">
        <v>0</v>
      </c>
      <c r="AK118" s="126">
        <v>0</v>
      </c>
      <c r="AL118" s="126">
        <v>3000000</v>
      </c>
    </row>
    <row r="119" spans="1:38" x14ac:dyDescent="0.25">
      <c r="A119" s="13" t="s">
        <v>195</v>
      </c>
      <c r="B119" s="14" t="s">
        <v>196</v>
      </c>
      <c r="C119" s="15">
        <f>+C120+C121</f>
        <v>32000000</v>
      </c>
      <c r="D119" s="15">
        <v>0</v>
      </c>
      <c r="E119" s="15">
        <v>0</v>
      </c>
      <c r="F119" s="15">
        <v>0</v>
      </c>
      <c r="G119" s="15">
        <v>32000000</v>
      </c>
      <c r="H119" s="15">
        <v>0</v>
      </c>
      <c r="I119" s="15">
        <v>0</v>
      </c>
      <c r="J119" s="15">
        <v>32000000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32000000</v>
      </c>
      <c r="R119" s="15">
        <v>0</v>
      </c>
      <c r="U119" s="128" t="s">
        <v>195</v>
      </c>
      <c r="V119" s="125" t="s">
        <v>196</v>
      </c>
      <c r="W119" s="126">
        <v>32000000</v>
      </c>
      <c r="X119" s="126">
        <v>0</v>
      </c>
      <c r="Y119" s="126">
        <v>0</v>
      </c>
      <c r="Z119" s="126">
        <v>0</v>
      </c>
      <c r="AA119" s="126">
        <v>0</v>
      </c>
      <c r="AB119" s="126">
        <v>0</v>
      </c>
      <c r="AC119" s="126">
        <v>32000000</v>
      </c>
      <c r="AD119" s="126">
        <v>0</v>
      </c>
      <c r="AE119" s="126">
        <v>0</v>
      </c>
      <c r="AF119" s="126">
        <v>32000000</v>
      </c>
      <c r="AG119" s="126">
        <v>0</v>
      </c>
      <c r="AH119" s="126">
        <v>0</v>
      </c>
      <c r="AI119" s="126">
        <v>0</v>
      </c>
      <c r="AJ119" s="126">
        <v>0</v>
      </c>
      <c r="AK119" s="126">
        <v>0</v>
      </c>
      <c r="AL119" s="126">
        <v>32000000</v>
      </c>
    </row>
    <row r="120" spans="1:38" x14ac:dyDescent="0.25">
      <c r="A120" s="16" t="s">
        <v>197</v>
      </c>
      <c r="B120" s="17" t="s">
        <v>198</v>
      </c>
      <c r="C120" s="18">
        <v>12000000</v>
      </c>
      <c r="D120" s="18">
        <v>0</v>
      </c>
      <c r="E120" s="18">
        <v>0</v>
      </c>
      <c r="F120" s="18">
        <v>0</v>
      </c>
      <c r="G120" s="18">
        <v>12000000</v>
      </c>
      <c r="H120" s="18">
        <v>0</v>
      </c>
      <c r="I120" s="18">
        <v>0</v>
      </c>
      <c r="J120" s="18">
        <v>12000000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12000000</v>
      </c>
      <c r="R120" s="18">
        <v>0</v>
      </c>
      <c r="U120" s="128" t="s">
        <v>197</v>
      </c>
      <c r="V120" s="125" t="s">
        <v>198</v>
      </c>
      <c r="W120" s="126">
        <v>12000000</v>
      </c>
      <c r="X120" s="126">
        <v>0</v>
      </c>
      <c r="Y120" s="126">
        <v>0</v>
      </c>
      <c r="Z120" s="126">
        <v>0</v>
      </c>
      <c r="AA120" s="126">
        <v>0</v>
      </c>
      <c r="AB120" s="126">
        <v>0</v>
      </c>
      <c r="AC120" s="126">
        <v>12000000</v>
      </c>
      <c r="AD120" s="126">
        <v>0</v>
      </c>
      <c r="AE120" s="126">
        <v>0</v>
      </c>
      <c r="AF120" s="126">
        <v>12000000</v>
      </c>
      <c r="AG120" s="126">
        <v>0</v>
      </c>
      <c r="AH120" s="126">
        <v>0</v>
      </c>
      <c r="AI120" s="126">
        <v>0</v>
      </c>
      <c r="AJ120" s="126">
        <v>0</v>
      </c>
      <c r="AK120" s="126">
        <v>0</v>
      </c>
      <c r="AL120" s="126">
        <v>12000000</v>
      </c>
    </row>
    <row r="121" spans="1:38" x14ac:dyDescent="0.25">
      <c r="A121" s="16" t="s">
        <v>199</v>
      </c>
      <c r="B121" s="17" t="s">
        <v>200</v>
      </c>
      <c r="C121" s="18">
        <v>20000000</v>
      </c>
      <c r="D121" s="18">
        <v>0</v>
      </c>
      <c r="E121" s="18">
        <v>0</v>
      </c>
      <c r="F121" s="18">
        <v>0</v>
      </c>
      <c r="G121" s="18">
        <v>20000000</v>
      </c>
      <c r="H121" s="18">
        <v>0</v>
      </c>
      <c r="I121" s="18">
        <v>0</v>
      </c>
      <c r="J121" s="18">
        <v>20000000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20000000</v>
      </c>
      <c r="R121" s="18">
        <v>0</v>
      </c>
      <c r="U121" s="128" t="s">
        <v>199</v>
      </c>
      <c r="V121" s="125" t="s">
        <v>200</v>
      </c>
      <c r="W121" s="126">
        <v>20000000</v>
      </c>
      <c r="X121" s="126">
        <v>0</v>
      </c>
      <c r="Y121" s="126">
        <v>0</v>
      </c>
      <c r="Z121" s="126">
        <v>0</v>
      </c>
      <c r="AA121" s="126">
        <v>0</v>
      </c>
      <c r="AB121" s="126">
        <v>0</v>
      </c>
      <c r="AC121" s="126">
        <v>20000000</v>
      </c>
      <c r="AD121" s="126">
        <v>0</v>
      </c>
      <c r="AE121" s="126">
        <v>0</v>
      </c>
      <c r="AF121" s="126">
        <v>20000000</v>
      </c>
      <c r="AG121" s="126">
        <v>0</v>
      </c>
      <c r="AH121" s="126">
        <v>0</v>
      </c>
      <c r="AI121" s="126">
        <v>0</v>
      </c>
      <c r="AJ121" s="126">
        <v>0</v>
      </c>
      <c r="AK121" s="126">
        <v>0</v>
      </c>
      <c r="AL121" s="126">
        <v>20000000</v>
      </c>
    </row>
    <row r="122" spans="1:38" x14ac:dyDescent="0.25">
      <c r="A122" s="16" t="s">
        <v>201</v>
      </c>
      <c r="B122" s="17" t="s">
        <v>202</v>
      </c>
      <c r="C122" s="18">
        <v>20000000</v>
      </c>
      <c r="D122" s="18">
        <v>0</v>
      </c>
      <c r="E122" s="18">
        <v>0</v>
      </c>
      <c r="F122" s="18">
        <v>0</v>
      </c>
      <c r="G122" s="18">
        <v>20000000</v>
      </c>
      <c r="H122" s="18">
        <v>0</v>
      </c>
      <c r="I122" s="18">
        <v>0</v>
      </c>
      <c r="J122" s="18">
        <v>20000000</v>
      </c>
      <c r="K122" s="18">
        <v>0</v>
      </c>
      <c r="L122" s="18">
        <v>0</v>
      </c>
      <c r="M122" s="18">
        <v>0</v>
      </c>
      <c r="N122" s="18">
        <v>20000000</v>
      </c>
      <c r="O122" s="18">
        <v>20000000</v>
      </c>
      <c r="P122" s="18">
        <v>20000000</v>
      </c>
      <c r="Q122" s="18">
        <v>0</v>
      </c>
      <c r="R122" s="18">
        <v>0</v>
      </c>
      <c r="U122" s="128" t="s">
        <v>201</v>
      </c>
      <c r="V122" s="125" t="s">
        <v>202</v>
      </c>
      <c r="W122" s="126">
        <v>20000000</v>
      </c>
      <c r="X122" s="126">
        <v>0</v>
      </c>
      <c r="Y122" s="126">
        <v>0</v>
      </c>
      <c r="Z122" s="126">
        <v>0</v>
      </c>
      <c r="AA122" s="126">
        <v>0</v>
      </c>
      <c r="AB122" s="126">
        <v>0</v>
      </c>
      <c r="AC122" s="126">
        <v>20000000</v>
      </c>
      <c r="AD122" s="126">
        <v>0</v>
      </c>
      <c r="AE122" s="126">
        <v>0</v>
      </c>
      <c r="AF122" s="126">
        <v>20000000</v>
      </c>
      <c r="AG122" s="126">
        <v>0</v>
      </c>
      <c r="AH122" s="126">
        <v>0</v>
      </c>
      <c r="AI122" s="126">
        <v>20000000</v>
      </c>
      <c r="AJ122" s="126">
        <v>20000000</v>
      </c>
      <c r="AK122" s="126">
        <v>20000000</v>
      </c>
      <c r="AL122" s="126">
        <v>0</v>
      </c>
    </row>
    <row r="123" spans="1:38" x14ac:dyDescent="0.25">
      <c r="A123" s="13" t="s">
        <v>203</v>
      </c>
      <c r="B123" s="14" t="s">
        <v>204</v>
      </c>
      <c r="C123" s="15">
        <f>+C124+C126+C131+C133</f>
        <v>450699400</v>
      </c>
      <c r="D123" s="15">
        <v>20000000</v>
      </c>
      <c r="E123" s="15">
        <v>0</v>
      </c>
      <c r="F123" s="15">
        <v>0</v>
      </c>
      <c r="G123" s="15">
        <v>470699400</v>
      </c>
      <c r="H123" s="15">
        <v>13659108</v>
      </c>
      <c r="I123" s="15">
        <v>13659108</v>
      </c>
      <c r="J123" s="15">
        <v>457040292</v>
      </c>
      <c r="K123" s="15">
        <v>1170520</v>
      </c>
      <c r="L123" s="15">
        <v>1170520</v>
      </c>
      <c r="M123" s="15">
        <v>12488588</v>
      </c>
      <c r="N123" s="15">
        <v>103659108</v>
      </c>
      <c r="O123" s="15">
        <v>103659108</v>
      </c>
      <c r="P123" s="15">
        <v>90000000</v>
      </c>
      <c r="Q123" s="15">
        <v>367040292</v>
      </c>
      <c r="R123" s="15">
        <v>0</v>
      </c>
      <c r="U123" s="128" t="s">
        <v>203</v>
      </c>
      <c r="V123" s="125" t="s">
        <v>204</v>
      </c>
      <c r="W123" s="126">
        <v>450699400</v>
      </c>
      <c r="X123" s="126">
        <v>20000000</v>
      </c>
      <c r="Y123" s="126">
        <v>0</v>
      </c>
      <c r="Z123" s="126">
        <v>0</v>
      </c>
      <c r="AA123" s="126">
        <v>0</v>
      </c>
      <c r="AB123" s="126">
        <v>0</v>
      </c>
      <c r="AC123" s="126">
        <v>470699400</v>
      </c>
      <c r="AD123" s="126">
        <v>13659108</v>
      </c>
      <c r="AE123" s="126">
        <v>13659108</v>
      </c>
      <c r="AF123" s="126">
        <v>457040292</v>
      </c>
      <c r="AG123" s="126">
        <v>1170520</v>
      </c>
      <c r="AH123" s="126">
        <v>1170520</v>
      </c>
      <c r="AI123" s="126">
        <v>103659108</v>
      </c>
      <c r="AJ123" s="126">
        <v>103659108</v>
      </c>
      <c r="AK123" s="126">
        <v>90000000</v>
      </c>
      <c r="AL123" s="126">
        <v>367040292</v>
      </c>
    </row>
    <row r="124" spans="1:38" x14ac:dyDescent="0.25">
      <c r="A124" s="13" t="s">
        <v>205</v>
      </c>
      <c r="B124" s="14" t="s">
        <v>206</v>
      </c>
      <c r="C124" s="15">
        <v>400000</v>
      </c>
      <c r="D124" s="15">
        <v>0</v>
      </c>
      <c r="E124" s="15">
        <v>0</v>
      </c>
      <c r="F124" s="15">
        <v>0</v>
      </c>
      <c r="G124" s="15">
        <v>400000</v>
      </c>
      <c r="H124" s="15">
        <v>0</v>
      </c>
      <c r="I124" s="15">
        <v>0</v>
      </c>
      <c r="J124" s="15">
        <v>400000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400000</v>
      </c>
      <c r="R124" s="15">
        <v>0</v>
      </c>
      <c r="U124" s="128" t="s">
        <v>205</v>
      </c>
      <c r="V124" s="125" t="s">
        <v>206</v>
      </c>
      <c r="W124" s="126">
        <v>400000</v>
      </c>
      <c r="X124" s="126">
        <v>0</v>
      </c>
      <c r="Y124" s="126">
        <v>0</v>
      </c>
      <c r="Z124" s="126">
        <v>0</v>
      </c>
      <c r="AA124" s="126">
        <v>0</v>
      </c>
      <c r="AB124" s="126">
        <v>0</v>
      </c>
      <c r="AC124" s="126">
        <v>400000</v>
      </c>
      <c r="AD124" s="126">
        <v>0</v>
      </c>
      <c r="AE124" s="126">
        <v>0</v>
      </c>
      <c r="AF124" s="126">
        <v>400000</v>
      </c>
      <c r="AG124" s="126">
        <v>0</v>
      </c>
      <c r="AH124" s="126">
        <v>0</v>
      </c>
      <c r="AI124" s="126">
        <v>0</v>
      </c>
      <c r="AJ124" s="126">
        <v>0</v>
      </c>
      <c r="AK124" s="126">
        <v>0</v>
      </c>
      <c r="AL124" s="126">
        <v>400000</v>
      </c>
    </row>
    <row r="125" spans="1:38" x14ac:dyDescent="0.25">
      <c r="A125" s="16" t="s">
        <v>207</v>
      </c>
      <c r="B125" s="17" t="s">
        <v>208</v>
      </c>
      <c r="C125" s="18">
        <v>400000</v>
      </c>
      <c r="D125" s="18">
        <v>0</v>
      </c>
      <c r="E125" s="18">
        <v>0</v>
      </c>
      <c r="F125" s="18">
        <v>0</v>
      </c>
      <c r="G125" s="18">
        <v>400000</v>
      </c>
      <c r="H125" s="18">
        <v>0</v>
      </c>
      <c r="I125" s="18">
        <v>0</v>
      </c>
      <c r="J125" s="18">
        <v>400000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400000</v>
      </c>
      <c r="R125" s="18">
        <v>0</v>
      </c>
      <c r="U125" s="128" t="s">
        <v>207</v>
      </c>
      <c r="V125" s="125" t="s">
        <v>208</v>
      </c>
      <c r="W125" s="126">
        <v>400000</v>
      </c>
      <c r="X125" s="126">
        <v>0</v>
      </c>
      <c r="Y125" s="126">
        <v>0</v>
      </c>
      <c r="Z125" s="126">
        <v>0</v>
      </c>
      <c r="AA125" s="126">
        <v>0</v>
      </c>
      <c r="AB125" s="126">
        <v>0</v>
      </c>
      <c r="AC125" s="126">
        <v>400000</v>
      </c>
      <c r="AD125" s="126">
        <v>0</v>
      </c>
      <c r="AE125" s="126">
        <v>0</v>
      </c>
      <c r="AF125" s="126">
        <v>400000</v>
      </c>
      <c r="AG125" s="126">
        <v>0</v>
      </c>
      <c r="AH125" s="126">
        <v>0</v>
      </c>
      <c r="AI125" s="126">
        <v>0</v>
      </c>
      <c r="AJ125" s="126">
        <v>0</v>
      </c>
      <c r="AK125" s="126">
        <v>0</v>
      </c>
      <c r="AL125" s="126">
        <v>400000</v>
      </c>
    </row>
    <row r="126" spans="1:38" x14ac:dyDescent="0.25">
      <c r="A126" s="13" t="s">
        <v>209</v>
      </c>
      <c r="B126" s="14" t="s">
        <v>210</v>
      </c>
      <c r="C126" s="15">
        <v>167480000</v>
      </c>
      <c r="D126" s="15">
        <v>20000000</v>
      </c>
      <c r="E126" s="15">
        <v>0</v>
      </c>
      <c r="F126" s="15">
        <v>0</v>
      </c>
      <c r="G126" s="15">
        <v>187480000</v>
      </c>
      <c r="H126" s="15">
        <v>13659108</v>
      </c>
      <c r="I126" s="15">
        <v>13659108</v>
      </c>
      <c r="J126" s="15">
        <v>173820892</v>
      </c>
      <c r="K126" s="15">
        <v>1170520</v>
      </c>
      <c r="L126" s="15">
        <v>1170520</v>
      </c>
      <c r="M126" s="15">
        <v>12488588</v>
      </c>
      <c r="N126" s="15">
        <v>103659108</v>
      </c>
      <c r="O126" s="15">
        <v>103659108</v>
      </c>
      <c r="P126" s="15">
        <v>90000000</v>
      </c>
      <c r="Q126" s="15">
        <v>83820892</v>
      </c>
      <c r="R126" s="15">
        <v>0</v>
      </c>
      <c r="U126" s="128" t="s">
        <v>209</v>
      </c>
      <c r="V126" s="125" t="s">
        <v>210</v>
      </c>
      <c r="W126" s="126">
        <v>167480000</v>
      </c>
      <c r="X126" s="126">
        <v>20000000</v>
      </c>
      <c r="Y126" s="126">
        <v>0</v>
      </c>
      <c r="Z126" s="126">
        <v>0</v>
      </c>
      <c r="AA126" s="126">
        <v>0</v>
      </c>
      <c r="AB126" s="126">
        <v>0</v>
      </c>
      <c r="AC126" s="126">
        <v>187480000</v>
      </c>
      <c r="AD126" s="126">
        <v>13659108</v>
      </c>
      <c r="AE126" s="126">
        <v>13659108</v>
      </c>
      <c r="AF126" s="126">
        <v>173820892</v>
      </c>
      <c r="AG126" s="126">
        <v>1170520</v>
      </c>
      <c r="AH126" s="126">
        <v>1170520</v>
      </c>
      <c r="AI126" s="126">
        <v>103659108</v>
      </c>
      <c r="AJ126" s="126">
        <v>103659108</v>
      </c>
      <c r="AK126" s="126">
        <v>90000000</v>
      </c>
      <c r="AL126" s="126">
        <v>83820892</v>
      </c>
    </row>
    <row r="127" spans="1:38" x14ac:dyDescent="0.25">
      <c r="A127" s="16" t="s">
        <v>211</v>
      </c>
      <c r="B127" s="17" t="s">
        <v>212</v>
      </c>
      <c r="C127" s="18">
        <v>90000000</v>
      </c>
      <c r="D127" s="18">
        <v>0</v>
      </c>
      <c r="E127" s="18">
        <v>0</v>
      </c>
      <c r="F127" s="18">
        <v>0</v>
      </c>
      <c r="G127" s="18">
        <v>90000000</v>
      </c>
      <c r="H127" s="18">
        <v>0</v>
      </c>
      <c r="I127" s="18">
        <v>0</v>
      </c>
      <c r="J127" s="18">
        <v>90000000</v>
      </c>
      <c r="K127" s="18">
        <v>0</v>
      </c>
      <c r="L127" s="18">
        <v>0</v>
      </c>
      <c r="M127" s="18">
        <v>0</v>
      </c>
      <c r="N127" s="18">
        <v>90000000</v>
      </c>
      <c r="O127" s="18">
        <v>90000000</v>
      </c>
      <c r="P127" s="18">
        <v>90000000</v>
      </c>
      <c r="Q127" s="18">
        <v>0</v>
      </c>
      <c r="R127" s="18">
        <v>0</v>
      </c>
      <c r="U127" s="128" t="s">
        <v>211</v>
      </c>
      <c r="V127" s="125" t="s">
        <v>212</v>
      </c>
      <c r="W127" s="126">
        <v>90000000</v>
      </c>
      <c r="X127" s="126">
        <v>0</v>
      </c>
      <c r="Y127" s="126">
        <v>0</v>
      </c>
      <c r="Z127" s="126">
        <v>0</v>
      </c>
      <c r="AA127" s="126">
        <v>0</v>
      </c>
      <c r="AB127" s="126">
        <v>0</v>
      </c>
      <c r="AC127" s="126">
        <v>90000000</v>
      </c>
      <c r="AD127" s="126">
        <v>0</v>
      </c>
      <c r="AE127" s="126">
        <v>0</v>
      </c>
      <c r="AF127" s="126">
        <v>90000000</v>
      </c>
      <c r="AG127" s="126">
        <v>0</v>
      </c>
      <c r="AH127" s="126">
        <v>0</v>
      </c>
      <c r="AI127" s="126">
        <v>90000000</v>
      </c>
      <c r="AJ127" s="126">
        <v>90000000</v>
      </c>
      <c r="AK127" s="126">
        <v>90000000</v>
      </c>
      <c r="AL127" s="126">
        <v>0</v>
      </c>
    </row>
    <row r="128" spans="1:38" x14ac:dyDescent="0.25">
      <c r="A128" s="16" t="s">
        <v>213</v>
      </c>
      <c r="B128" s="17" t="s">
        <v>214</v>
      </c>
      <c r="C128" s="18">
        <v>930000</v>
      </c>
      <c r="D128" s="18">
        <v>0</v>
      </c>
      <c r="E128" s="18">
        <v>0</v>
      </c>
      <c r="F128" s="18">
        <v>0</v>
      </c>
      <c r="G128" s="18">
        <v>930000</v>
      </c>
      <c r="H128" s="18">
        <v>0</v>
      </c>
      <c r="I128" s="18">
        <v>0</v>
      </c>
      <c r="J128" s="18">
        <v>930000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930000</v>
      </c>
      <c r="R128" s="18">
        <v>0</v>
      </c>
      <c r="U128" s="128" t="s">
        <v>213</v>
      </c>
      <c r="V128" s="125" t="s">
        <v>214</v>
      </c>
      <c r="W128" s="126">
        <v>930000</v>
      </c>
      <c r="X128" s="126">
        <v>0</v>
      </c>
      <c r="Y128" s="126">
        <v>0</v>
      </c>
      <c r="Z128" s="126">
        <v>0</v>
      </c>
      <c r="AA128" s="126">
        <v>0</v>
      </c>
      <c r="AB128" s="126">
        <v>0</v>
      </c>
      <c r="AC128" s="126">
        <v>930000</v>
      </c>
      <c r="AD128" s="126">
        <v>0</v>
      </c>
      <c r="AE128" s="126">
        <v>0</v>
      </c>
      <c r="AF128" s="126">
        <v>930000</v>
      </c>
      <c r="AG128" s="126">
        <v>0</v>
      </c>
      <c r="AH128" s="126">
        <v>0</v>
      </c>
      <c r="AI128" s="126">
        <v>0</v>
      </c>
      <c r="AJ128" s="126">
        <v>0</v>
      </c>
      <c r="AK128" s="126">
        <v>0</v>
      </c>
      <c r="AL128" s="126">
        <v>930000</v>
      </c>
    </row>
    <row r="129" spans="1:38" x14ac:dyDescent="0.25">
      <c r="A129" s="16" t="s">
        <v>215</v>
      </c>
      <c r="B129" s="17" t="s">
        <v>216</v>
      </c>
      <c r="C129" s="18">
        <v>1200000</v>
      </c>
      <c r="D129" s="18">
        <v>0</v>
      </c>
      <c r="E129" s="18">
        <v>0</v>
      </c>
      <c r="F129" s="18">
        <v>0</v>
      </c>
      <c r="G129" s="18">
        <v>1200000</v>
      </c>
      <c r="H129" s="18">
        <v>0</v>
      </c>
      <c r="I129" s="18">
        <v>0</v>
      </c>
      <c r="J129" s="18">
        <v>1200000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1200000</v>
      </c>
      <c r="R129" s="18">
        <v>0</v>
      </c>
      <c r="U129" s="128" t="s">
        <v>215</v>
      </c>
      <c r="V129" s="125" t="s">
        <v>216</v>
      </c>
      <c r="W129" s="126">
        <v>1200000</v>
      </c>
      <c r="X129" s="126">
        <v>0</v>
      </c>
      <c r="Y129" s="126">
        <v>0</v>
      </c>
      <c r="Z129" s="126">
        <v>0</v>
      </c>
      <c r="AA129" s="126">
        <v>0</v>
      </c>
      <c r="AB129" s="126">
        <v>0</v>
      </c>
      <c r="AC129" s="126">
        <v>1200000</v>
      </c>
      <c r="AD129" s="126">
        <v>0</v>
      </c>
      <c r="AE129" s="126">
        <v>0</v>
      </c>
      <c r="AF129" s="126">
        <v>1200000</v>
      </c>
      <c r="AG129" s="126">
        <v>0</v>
      </c>
      <c r="AH129" s="126">
        <v>0</v>
      </c>
      <c r="AI129" s="126">
        <v>0</v>
      </c>
      <c r="AJ129" s="126">
        <v>0</v>
      </c>
      <c r="AK129" s="126">
        <v>0</v>
      </c>
      <c r="AL129" s="126">
        <v>1200000</v>
      </c>
    </row>
    <row r="130" spans="1:38" x14ac:dyDescent="0.25">
      <c r="A130" s="16" t="s">
        <v>217</v>
      </c>
      <c r="B130" s="17" t="s">
        <v>218</v>
      </c>
      <c r="C130" s="18">
        <v>75350000</v>
      </c>
      <c r="D130" s="18">
        <v>20000000</v>
      </c>
      <c r="E130" s="18">
        <v>0</v>
      </c>
      <c r="F130" s="18">
        <v>0</v>
      </c>
      <c r="G130" s="18">
        <v>95350000</v>
      </c>
      <c r="H130" s="18">
        <v>13659108</v>
      </c>
      <c r="I130" s="18">
        <v>13659108</v>
      </c>
      <c r="J130" s="18">
        <v>81690892</v>
      </c>
      <c r="K130" s="18">
        <v>1170520</v>
      </c>
      <c r="L130" s="18">
        <v>1170520</v>
      </c>
      <c r="M130" s="18">
        <v>12488588</v>
      </c>
      <c r="N130" s="18">
        <v>13659108</v>
      </c>
      <c r="O130" s="18">
        <v>13659108</v>
      </c>
      <c r="P130" s="18">
        <v>0</v>
      </c>
      <c r="Q130" s="18">
        <v>81690892</v>
      </c>
      <c r="R130" s="18">
        <v>0</v>
      </c>
      <c r="U130" s="128" t="s">
        <v>217</v>
      </c>
      <c r="V130" s="125" t="s">
        <v>218</v>
      </c>
      <c r="W130" s="126">
        <v>75350000</v>
      </c>
      <c r="X130" s="126">
        <v>20000000</v>
      </c>
      <c r="Y130" s="126">
        <v>0</v>
      </c>
      <c r="Z130" s="126">
        <v>0</v>
      </c>
      <c r="AA130" s="126">
        <v>0</v>
      </c>
      <c r="AB130" s="126">
        <v>0</v>
      </c>
      <c r="AC130" s="126">
        <v>95350000</v>
      </c>
      <c r="AD130" s="126">
        <v>13659108</v>
      </c>
      <c r="AE130" s="126">
        <v>13659108</v>
      </c>
      <c r="AF130" s="126">
        <v>81690892</v>
      </c>
      <c r="AG130" s="126">
        <v>1170520</v>
      </c>
      <c r="AH130" s="126">
        <v>1170520</v>
      </c>
      <c r="AI130" s="126">
        <v>13659108</v>
      </c>
      <c r="AJ130" s="126">
        <v>13659108</v>
      </c>
      <c r="AK130" s="126">
        <v>0</v>
      </c>
      <c r="AL130" s="126">
        <v>81690892</v>
      </c>
    </row>
    <row r="131" spans="1:38" x14ac:dyDescent="0.25">
      <c r="A131" s="13" t="s">
        <v>219</v>
      </c>
      <c r="B131" s="14" t="s">
        <v>220</v>
      </c>
      <c r="C131" s="15">
        <v>50000</v>
      </c>
      <c r="D131" s="15">
        <v>0</v>
      </c>
      <c r="E131" s="15">
        <v>0</v>
      </c>
      <c r="F131" s="15">
        <v>0</v>
      </c>
      <c r="G131" s="15">
        <v>50000</v>
      </c>
      <c r="H131" s="15">
        <v>0</v>
      </c>
      <c r="I131" s="15">
        <v>0</v>
      </c>
      <c r="J131" s="15">
        <v>50000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50000</v>
      </c>
      <c r="R131" s="15">
        <v>0</v>
      </c>
      <c r="U131" s="128" t="s">
        <v>219</v>
      </c>
      <c r="V131" s="125" t="s">
        <v>220</v>
      </c>
      <c r="W131" s="126">
        <v>50000</v>
      </c>
      <c r="X131" s="126">
        <v>0</v>
      </c>
      <c r="Y131" s="126">
        <v>0</v>
      </c>
      <c r="Z131" s="126">
        <v>0</v>
      </c>
      <c r="AA131" s="126">
        <v>0</v>
      </c>
      <c r="AB131" s="126">
        <v>0</v>
      </c>
      <c r="AC131" s="126">
        <v>50000</v>
      </c>
      <c r="AD131" s="126">
        <v>0</v>
      </c>
      <c r="AE131" s="126">
        <v>0</v>
      </c>
      <c r="AF131" s="126">
        <v>50000</v>
      </c>
      <c r="AG131" s="126">
        <v>0</v>
      </c>
      <c r="AH131" s="126">
        <v>0</v>
      </c>
      <c r="AI131" s="126">
        <v>0</v>
      </c>
      <c r="AJ131" s="126">
        <v>0</v>
      </c>
      <c r="AK131" s="126">
        <v>0</v>
      </c>
      <c r="AL131" s="126">
        <v>50000</v>
      </c>
    </row>
    <row r="132" spans="1:38" x14ac:dyDescent="0.25">
      <c r="A132" s="16" t="s">
        <v>221</v>
      </c>
      <c r="B132" s="17" t="s">
        <v>222</v>
      </c>
      <c r="C132" s="18">
        <v>50000</v>
      </c>
      <c r="D132" s="18">
        <v>0</v>
      </c>
      <c r="E132" s="18">
        <v>0</v>
      </c>
      <c r="F132" s="18">
        <v>0</v>
      </c>
      <c r="G132" s="18">
        <v>50000</v>
      </c>
      <c r="H132" s="18">
        <v>0</v>
      </c>
      <c r="I132" s="18">
        <v>0</v>
      </c>
      <c r="J132" s="18">
        <v>50000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50000</v>
      </c>
      <c r="R132" s="18">
        <v>0</v>
      </c>
      <c r="U132" s="128" t="s">
        <v>221</v>
      </c>
      <c r="V132" s="125" t="s">
        <v>222</v>
      </c>
      <c r="W132" s="126">
        <v>50000</v>
      </c>
      <c r="X132" s="126">
        <v>0</v>
      </c>
      <c r="Y132" s="126">
        <v>0</v>
      </c>
      <c r="Z132" s="126">
        <v>0</v>
      </c>
      <c r="AA132" s="126">
        <v>0</v>
      </c>
      <c r="AB132" s="126">
        <v>0</v>
      </c>
      <c r="AC132" s="126">
        <v>50000</v>
      </c>
      <c r="AD132" s="126">
        <v>0</v>
      </c>
      <c r="AE132" s="126">
        <v>0</v>
      </c>
      <c r="AF132" s="126">
        <v>50000</v>
      </c>
      <c r="AG132" s="126">
        <v>0</v>
      </c>
      <c r="AH132" s="126">
        <v>0</v>
      </c>
      <c r="AI132" s="126">
        <v>0</v>
      </c>
      <c r="AJ132" s="126">
        <v>0</v>
      </c>
      <c r="AK132" s="126">
        <v>0</v>
      </c>
      <c r="AL132" s="126">
        <v>50000</v>
      </c>
    </row>
    <row r="133" spans="1:38" x14ac:dyDescent="0.25">
      <c r="A133" s="16" t="s">
        <v>223</v>
      </c>
      <c r="B133" s="17" t="s">
        <v>224</v>
      </c>
      <c r="C133" s="18">
        <v>282769400</v>
      </c>
      <c r="D133" s="18">
        <v>0</v>
      </c>
      <c r="E133" s="18">
        <v>0</v>
      </c>
      <c r="F133" s="18">
        <v>0</v>
      </c>
      <c r="G133" s="18">
        <v>282769400</v>
      </c>
      <c r="H133" s="18">
        <v>0</v>
      </c>
      <c r="I133" s="18">
        <v>0</v>
      </c>
      <c r="J133" s="18">
        <v>282769400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282769400</v>
      </c>
      <c r="R133" s="18">
        <v>0</v>
      </c>
      <c r="U133" s="128" t="s">
        <v>223</v>
      </c>
      <c r="V133" s="125" t="s">
        <v>224</v>
      </c>
      <c r="W133" s="126">
        <v>282769400</v>
      </c>
      <c r="X133" s="126">
        <v>0</v>
      </c>
      <c r="Y133" s="126">
        <v>0</v>
      </c>
      <c r="Z133" s="126">
        <v>0</v>
      </c>
      <c r="AA133" s="126">
        <v>0</v>
      </c>
      <c r="AB133" s="126">
        <v>0</v>
      </c>
      <c r="AC133" s="126">
        <v>282769400</v>
      </c>
      <c r="AD133" s="126">
        <v>0</v>
      </c>
      <c r="AE133" s="126">
        <v>0</v>
      </c>
      <c r="AF133" s="126">
        <v>282769400</v>
      </c>
      <c r="AG133" s="126">
        <v>0</v>
      </c>
      <c r="AH133" s="126">
        <v>0</v>
      </c>
      <c r="AI133" s="126">
        <v>0</v>
      </c>
      <c r="AJ133" s="126">
        <v>0</v>
      </c>
      <c r="AK133" s="126">
        <v>0</v>
      </c>
      <c r="AL133" s="126">
        <v>282769400</v>
      </c>
    </row>
    <row r="134" spans="1:38" x14ac:dyDescent="0.25">
      <c r="A134" s="13" t="s">
        <v>225</v>
      </c>
      <c r="B134" s="14" t="s">
        <v>226</v>
      </c>
      <c r="C134" s="15">
        <f>+C135+C136+C141+C144+C149+C155+C160+C162</f>
        <v>811667342</v>
      </c>
      <c r="D134" s="15">
        <v>0</v>
      </c>
      <c r="E134" s="15">
        <v>0</v>
      </c>
      <c r="F134" s="15">
        <v>0</v>
      </c>
      <c r="G134" s="15">
        <v>729470144</v>
      </c>
      <c r="H134" s="15">
        <v>0</v>
      </c>
      <c r="I134" s="15">
        <v>0</v>
      </c>
      <c r="J134" s="15">
        <v>729470144</v>
      </c>
      <c r="K134" s="15">
        <v>0</v>
      </c>
      <c r="L134" s="15">
        <v>0</v>
      </c>
      <c r="M134" s="15">
        <v>0</v>
      </c>
      <c r="N134" s="15">
        <v>185000000</v>
      </c>
      <c r="O134" s="15">
        <v>185000000</v>
      </c>
      <c r="P134" s="15">
        <v>185000000</v>
      </c>
      <c r="Q134" s="15">
        <v>544470144</v>
      </c>
      <c r="R134" s="15">
        <v>0</v>
      </c>
      <c r="U134" s="128" t="s">
        <v>225</v>
      </c>
      <c r="V134" s="125" t="s">
        <v>226</v>
      </c>
      <c r="W134" s="126">
        <v>729470144</v>
      </c>
      <c r="X134" s="126">
        <v>0</v>
      </c>
      <c r="Y134" s="126">
        <v>0</v>
      </c>
      <c r="Z134" s="126">
        <v>0</v>
      </c>
      <c r="AA134" s="126">
        <v>0</v>
      </c>
      <c r="AB134" s="126">
        <v>0</v>
      </c>
      <c r="AC134" s="126">
        <v>729470144</v>
      </c>
      <c r="AD134" s="126">
        <v>0</v>
      </c>
      <c r="AE134" s="126">
        <v>0</v>
      </c>
      <c r="AF134" s="126">
        <v>729470144</v>
      </c>
      <c r="AG134" s="126">
        <v>0</v>
      </c>
      <c r="AH134" s="126">
        <v>0</v>
      </c>
      <c r="AI134" s="126">
        <v>185000000</v>
      </c>
      <c r="AJ134" s="126">
        <v>185000000</v>
      </c>
      <c r="AK134" s="126">
        <v>185000000</v>
      </c>
      <c r="AL134" s="126">
        <v>544470144</v>
      </c>
    </row>
    <row r="135" spans="1:38" x14ac:dyDescent="0.25">
      <c r="A135" s="16" t="s">
        <v>227</v>
      </c>
      <c r="B135" s="17" t="s">
        <v>228</v>
      </c>
      <c r="C135" s="18">
        <v>5000000</v>
      </c>
      <c r="D135" s="18">
        <v>0</v>
      </c>
      <c r="E135" s="18">
        <v>0</v>
      </c>
      <c r="F135" s="18">
        <v>0</v>
      </c>
      <c r="G135" s="18">
        <v>5000000</v>
      </c>
      <c r="H135" s="18">
        <v>0</v>
      </c>
      <c r="I135" s="18">
        <v>0</v>
      </c>
      <c r="J135" s="18">
        <v>5000000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5000000</v>
      </c>
      <c r="R135" s="18">
        <v>0</v>
      </c>
      <c r="U135" s="128" t="s">
        <v>227</v>
      </c>
      <c r="V135" s="125" t="s">
        <v>228</v>
      </c>
      <c r="W135" s="126">
        <v>5000000</v>
      </c>
      <c r="X135" s="126">
        <v>0</v>
      </c>
      <c r="Y135" s="126">
        <v>0</v>
      </c>
      <c r="Z135" s="126">
        <v>0</v>
      </c>
      <c r="AA135" s="126">
        <v>0</v>
      </c>
      <c r="AB135" s="126">
        <v>0</v>
      </c>
      <c r="AC135" s="126">
        <v>5000000</v>
      </c>
      <c r="AD135" s="126">
        <v>0</v>
      </c>
      <c r="AE135" s="126">
        <v>0</v>
      </c>
      <c r="AF135" s="126">
        <v>5000000</v>
      </c>
      <c r="AG135" s="126">
        <v>0</v>
      </c>
      <c r="AH135" s="126">
        <v>0</v>
      </c>
      <c r="AI135" s="126">
        <v>0</v>
      </c>
      <c r="AJ135" s="126">
        <v>0</v>
      </c>
      <c r="AK135" s="126">
        <v>0</v>
      </c>
      <c r="AL135" s="126">
        <v>5000000</v>
      </c>
    </row>
    <row r="136" spans="1:38" x14ac:dyDescent="0.25">
      <c r="A136" s="13" t="s">
        <v>229</v>
      </c>
      <c r="B136" s="14" t="s">
        <v>230</v>
      </c>
      <c r="C136" s="15">
        <f>+C137+C138+C139+C140</f>
        <v>77197198</v>
      </c>
      <c r="D136" s="15">
        <v>0</v>
      </c>
      <c r="E136" s="15">
        <v>0</v>
      </c>
      <c r="F136" s="15">
        <v>0</v>
      </c>
      <c r="G136" s="15">
        <v>77197198</v>
      </c>
      <c r="H136" s="15">
        <v>0</v>
      </c>
      <c r="I136" s="15">
        <v>0</v>
      </c>
      <c r="J136" s="15">
        <v>77197198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77197198</v>
      </c>
      <c r="R136" s="15">
        <v>0</v>
      </c>
      <c r="U136" s="128" t="s">
        <v>229</v>
      </c>
      <c r="V136" s="125" t="s">
        <v>230</v>
      </c>
      <c r="W136" s="126">
        <v>77197198</v>
      </c>
      <c r="X136" s="126">
        <v>0</v>
      </c>
      <c r="Y136" s="126">
        <v>0</v>
      </c>
      <c r="Z136" s="126">
        <v>0</v>
      </c>
      <c r="AA136" s="126">
        <v>0</v>
      </c>
      <c r="AB136" s="126">
        <v>0</v>
      </c>
      <c r="AC136" s="126">
        <v>77197198</v>
      </c>
      <c r="AD136" s="126">
        <v>0</v>
      </c>
      <c r="AE136" s="126">
        <v>0</v>
      </c>
      <c r="AF136" s="126">
        <v>77197198</v>
      </c>
      <c r="AG136" s="126">
        <v>0</v>
      </c>
      <c r="AH136" s="126">
        <v>0</v>
      </c>
      <c r="AI136" s="126">
        <v>0</v>
      </c>
      <c r="AJ136" s="126">
        <v>0</v>
      </c>
      <c r="AK136" s="126">
        <v>0</v>
      </c>
      <c r="AL136" s="126">
        <v>77197198</v>
      </c>
    </row>
    <row r="137" spans="1:38" x14ac:dyDescent="0.25">
      <c r="A137" s="16" t="s">
        <v>231</v>
      </c>
      <c r="B137" s="17" t="s">
        <v>232</v>
      </c>
      <c r="C137" s="18">
        <v>43651366</v>
      </c>
      <c r="D137" s="18">
        <v>0</v>
      </c>
      <c r="E137" s="18">
        <v>0</v>
      </c>
      <c r="F137" s="18">
        <v>0</v>
      </c>
      <c r="G137" s="18">
        <v>43651366</v>
      </c>
      <c r="H137" s="18">
        <v>0</v>
      </c>
      <c r="I137" s="18">
        <v>0</v>
      </c>
      <c r="J137" s="18">
        <v>43651366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43651366</v>
      </c>
      <c r="R137" s="18">
        <v>0</v>
      </c>
      <c r="U137" s="128" t="s">
        <v>231</v>
      </c>
      <c r="V137" s="125" t="s">
        <v>232</v>
      </c>
      <c r="W137" s="126">
        <v>43651366</v>
      </c>
      <c r="X137" s="126">
        <v>0</v>
      </c>
      <c r="Y137" s="126">
        <v>0</v>
      </c>
      <c r="Z137" s="126">
        <v>0</v>
      </c>
      <c r="AA137" s="126">
        <v>0</v>
      </c>
      <c r="AB137" s="126">
        <v>0</v>
      </c>
      <c r="AC137" s="126">
        <v>43651366</v>
      </c>
      <c r="AD137" s="126">
        <v>0</v>
      </c>
      <c r="AE137" s="126">
        <v>0</v>
      </c>
      <c r="AF137" s="126">
        <v>43651366</v>
      </c>
      <c r="AG137" s="126">
        <v>0</v>
      </c>
      <c r="AH137" s="126">
        <v>0</v>
      </c>
      <c r="AI137" s="126">
        <v>0</v>
      </c>
      <c r="AJ137" s="126">
        <v>0</v>
      </c>
      <c r="AK137" s="126">
        <v>0</v>
      </c>
      <c r="AL137" s="126">
        <v>43651366</v>
      </c>
    </row>
    <row r="138" spans="1:38" x14ac:dyDescent="0.25">
      <c r="A138" s="16" t="s">
        <v>233</v>
      </c>
      <c r="B138" s="17" t="s">
        <v>234</v>
      </c>
      <c r="C138" s="18">
        <v>10000000</v>
      </c>
      <c r="D138" s="18">
        <v>0</v>
      </c>
      <c r="E138" s="18">
        <v>0</v>
      </c>
      <c r="F138" s="18">
        <v>0</v>
      </c>
      <c r="G138" s="18">
        <v>10000000</v>
      </c>
      <c r="H138" s="18">
        <v>0</v>
      </c>
      <c r="I138" s="18">
        <v>0</v>
      </c>
      <c r="J138" s="18">
        <v>10000000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10000000</v>
      </c>
      <c r="R138" s="18">
        <v>0</v>
      </c>
      <c r="U138" s="128" t="s">
        <v>233</v>
      </c>
      <c r="V138" s="125" t="s">
        <v>234</v>
      </c>
      <c r="W138" s="126">
        <v>10000000</v>
      </c>
      <c r="X138" s="126">
        <v>0</v>
      </c>
      <c r="Y138" s="126">
        <v>0</v>
      </c>
      <c r="Z138" s="126">
        <v>0</v>
      </c>
      <c r="AA138" s="126">
        <v>0</v>
      </c>
      <c r="AB138" s="126">
        <v>0</v>
      </c>
      <c r="AC138" s="126">
        <v>10000000</v>
      </c>
      <c r="AD138" s="126">
        <v>0</v>
      </c>
      <c r="AE138" s="126">
        <v>0</v>
      </c>
      <c r="AF138" s="126">
        <v>10000000</v>
      </c>
      <c r="AG138" s="126">
        <v>0</v>
      </c>
      <c r="AH138" s="126">
        <v>0</v>
      </c>
      <c r="AI138" s="126">
        <v>0</v>
      </c>
      <c r="AJ138" s="126">
        <v>0</v>
      </c>
      <c r="AK138" s="126">
        <v>0</v>
      </c>
      <c r="AL138" s="126">
        <v>10000000</v>
      </c>
    </row>
    <row r="139" spans="1:38" x14ac:dyDescent="0.25">
      <c r="A139" s="16" t="s">
        <v>235</v>
      </c>
      <c r="B139" s="17" t="s">
        <v>236</v>
      </c>
      <c r="C139" s="18">
        <v>16545832</v>
      </c>
      <c r="D139" s="18">
        <v>0</v>
      </c>
      <c r="E139" s="18">
        <v>0</v>
      </c>
      <c r="F139" s="18">
        <v>0</v>
      </c>
      <c r="G139" s="18">
        <v>16545832</v>
      </c>
      <c r="H139" s="18">
        <v>0</v>
      </c>
      <c r="I139" s="18">
        <v>0</v>
      </c>
      <c r="J139" s="18">
        <v>16545832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16545832</v>
      </c>
      <c r="R139" s="18">
        <v>0</v>
      </c>
      <c r="U139" s="128" t="s">
        <v>235</v>
      </c>
      <c r="V139" s="125" t="s">
        <v>236</v>
      </c>
      <c r="W139" s="126">
        <v>16545832</v>
      </c>
      <c r="X139" s="126">
        <v>0</v>
      </c>
      <c r="Y139" s="126">
        <v>0</v>
      </c>
      <c r="Z139" s="126">
        <v>0</v>
      </c>
      <c r="AA139" s="126">
        <v>0</v>
      </c>
      <c r="AB139" s="126">
        <v>0</v>
      </c>
      <c r="AC139" s="126">
        <v>16545832</v>
      </c>
      <c r="AD139" s="126">
        <v>0</v>
      </c>
      <c r="AE139" s="126">
        <v>0</v>
      </c>
      <c r="AF139" s="126">
        <v>16545832</v>
      </c>
      <c r="AG139" s="126">
        <v>0</v>
      </c>
      <c r="AH139" s="126">
        <v>0</v>
      </c>
      <c r="AI139" s="126">
        <v>0</v>
      </c>
      <c r="AJ139" s="126">
        <v>0</v>
      </c>
      <c r="AK139" s="126">
        <v>0</v>
      </c>
      <c r="AL139" s="126">
        <v>16545832</v>
      </c>
    </row>
    <row r="140" spans="1:38" x14ac:dyDescent="0.25">
      <c r="A140" s="16" t="s">
        <v>237</v>
      </c>
      <c r="B140" s="17" t="s">
        <v>238</v>
      </c>
      <c r="C140" s="18">
        <v>7000000</v>
      </c>
      <c r="D140" s="18">
        <v>0</v>
      </c>
      <c r="E140" s="18">
        <v>0</v>
      </c>
      <c r="F140" s="18">
        <v>0</v>
      </c>
      <c r="G140" s="18">
        <v>7000000</v>
      </c>
      <c r="H140" s="18">
        <v>0</v>
      </c>
      <c r="I140" s="18">
        <v>0</v>
      </c>
      <c r="J140" s="18">
        <v>7000000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7000000</v>
      </c>
      <c r="R140" s="18">
        <v>0</v>
      </c>
      <c r="U140" s="128" t="s">
        <v>237</v>
      </c>
      <c r="V140" s="125" t="s">
        <v>238</v>
      </c>
      <c r="W140" s="126">
        <v>7000000</v>
      </c>
      <c r="X140" s="126">
        <v>0</v>
      </c>
      <c r="Y140" s="126">
        <v>0</v>
      </c>
      <c r="Z140" s="126">
        <v>0</v>
      </c>
      <c r="AA140" s="126">
        <v>0</v>
      </c>
      <c r="AB140" s="126">
        <v>0</v>
      </c>
      <c r="AC140" s="126">
        <v>7000000</v>
      </c>
      <c r="AD140" s="126">
        <v>0</v>
      </c>
      <c r="AE140" s="126">
        <v>0</v>
      </c>
      <c r="AF140" s="126">
        <v>7000000</v>
      </c>
      <c r="AG140" s="126">
        <v>0</v>
      </c>
      <c r="AH140" s="126">
        <v>0</v>
      </c>
      <c r="AI140" s="126">
        <v>0</v>
      </c>
      <c r="AJ140" s="126">
        <v>0</v>
      </c>
      <c r="AK140" s="126">
        <v>0</v>
      </c>
      <c r="AL140" s="126">
        <v>7000000</v>
      </c>
    </row>
    <row r="141" spans="1:38" x14ac:dyDescent="0.25">
      <c r="A141" s="13" t="s">
        <v>239</v>
      </c>
      <c r="B141" s="14" t="s">
        <v>240</v>
      </c>
      <c r="C141" s="15">
        <f>+C142+C143</f>
        <v>62600000</v>
      </c>
      <c r="D141" s="15">
        <v>0</v>
      </c>
      <c r="E141" s="15">
        <v>0</v>
      </c>
      <c r="F141" s="15">
        <v>0</v>
      </c>
      <c r="G141" s="15">
        <v>62600000</v>
      </c>
      <c r="H141" s="15">
        <v>0</v>
      </c>
      <c r="I141" s="15">
        <v>0</v>
      </c>
      <c r="J141" s="15">
        <v>62600000</v>
      </c>
      <c r="K141" s="15">
        <v>0</v>
      </c>
      <c r="L141" s="15">
        <v>0</v>
      </c>
      <c r="M141" s="15">
        <v>0</v>
      </c>
      <c r="N141" s="15">
        <v>45000000</v>
      </c>
      <c r="O141" s="15">
        <v>45000000</v>
      </c>
      <c r="P141" s="15">
        <v>45000000</v>
      </c>
      <c r="Q141" s="15">
        <v>17600000</v>
      </c>
      <c r="R141" s="15">
        <v>0</v>
      </c>
      <c r="U141" s="128" t="s">
        <v>239</v>
      </c>
      <c r="V141" s="125" t="s">
        <v>240</v>
      </c>
      <c r="W141" s="126">
        <v>62600000</v>
      </c>
      <c r="X141" s="126">
        <v>0</v>
      </c>
      <c r="Y141" s="126">
        <v>0</v>
      </c>
      <c r="Z141" s="126">
        <v>0</v>
      </c>
      <c r="AA141" s="126">
        <v>0</v>
      </c>
      <c r="AB141" s="126">
        <v>0</v>
      </c>
      <c r="AC141" s="126">
        <v>62600000</v>
      </c>
      <c r="AD141" s="126">
        <v>0</v>
      </c>
      <c r="AE141" s="126">
        <v>0</v>
      </c>
      <c r="AF141" s="126">
        <v>62600000</v>
      </c>
      <c r="AG141" s="126">
        <v>0</v>
      </c>
      <c r="AH141" s="126">
        <v>0</v>
      </c>
      <c r="AI141" s="126">
        <v>45000000</v>
      </c>
      <c r="AJ141" s="126">
        <v>45000000</v>
      </c>
      <c r="AK141" s="126">
        <v>45000000</v>
      </c>
      <c r="AL141" s="126">
        <v>17600000</v>
      </c>
    </row>
    <row r="142" spans="1:38" x14ac:dyDescent="0.25">
      <c r="A142" s="16" t="s">
        <v>241</v>
      </c>
      <c r="B142" s="17" t="s">
        <v>242</v>
      </c>
      <c r="C142" s="18">
        <v>21100000</v>
      </c>
      <c r="D142" s="18">
        <v>0</v>
      </c>
      <c r="E142" s="18">
        <v>0</v>
      </c>
      <c r="F142" s="18">
        <v>0</v>
      </c>
      <c r="G142" s="18">
        <v>21100000</v>
      </c>
      <c r="H142" s="18">
        <v>0</v>
      </c>
      <c r="I142" s="18">
        <v>0</v>
      </c>
      <c r="J142" s="18">
        <v>21100000</v>
      </c>
      <c r="K142" s="18">
        <v>0</v>
      </c>
      <c r="L142" s="18">
        <v>0</v>
      </c>
      <c r="M142" s="18">
        <v>0</v>
      </c>
      <c r="N142" s="18">
        <v>12000000</v>
      </c>
      <c r="O142" s="18">
        <v>12000000</v>
      </c>
      <c r="P142" s="18">
        <v>12000000</v>
      </c>
      <c r="Q142" s="18">
        <v>9100000</v>
      </c>
      <c r="R142" s="18">
        <v>0</v>
      </c>
      <c r="U142" s="128" t="s">
        <v>241</v>
      </c>
      <c r="V142" s="125" t="s">
        <v>242</v>
      </c>
      <c r="W142" s="126">
        <v>21100000</v>
      </c>
      <c r="X142" s="126">
        <v>0</v>
      </c>
      <c r="Y142" s="126">
        <v>0</v>
      </c>
      <c r="Z142" s="126">
        <v>0</v>
      </c>
      <c r="AA142" s="126">
        <v>0</v>
      </c>
      <c r="AB142" s="126">
        <v>0</v>
      </c>
      <c r="AC142" s="126">
        <v>21100000</v>
      </c>
      <c r="AD142" s="126">
        <v>0</v>
      </c>
      <c r="AE142" s="126">
        <v>0</v>
      </c>
      <c r="AF142" s="126">
        <v>21100000</v>
      </c>
      <c r="AG142" s="126">
        <v>0</v>
      </c>
      <c r="AH142" s="126">
        <v>0</v>
      </c>
      <c r="AI142" s="126">
        <v>12000000</v>
      </c>
      <c r="AJ142" s="126">
        <v>12000000</v>
      </c>
      <c r="AK142" s="126">
        <v>12000000</v>
      </c>
      <c r="AL142" s="126">
        <v>9100000</v>
      </c>
    </row>
    <row r="143" spans="1:38" x14ac:dyDescent="0.25">
      <c r="A143" s="16" t="s">
        <v>243</v>
      </c>
      <c r="B143" s="17" t="s">
        <v>244</v>
      </c>
      <c r="C143" s="18">
        <v>41500000</v>
      </c>
      <c r="D143" s="18">
        <v>0</v>
      </c>
      <c r="E143" s="18">
        <v>0</v>
      </c>
      <c r="F143" s="18">
        <v>0</v>
      </c>
      <c r="G143" s="18">
        <v>41500000</v>
      </c>
      <c r="H143" s="18">
        <v>0</v>
      </c>
      <c r="I143" s="18">
        <v>0</v>
      </c>
      <c r="J143" s="18">
        <v>41500000</v>
      </c>
      <c r="K143" s="18">
        <v>0</v>
      </c>
      <c r="L143" s="18">
        <v>0</v>
      </c>
      <c r="M143" s="18">
        <v>0</v>
      </c>
      <c r="N143" s="18">
        <v>33000000</v>
      </c>
      <c r="O143" s="18">
        <v>33000000</v>
      </c>
      <c r="P143" s="18">
        <v>33000000</v>
      </c>
      <c r="Q143" s="18">
        <v>8500000</v>
      </c>
      <c r="R143" s="18">
        <v>0</v>
      </c>
      <c r="U143" s="128" t="s">
        <v>243</v>
      </c>
      <c r="V143" s="125" t="s">
        <v>244</v>
      </c>
      <c r="W143" s="126">
        <v>41500000</v>
      </c>
      <c r="X143" s="126">
        <v>0</v>
      </c>
      <c r="Y143" s="126">
        <v>0</v>
      </c>
      <c r="Z143" s="126">
        <v>0</v>
      </c>
      <c r="AA143" s="126">
        <v>0</v>
      </c>
      <c r="AB143" s="126">
        <v>0</v>
      </c>
      <c r="AC143" s="126">
        <v>41500000</v>
      </c>
      <c r="AD143" s="126">
        <v>0</v>
      </c>
      <c r="AE143" s="126">
        <v>0</v>
      </c>
      <c r="AF143" s="126">
        <v>41500000</v>
      </c>
      <c r="AG143" s="126">
        <v>0</v>
      </c>
      <c r="AH143" s="126">
        <v>0</v>
      </c>
      <c r="AI143" s="126">
        <v>33000000</v>
      </c>
      <c r="AJ143" s="126">
        <v>33000000</v>
      </c>
      <c r="AK143" s="126">
        <v>33000000</v>
      </c>
      <c r="AL143" s="126">
        <v>8500000</v>
      </c>
    </row>
    <row r="144" spans="1:38" x14ac:dyDescent="0.25">
      <c r="A144" s="13" t="s">
        <v>245</v>
      </c>
      <c r="B144" s="14" t="s">
        <v>246</v>
      </c>
      <c r="C144" s="15">
        <f>+C145+C146+C147+C148</f>
        <v>228388493</v>
      </c>
      <c r="D144" s="15">
        <v>0</v>
      </c>
      <c r="E144" s="15">
        <v>0</v>
      </c>
      <c r="F144" s="15">
        <v>0</v>
      </c>
      <c r="G144" s="15">
        <v>228388493</v>
      </c>
      <c r="H144" s="15">
        <v>0</v>
      </c>
      <c r="I144" s="15">
        <v>0</v>
      </c>
      <c r="J144" s="15">
        <v>228388493</v>
      </c>
      <c r="K144" s="15">
        <v>0</v>
      </c>
      <c r="L144" s="15">
        <v>0</v>
      </c>
      <c r="M144" s="15">
        <v>0</v>
      </c>
      <c r="N144" s="15">
        <v>130000000</v>
      </c>
      <c r="O144" s="15">
        <v>130000000</v>
      </c>
      <c r="P144" s="15">
        <v>130000000</v>
      </c>
      <c r="Q144" s="15">
        <v>98388493</v>
      </c>
      <c r="R144" s="15">
        <v>0</v>
      </c>
      <c r="U144" s="128" t="s">
        <v>245</v>
      </c>
      <c r="V144" s="125" t="s">
        <v>246</v>
      </c>
      <c r="W144" s="126">
        <v>228388493</v>
      </c>
      <c r="X144" s="126">
        <v>0</v>
      </c>
      <c r="Y144" s="126">
        <v>0</v>
      </c>
      <c r="Z144" s="126">
        <v>0</v>
      </c>
      <c r="AA144" s="126">
        <v>0</v>
      </c>
      <c r="AB144" s="126">
        <v>0</v>
      </c>
      <c r="AC144" s="126">
        <v>228388493</v>
      </c>
      <c r="AD144" s="126">
        <v>0</v>
      </c>
      <c r="AE144" s="126">
        <v>0</v>
      </c>
      <c r="AF144" s="126">
        <v>228388493</v>
      </c>
      <c r="AG144" s="126">
        <v>0</v>
      </c>
      <c r="AH144" s="126">
        <v>0</v>
      </c>
      <c r="AI144" s="126">
        <v>130000000</v>
      </c>
      <c r="AJ144" s="126">
        <v>130000000</v>
      </c>
      <c r="AK144" s="126">
        <v>130000000</v>
      </c>
      <c r="AL144" s="126">
        <v>98388493</v>
      </c>
    </row>
    <row r="145" spans="1:38" x14ac:dyDescent="0.25">
      <c r="A145" s="16" t="s">
        <v>247</v>
      </c>
      <c r="B145" s="17" t="s">
        <v>248</v>
      </c>
      <c r="C145" s="18">
        <v>64759744</v>
      </c>
      <c r="D145" s="18">
        <v>0</v>
      </c>
      <c r="E145" s="18">
        <v>0</v>
      </c>
      <c r="F145" s="18">
        <v>0</v>
      </c>
      <c r="G145" s="18">
        <v>64759744</v>
      </c>
      <c r="H145" s="18">
        <v>0</v>
      </c>
      <c r="I145" s="18">
        <v>0</v>
      </c>
      <c r="J145" s="18">
        <v>64759744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64759744</v>
      </c>
      <c r="R145" s="18">
        <v>0</v>
      </c>
      <c r="U145" s="128" t="s">
        <v>247</v>
      </c>
      <c r="V145" s="125" t="s">
        <v>248</v>
      </c>
      <c r="W145" s="126">
        <v>64759744</v>
      </c>
      <c r="X145" s="126">
        <v>0</v>
      </c>
      <c r="Y145" s="126">
        <v>0</v>
      </c>
      <c r="Z145" s="126">
        <v>0</v>
      </c>
      <c r="AA145" s="126">
        <v>0</v>
      </c>
      <c r="AB145" s="126">
        <v>0</v>
      </c>
      <c r="AC145" s="126">
        <v>64759744</v>
      </c>
      <c r="AD145" s="126">
        <v>0</v>
      </c>
      <c r="AE145" s="126">
        <v>0</v>
      </c>
      <c r="AF145" s="126">
        <v>64759744</v>
      </c>
      <c r="AG145" s="126">
        <v>0</v>
      </c>
      <c r="AH145" s="126">
        <v>0</v>
      </c>
      <c r="AI145" s="126">
        <v>0</v>
      </c>
      <c r="AJ145" s="126">
        <v>0</v>
      </c>
      <c r="AK145" s="126">
        <v>0</v>
      </c>
      <c r="AL145" s="126">
        <v>64759744</v>
      </c>
    </row>
    <row r="146" spans="1:38" x14ac:dyDescent="0.25">
      <c r="A146" s="16" t="s">
        <v>249</v>
      </c>
      <c r="B146" s="17" t="s">
        <v>250</v>
      </c>
      <c r="C146" s="18">
        <v>40628749</v>
      </c>
      <c r="D146" s="18">
        <v>0</v>
      </c>
      <c r="E146" s="18">
        <v>0</v>
      </c>
      <c r="F146" s="18">
        <v>0</v>
      </c>
      <c r="G146" s="18">
        <v>40628749</v>
      </c>
      <c r="H146" s="18">
        <v>0</v>
      </c>
      <c r="I146" s="18">
        <v>0</v>
      </c>
      <c r="J146" s="18">
        <v>40628749</v>
      </c>
      <c r="K146" s="18">
        <v>0</v>
      </c>
      <c r="L146" s="18">
        <v>0</v>
      </c>
      <c r="M146" s="18">
        <v>0</v>
      </c>
      <c r="N146" s="18">
        <v>10000000</v>
      </c>
      <c r="O146" s="18">
        <v>10000000</v>
      </c>
      <c r="P146" s="18">
        <v>10000000</v>
      </c>
      <c r="Q146" s="18">
        <v>30628749</v>
      </c>
      <c r="R146" s="18">
        <v>0</v>
      </c>
      <c r="U146" s="128" t="s">
        <v>249</v>
      </c>
      <c r="V146" s="125" t="s">
        <v>250</v>
      </c>
      <c r="W146" s="126">
        <v>40628749</v>
      </c>
      <c r="X146" s="126">
        <v>0</v>
      </c>
      <c r="Y146" s="126">
        <v>0</v>
      </c>
      <c r="Z146" s="126">
        <v>0</v>
      </c>
      <c r="AA146" s="126">
        <v>0</v>
      </c>
      <c r="AB146" s="126">
        <v>0</v>
      </c>
      <c r="AC146" s="126">
        <v>40628749</v>
      </c>
      <c r="AD146" s="126">
        <v>0</v>
      </c>
      <c r="AE146" s="126">
        <v>0</v>
      </c>
      <c r="AF146" s="126">
        <v>40628749</v>
      </c>
      <c r="AG146" s="126">
        <v>0</v>
      </c>
      <c r="AH146" s="126">
        <v>0</v>
      </c>
      <c r="AI146" s="126">
        <v>10000000</v>
      </c>
      <c r="AJ146" s="126">
        <v>10000000</v>
      </c>
      <c r="AK146" s="126">
        <v>10000000</v>
      </c>
      <c r="AL146" s="126">
        <v>30628749</v>
      </c>
    </row>
    <row r="147" spans="1:38" x14ac:dyDescent="0.25">
      <c r="A147" s="16" t="s">
        <v>251</v>
      </c>
      <c r="B147" s="17" t="s">
        <v>252</v>
      </c>
      <c r="C147" s="18">
        <v>3000000</v>
      </c>
      <c r="D147" s="18">
        <v>0</v>
      </c>
      <c r="E147" s="18">
        <v>0</v>
      </c>
      <c r="F147" s="18">
        <v>0</v>
      </c>
      <c r="G147" s="18">
        <v>3000000</v>
      </c>
      <c r="H147" s="18">
        <v>0</v>
      </c>
      <c r="I147" s="18">
        <v>0</v>
      </c>
      <c r="J147" s="18">
        <v>3000000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3000000</v>
      </c>
      <c r="R147" s="18">
        <v>0</v>
      </c>
      <c r="U147" s="128" t="s">
        <v>251</v>
      </c>
      <c r="V147" s="125" t="s">
        <v>252</v>
      </c>
      <c r="W147" s="126">
        <v>3000000</v>
      </c>
      <c r="X147" s="126">
        <v>0</v>
      </c>
      <c r="Y147" s="126">
        <v>0</v>
      </c>
      <c r="Z147" s="126">
        <v>0</v>
      </c>
      <c r="AA147" s="126">
        <v>0</v>
      </c>
      <c r="AB147" s="126">
        <v>0</v>
      </c>
      <c r="AC147" s="126">
        <v>3000000</v>
      </c>
      <c r="AD147" s="126">
        <v>0</v>
      </c>
      <c r="AE147" s="126">
        <v>0</v>
      </c>
      <c r="AF147" s="126">
        <v>3000000</v>
      </c>
      <c r="AG147" s="126">
        <v>0</v>
      </c>
      <c r="AH147" s="126">
        <v>0</v>
      </c>
      <c r="AI147" s="126">
        <v>0</v>
      </c>
      <c r="AJ147" s="126">
        <v>0</v>
      </c>
      <c r="AK147" s="126">
        <v>0</v>
      </c>
      <c r="AL147" s="126">
        <v>3000000</v>
      </c>
    </row>
    <row r="148" spans="1:38" x14ac:dyDescent="0.25">
      <c r="A148" s="16" t="s">
        <v>253</v>
      </c>
      <c r="B148" s="17" t="s">
        <v>254</v>
      </c>
      <c r="C148" s="18">
        <v>120000000</v>
      </c>
      <c r="D148" s="18">
        <v>0</v>
      </c>
      <c r="E148" s="18">
        <v>0</v>
      </c>
      <c r="F148" s="18">
        <v>0</v>
      </c>
      <c r="G148" s="18">
        <v>120000000</v>
      </c>
      <c r="H148" s="18">
        <v>0</v>
      </c>
      <c r="I148" s="18">
        <v>0</v>
      </c>
      <c r="J148" s="18">
        <v>120000000</v>
      </c>
      <c r="K148" s="18">
        <v>0</v>
      </c>
      <c r="L148" s="18">
        <v>0</v>
      </c>
      <c r="M148" s="18">
        <v>0</v>
      </c>
      <c r="N148" s="18">
        <v>120000000</v>
      </c>
      <c r="O148" s="18">
        <v>120000000</v>
      </c>
      <c r="P148" s="18">
        <v>120000000</v>
      </c>
      <c r="Q148" s="18">
        <v>0</v>
      </c>
      <c r="R148" s="18">
        <v>0</v>
      </c>
      <c r="U148" s="128" t="s">
        <v>253</v>
      </c>
      <c r="V148" s="125" t="s">
        <v>254</v>
      </c>
      <c r="W148" s="126">
        <v>120000000</v>
      </c>
      <c r="X148" s="126">
        <v>0</v>
      </c>
      <c r="Y148" s="126">
        <v>0</v>
      </c>
      <c r="Z148" s="126">
        <v>0</v>
      </c>
      <c r="AA148" s="126">
        <v>0</v>
      </c>
      <c r="AB148" s="126">
        <v>0</v>
      </c>
      <c r="AC148" s="126">
        <v>120000000</v>
      </c>
      <c r="AD148" s="126">
        <v>0</v>
      </c>
      <c r="AE148" s="126">
        <v>0</v>
      </c>
      <c r="AF148" s="126">
        <v>120000000</v>
      </c>
      <c r="AG148" s="126">
        <v>0</v>
      </c>
      <c r="AH148" s="126">
        <v>0</v>
      </c>
      <c r="AI148" s="126">
        <v>120000000</v>
      </c>
      <c r="AJ148" s="126">
        <v>120000000</v>
      </c>
      <c r="AK148" s="126">
        <v>120000000</v>
      </c>
      <c r="AL148" s="126">
        <v>0</v>
      </c>
    </row>
    <row r="149" spans="1:38" x14ac:dyDescent="0.25">
      <c r="A149" s="13" t="s">
        <v>255</v>
      </c>
      <c r="B149" s="14" t="s">
        <v>256</v>
      </c>
      <c r="C149" s="15">
        <f>+C150+C151+C152+C153+C154</f>
        <v>321107883</v>
      </c>
      <c r="D149" s="15">
        <v>0</v>
      </c>
      <c r="E149" s="15">
        <v>0</v>
      </c>
      <c r="F149" s="15">
        <v>0</v>
      </c>
      <c r="G149" s="15">
        <v>321107883</v>
      </c>
      <c r="H149" s="15">
        <v>0</v>
      </c>
      <c r="I149" s="15">
        <v>0</v>
      </c>
      <c r="J149" s="15">
        <v>321107883</v>
      </c>
      <c r="K149" s="15">
        <v>0</v>
      </c>
      <c r="L149" s="15">
        <v>0</v>
      </c>
      <c r="M149" s="15">
        <v>0</v>
      </c>
      <c r="N149" s="15">
        <v>10000000</v>
      </c>
      <c r="O149" s="15">
        <v>10000000</v>
      </c>
      <c r="P149" s="15">
        <v>10000000</v>
      </c>
      <c r="Q149" s="15">
        <v>311107883</v>
      </c>
      <c r="R149" s="15">
        <v>0</v>
      </c>
      <c r="U149" s="128" t="s">
        <v>255</v>
      </c>
      <c r="V149" s="125" t="s">
        <v>256</v>
      </c>
      <c r="W149" s="126">
        <v>321107883</v>
      </c>
      <c r="X149" s="126">
        <v>0</v>
      </c>
      <c r="Y149" s="126">
        <v>0</v>
      </c>
      <c r="Z149" s="126">
        <v>0</v>
      </c>
      <c r="AA149" s="126">
        <v>0</v>
      </c>
      <c r="AB149" s="126">
        <v>0</v>
      </c>
      <c r="AC149" s="126">
        <v>321107883</v>
      </c>
      <c r="AD149" s="126">
        <v>0</v>
      </c>
      <c r="AE149" s="126">
        <v>0</v>
      </c>
      <c r="AF149" s="126">
        <v>321107883</v>
      </c>
      <c r="AG149" s="126">
        <v>0</v>
      </c>
      <c r="AH149" s="126">
        <v>0</v>
      </c>
      <c r="AI149" s="126">
        <v>10000000</v>
      </c>
      <c r="AJ149" s="126">
        <v>10000000</v>
      </c>
      <c r="AK149" s="126">
        <v>10000000</v>
      </c>
      <c r="AL149" s="126">
        <v>311107883</v>
      </c>
    </row>
    <row r="150" spans="1:38" x14ac:dyDescent="0.25">
      <c r="A150" s="16" t="s">
        <v>257</v>
      </c>
      <c r="B150" s="17" t="s">
        <v>258</v>
      </c>
      <c r="C150" s="18">
        <v>24223458</v>
      </c>
      <c r="D150" s="18">
        <v>0</v>
      </c>
      <c r="E150" s="18">
        <v>0</v>
      </c>
      <c r="F150" s="18">
        <v>0</v>
      </c>
      <c r="G150" s="18">
        <v>24223458</v>
      </c>
      <c r="H150" s="18">
        <v>0</v>
      </c>
      <c r="I150" s="18">
        <v>0</v>
      </c>
      <c r="J150" s="18">
        <v>24223458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24223458</v>
      </c>
      <c r="R150" s="18">
        <v>0</v>
      </c>
      <c r="U150" s="128" t="s">
        <v>257</v>
      </c>
      <c r="V150" s="125" t="s">
        <v>258</v>
      </c>
      <c r="W150" s="126">
        <v>24223458</v>
      </c>
      <c r="X150" s="126">
        <v>0</v>
      </c>
      <c r="Y150" s="126">
        <v>0</v>
      </c>
      <c r="Z150" s="126">
        <v>0</v>
      </c>
      <c r="AA150" s="126">
        <v>0</v>
      </c>
      <c r="AB150" s="126">
        <v>0</v>
      </c>
      <c r="AC150" s="126">
        <v>24223458</v>
      </c>
      <c r="AD150" s="126">
        <v>0</v>
      </c>
      <c r="AE150" s="126">
        <v>0</v>
      </c>
      <c r="AF150" s="126">
        <v>24223458</v>
      </c>
      <c r="AG150" s="126">
        <v>0</v>
      </c>
      <c r="AH150" s="126">
        <v>0</v>
      </c>
      <c r="AI150" s="126">
        <v>0</v>
      </c>
      <c r="AJ150" s="126">
        <v>0</v>
      </c>
      <c r="AK150" s="126">
        <v>0</v>
      </c>
      <c r="AL150" s="126">
        <v>24223458</v>
      </c>
    </row>
    <row r="151" spans="1:38" x14ac:dyDescent="0.25">
      <c r="A151" s="16" t="s">
        <v>259</v>
      </c>
      <c r="B151" s="17" t="s">
        <v>260</v>
      </c>
      <c r="C151" s="18">
        <v>258947996</v>
      </c>
      <c r="D151" s="18">
        <v>0</v>
      </c>
      <c r="E151" s="18">
        <v>0</v>
      </c>
      <c r="F151" s="18">
        <v>0</v>
      </c>
      <c r="G151" s="18">
        <v>258947996</v>
      </c>
      <c r="H151" s="18">
        <v>0</v>
      </c>
      <c r="I151" s="18">
        <v>0</v>
      </c>
      <c r="J151" s="18">
        <v>258947996</v>
      </c>
      <c r="K151" s="18">
        <v>0</v>
      </c>
      <c r="L151" s="18">
        <v>0</v>
      </c>
      <c r="M151" s="18">
        <v>0</v>
      </c>
      <c r="N151" s="18">
        <v>10000000</v>
      </c>
      <c r="O151" s="18">
        <v>10000000</v>
      </c>
      <c r="P151" s="18">
        <v>10000000</v>
      </c>
      <c r="Q151" s="18">
        <v>248947996</v>
      </c>
      <c r="R151" s="18">
        <v>0</v>
      </c>
      <c r="U151" s="128" t="s">
        <v>259</v>
      </c>
      <c r="V151" s="125" t="s">
        <v>260</v>
      </c>
      <c r="W151" s="126">
        <v>258947996</v>
      </c>
      <c r="X151" s="126">
        <v>0</v>
      </c>
      <c r="Y151" s="126">
        <v>0</v>
      </c>
      <c r="Z151" s="126">
        <v>0</v>
      </c>
      <c r="AA151" s="126">
        <v>0</v>
      </c>
      <c r="AB151" s="126">
        <v>0</v>
      </c>
      <c r="AC151" s="126">
        <v>258947996</v>
      </c>
      <c r="AD151" s="126">
        <v>0</v>
      </c>
      <c r="AE151" s="126">
        <v>0</v>
      </c>
      <c r="AF151" s="126">
        <v>258947996</v>
      </c>
      <c r="AG151" s="126">
        <v>0</v>
      </c>
      <c r="AH151" s="126">
        <v>0</v>
      </c>
      <c r="AI151" s="126">
        <v>10000000</v>
      </c>
      <c r="AJ151" s="126">
        <v>10000000</v>
      </c>
      <c r="AK151" s="126">
        <v>10000000</v>
      </c>
      <c r="AL151" s="126">
        <v>248947996</v>
      </c>
    </row>
    <row r="152" spans="1:38" x14ac:dyDescent="0.25">
      <c r="A152" s="16" t="s">
        <v>261</v>
      </c>
      <c r="B152" s="17" t="s">
        <v>262</v>
      </c>
      <c r="C152" s="18">
        <v>33436429</v>
      </c>
      <c r="D152" s="18">
        <v>0</v>
      </c>
      <c r="E152" s="18">
        <v>0</v>
      </c>
      <c r="F152" s="18">
        <v>0</v>
      </c>
      <c r="G152" s="18">
        <v>33436429</v>
      </c>
      <c r="H152" s="18">
        <v>0</v>
      </c>
      <c r="I152" s="18">
        <v>0</v>
      </c>
      <c r="J152" s="18">
        <v>33436429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33436429</v>
      </c>
      <c r="R152" s="18">
        <v>0</v>
      </c>
      <c r="U152" s="128" t="s">
        <v>261</v>
      </c>
      <c r="V152" s="125" t="s">
        <v>262</v>
      </c>
      <c r="W152" s="126">
        <v>33436429</v>
      </c>
      <c r="X152" s="126">
        <v>0</v>
      </c>
      <c r="Y152" s="126">
        <v>0</v>
      </c>
      <c r="Z152" s="126">
        <v>0</v>
      </c>
      <c r="AA152" s="126">
        <v>0</v>
      </c>
      <c r="AB152" s="126">
        <v>0</v>
      </c>
      <c r="AC152" s="126">
        <v>33436429</v>
      </c>
      <c r="AD152" s="126">
        <v>0</v>
      </c>
      <c r="AE152" s="126">
        <v>0</v>
      </c>
      <c r="AF152" s="126">
        <v>33436429</v>
      </c>
      <c r="AG152" s="126">
        <v>0</v>
      </c>
      <c r="AH152" s="126">
        <v>0</v>
      </c>
      <c r="AI152" s="126">
        <v>0</v>
      </c>
      <c r="AJ152" s="126">
        <v>0</v>
      </c>
      <c r="AK152" s="126">
        <v>0</v>
      </c>
      <c r="AL152" s="126">
        <v>33436429</v>
      </c>
    </row>
    <row r="153" spans="1:38" x14ac:dyDescent="0.25">
      <c r="A153" s="16" t="s">
        <v>263</v>
      </c>
      <c r="B153" s="17" t="s">
        <v>264</v>
      </c>
      <c r="C153" s="18">
        <v>3500000</v>
      </c>
      <c r="D153" s="18">
        <v>0</v>
      </c>
      <c r="E153" s="18">
        <v>0</v>
      </c>
      <c r="F153" s="18">
        <v>0</v>
      </c>
      <c r="G153" s="18">
        <v>3500000</v>
      </c>
      <c r="H153" s="18">
        <v>0</v>
      </c>
      <c r="I153" s="18">
        <v>0</v>
      </c>
      <c r="J153" s="18">
        <v>3500000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3500000</v>
      </c>
      <c r="R153" s="18">
        <v>0</v>
      </c>
      <c r="U153" s="128" t="s">
        <v>263</v>
      </c>
      <c r="V153" s="125" t="s">
        <v>264</v>
      </c>
      <c r="W153" s="126">
        <v>3500000</v>
      </c>
      <c r="X153" s="126">
        <v>0</v>
      </c>
      <c r="Y153" s="126">
        <v>0</v>
      </c>
      <c r="Z153" s="126">
        <v>0</v>
      </c>
      <c r="AA153" s="126">
        <v>0</v>
      </c>
      <c r="AB153" s="126">
        <v>0</v>
      </c>
      <c r="AC153" s="126">
        <v>3500000</v>
      </c>
      <c r="AD153" s="126">
        <v>0</v>
      </c>
      <c r="AE153" s="126">
        <v>0</v>
      </c>
      <c r="AF153" s="126">
        <v>3500000</v>
      </c>
      <c r="AG153" s="126">
        <v>0</v>
      </c>
      <c r="AH153" s="126">
        <v>0</v>
      </c>
      <c r="AI153" s="126">
        <v>0</v>
      </c>
      <c r="AJ153" s="126">
        <v>0</v>
      </c>
      <c r="AK153" s="126">
        <v>0</v>
      </c>
      <c r="AL153" s="126">
        <v>3500000</v>
      </c>
    </row>
    <row r="154" spans="1:38" x14ac:dyDescent="0.25">
      <c r="A154" s="16" t="s">
        <v>265</v>
      </c>
      <c r="B154" s="17" t="s">
        <v>266</v>
      </c>
      <c r="C154" s="18">
        <v>1000000</v>
      </c>
      <c r="D154" s="18">
        <v>0</v>
      </c>
      <c r="E154" s="18">
        <v>0</v>
      </c>
      <c r="F154" s="18">
        <v>0</v>
      </c>
      <c r="G154" s="18">
        <v>1000000</v>
      </c>
      <c r="H154" s="18">
        <v>0</v>
      </c>
      <c r="I154" s="18">
        <v>0</v>
      </c>
      <c r="J154" s="18">
        <v>1000000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1000000</v>
      </c>
      <c r="R154" s="18">
        <v>0</v>
      </c>
      <c r="U154" s="128" t="s">
        <v>265</v>
      </c>
      <c r="V154" s="125" t="s">
        <v>266</v>
      </c>
      <c r="W154" s="126">
        <v>1000000</v>
      </c>
      <c r="X154" s="126">
        <v>0</v>
      </c>
      <c r="Y154" s="126">
        <v>0</v>
      </c>
      <c r="Z154" s="126">
        <v>0</v>
      </c>
      <c r="AA154" s="126">
        <v>0</v>
      </c>
      <c r="AB154" s="126">
        <v>0</v>
      </c>
      <c r="AC154" s="126">
        <v>1000000</v>
      </c>
      <c r="AD154" s="126">
        <v>0</v>
      </c>
      <c r="AE154" s="126">
        <v>0</v>
      </c>
      <c r="AF154" s="126">
        <v>1000000</v>
      </c>
      <c r="AG154" s="126">
        <v>0</v>
      </c>
      <c r="AH154" s="126">
        <v>0</v>
      </c>
      <c r="AI154" s="126">
        <v>0</v>
      </c>
      <c r="AJ154" s="126">
        <v>0</v>
      </c>
      <c r="AK154" s="126">
        <v>0</v>
      </c>
      <c r="AL154" s="126">
        <v>1000000</v>
      </c>
    </row>
    <row r="155" spans="1:38" x14ac:dyDescent="0.25">
      <c r="A155" s="13" t="s">
        <v>267</v>
      </c>
      <c r="B155" s="14" t="s">
        <v>268</v>
      </c>
      <c r="C155" s="15">
        <f>+C156+C157+C158+C159</f>
        <v>74000000</v>
      </c>
      <c r="D155" s="15">
        <v>0</v>
      </c>
      <c r="E155" s="15">
        <v>0</v>
      </c>
      <c r="F155" s="15">
        <v>0</v>
      </c>
      <c r="G155" s="15">
        <v>74000000</v>
      </c>
      <c r="H155" s="15">
        <v>0</v>
      </c>
      <c r="I155" s="15">
        <v>0</v>
      </c>
      <c r="J155" s="15">
        <v>74000000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74000000</v>
      </c>
      <c r="R155" s="15">
        <v>0</v>
      </c>
      <c r="U155" s="128" t="s">
        <v>267</v>
      </c>
      <c r="V155" s="125" t="s">
        <v>268</v>
      </c>
      <c r="W155" s="126">
        <v>74000000</v>
      </c>
      <c r="X155" s="126">
        <v>0</v>
      </c>
      <c r="Y155" s="126">
        <v>0</v>
      </c>
      <c r="Z155" s="126">
        <v>0</v>
      </c>
      <c r="AA155" s="126">
        <v>0</v>
      </c>
      <c r="AB155" s="126">
        <v>0</v>
      </c>
      <c r="AC155" s="126">
        <v>74000000</v>
      </c>
      <c r="AD155" s="126">
        <v>0</v>
      </c>
      <c r="AE155" s="126">
        <v>0</v>
      </c>
      <c r="AF155" s="126">
        <v>74000000</v>
      </c>
      <c r="AG155" s="126">
        <v>0</v>
      </c>
      <c r="AH155" s="126">
        <v>0</v>
      </c>
      <c r="AI155" s="126">
        <v>0</v>
      </c>
      <c r="AJ155" s="126">
        <v>0</v>
      </c>
      <c r="AK155" s="126">
        <v>0</v>
      </c>
      <c r="AL155" s="126">
        <v>74000000</v>
      </c>
    </row>
    <row r="156" spans="1:38" x14ac:dyDescent="0.25">
      <c r="A156" s="16" t="s">
        <v>269</v>
      </c>
      <c r="B156" s="17" t="s">
        <v>270</v>
      </c>
      <c r="C156" s="18">
        <v>5000000</v>
      </c>
      <c r="D156" s="18">
        <v>0</v>
      </c>
      <c r="E156" s="18">
        <v>0</v>
      </c>
      <c r="F156" s="18">
        <v>0</v>
      </c>
      <c r="G156" s="18">
        <v>5000000</v>
      </c>
      <c r="H156" s="18">
        <v>0</v>
      </c>
      <c r="I156" s="18">
        <v>0</v>
      </c>
      <c r="J156" s="18">
        <v>5000000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5000000</v>
      </c>
      <c r="R156" s="18">
        <v>0</v>
      </c>
      <c r="U156" s="128" t="s">
        <v>269</v>
      </c>
      <c r="V156" s="125" t="s">
        <v>270</v>
      </c>
      <c r="W156" s="126">
        <v>5000000</v>
      </c>
      <c r="X156" s="126">
        <v>0</v>
      </c>
      <c r="Y156" s="126">
        <v>0</v>
      </c>
      <c r="Z156" s="126">
        <v>0</v>
      </c>
      <c r="AA156" s="126">
        <v>0</v>
      </c>
      <c r="AB156" s="126">
        <v>0</v>
      </c>
      <c r="AC156" s="126">
        <v>5000000</v>
      </c>
      <c r="AD156" s="126">
        <v>0</v>
      </c>
      <c r="AE156" s="126">
        <v>0</v>
      </c>
      <c r="AF156" s="126">
        <v>5000000</v>
      </c>
      <c r="AG156" s="126">
        <v>0</v>
      </c>
      <c r="AH156" s="126">
        <v>0</v>
      </c>
      <c r="AI156" s="126">
        <v>0</v>
      </c>
      <c r="AJ156" s="126">
        <v>0</v>
      </c>
      <c r="AK156" s="126">
        <v>0</v>
      </c>
      <c r="AL156" s="126">
        <v>5000000</v>
      </c>
    </row>
    <row r="157" spans="1:38" x14ac:dyDescent="0.25">
      <c r="A157" s="16" t="s">
        <v>271</v>
      </c>
      <c r="B157" s="17" t="s">
        <v>272</v>
      </c>
      <c r="C157" s="18">
        <v>1000000</v>
      </c>
      <c r="D157" s="18">
        <v>0</v>
      </c>
      <c r="E157" s="18">
        <v>0</v>
      </c>
      <c r="F157" s="18">
        <v>0</v>
      </c>
      <c r="G157" s="18">
        <v>1000000</v>
      </c>
      <c r="H157" s="18">
        <v>0</v>
      </c>
      <c r="I157" s="18">
        <v>0</v>
      </c>
      <c r="J157" s="18">
        <v>1000000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1000000</v>
      </c>
      <c r="R157" s="18">
        <v>0</v>
      </c>
      <c r="U157" s="128" t="s">
        <v>271</v>
      </c>
      <c r="V157" s="125" t="s">
        <v>272</v>
      </c>
      <c r="W157" s="126">
        <v>1000000</v>
      </c>
      <c r="X157" s="126">
        <v>0</v>
      </c>
      <c r="Y157" s="126">
        <v>0</v>
      </c>
      <c r="Z157" s="126">
        <v>0</v>
      </c>
      <c r="AA157" s="126">
        <v>0</v>
      </c>
      <c r="AB157" s="126">
        <v>0</v>
      </c>
      <c r="AC157" s="126">
        <v>1000000</v>
      </c>
      <c r="AD157" s="126">
        <v>0</v>
      </c>
      <c r="AE157" s="126">
        <v>0</v>
      </c>
      <c r="AF157" s="126">
        <v>1000000</v>
      </c>
      <c r="AG157" s="126">
        <v>0</v>
      </c>
      <c r="AH157" s="126">
        <v>0</v>
      </c>
      <c r="AI157" s="126">
        <v>0</v>
      </c>
      <c r="AJ157" s="126">
        <v>0</v>
      </c>
      <c r="AK157" s="126">
        <v>0</v>
      </c>
      <c r="AL157" s="126">
        <v>1000000</v>
      </c>
    </row>
    <row r="158" spans="1:38" x14ac:dyDescent="0.25">
      <c r="A158" s="16" t="s">
        <v>273</v>
      </c>
      <c r="B158" s="17" t="s">
        <v>274</v>
      </c>
      <c r="C158" s="18">
        <v>18000000</v>
      </c>
      <c r="D158" s="18">
        <v>0</v>
      </c>
      <c r="E158" s="18">
        <v>0</v>
      </c>
      <c r="F158" s="18">
        <v>0</v>
      </c>
      <c r="G158" s="18">
        <v>18000000</v>
      </c>
      <c r="H158" s="18">
        <v>0</v>
      </c>
      <c r="I158" s="18">
        <v>0</v>
      </c>
      <c r="J158" s="18">
        <v>18000000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18000000</v>
      </c>
      <c r="R158" s="18">
        <v>0</v>
      </c>
      <c r="U158" s="128" t="s">
        <v>273</v>
      </c>
      <c r="V158" s="125" t="s">
        <v>274</v>
      </c>
      <c r="W158" s="126">
        <v>18000000</v>
      </c>
      <c r="X158" s="126">
        <v>0</v>
      </c>
      <c r="Y158" s="126">
        <v>0</v>
      </c>
      <c r="Z158" s="126">
        <v>0</v>
      </c>
      <c r="AA158" s="126">
        <v>0</v>
      </c>
      <c r="AB158" s="126">
        <v>0</v>
      </c>
      <c r="AC158" s="126">
        <v>18000000</v>
      </c>
      <c r="AD158" s="126">
        <v>0</v>
      </c>
      <c r="AE158" s="126">
        <v>0</v>
      </c>
      <c r="AF158" s="126">
        <v>18000000</v>
      </c>
      <c r="AG158" s="126">
        <v>0</v>
      </c>
      <c r="AH158" s="126">
        <v>0</v>
      </c>
      <c r="AI158" s="126">
        <v>0</v>
      </c>
      <c r="AJ158" s="126">
        <v>0</v>
      </c>
      <c r="AK158" s="126">
        <v>0</v>
      </c>
      <c r="AL158" s="126">
        <v>18000000</v>
      </c>
    </row>
    <row r="159" spans="1:38" x14ac:dyDescent="0.25">
      <c r="A159" s="16" t="s">
        <v>275</v>
      </c>
      <c r="B159" s="17" t="s">
        <v>276</v>
      </c>
      <c r="C159" s="18">
        <v>50000000</v>
      </c>
      <c r="D159" s="18">
        <v>0</v>
      </c>
      <c r="E159" s="18">
        <v>0</v>
      </c>
      <c r="F159" s="18">
        <v>0</v>
      </c>
      <c r="G159" s="18">
        <v>50000000</v>
      </c>
      <c r="H159" s="18">
        <v>0</v>
      </c>
      <c r="I159" s="18">
        <v>0</v>
      </c>
      <c r="J159" s="18">
        <v>50000000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50000000</v>
      </c>
      <c r="R159" s="18">
        <v>0</v>
      </c>
      <c r="U159" s="128" t="s">
        <v>275</v>
      </c>
      <c r="V159" s="125" t="s">
        <v>276</v>
      </c>
      <c r="W159" s="126">
        <v>50000000</v>
      </c>
      <c r="X159" s="126">
        <v>0</v>
      </c>
      <c r="Y159" s="126">
        <v>0</v>
      </c>
      <c r="Z159" s="126">
        <v>0</v>
      </c>
      <c r="AA159" s="126">
        <v>0</v>
      </c>
      <c r="AB159" s="126">
        <v>0</v>
      </c>
      <c r="AC159" s="126">
        <v>50000000</v>
      </c>
      <c r="AD159" s="126">
        <v>0</v>
      </c>
      <c r="AE159" s="126">
        <v>0</v>
      </c>
      <c r="AF159" s="126">
        <v>50000000</v>
      </c>
      <c r="AG159" s="126">
        <v>0</v>
      </c>
      <c r="AH159" s="126">
        <v>0</v>
      </c>
      <c r="AI159" s="126">
        <v>0</v>
      </c>
      <c r="AJ159" s="126">
        <v>0</v>
      </c>
      <c r="AK159" s="126">
        <v>0</v>
      </c>
      <c r="AL159" s="126">
        <v>50000000</v>
      </c>
    </row>
    <row r="160" spans="1:38" x14ac:dyDescent="0.25">
      <c r="A160" s="13" t="s">
        <v>277</v>
      </c>
      <c r="B160" s="14" t="s">
        <v>278</v>
      </c>
      <c r="C160" s="15">
        <f>+C161</f>
        <v>8373768</v>
      </c>
      <c r="D160" s="15">
        <v>0</v>
      </c>
      <c r="E160" s="15">
        <v>0</v>
      </c>
      <c r="F160" s="15">
        <v>0</v>
      </c>
      <c r="G160" s="15">
        <v>8373768</v>
      </c>
      <c r="H160" s="15">
        <v>0</v>
      </c>
      <c r="I160" s="15">
        <v>0</v>
      </c>
      <c r="J160" s="15">
        <v>8373768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8373768</v>
      </c>
      <c r="R160" s="15">
        <v>0</v>
      </c>
      <c r="U160" s="128" t="s">
        <v>277</v>
      </c>
      <c r="V160" s="125" t="s">
        <v>278</v>
      </c>
      <c r="W160" s="126">
        <v>8373768</v>
      </c>
      <c r="X160" s="126">
        <v>0</v>
      </c>
      <c r="Y160" s="126">
        <v>0</v>
      </c>
      <c r="Z160" s="126">
        <v>0</v>
      </c>
      <c r="AA160" s="126">
        <v>0</v>
      </c>
      <c r="AB160" s="126">
        <v>0</v>
      </c>
      <c r="AC160" s="126">
        <v>8373768</v>
      </c>
      <c r="AD160" s="126">
        <v>0</v>
      </c>
      <c r="AE160" s="126">
        <v>0</v>
      </c>
      <c r="AF160" s="126">
        <v>8373768</v>
      </c>
      <c r="AG160" s="126">
        <v>0</v>
      </c>
      <c r="AH160" s="126">
        <v>0</v>
      </c>
      <c r="AI160" s="126">
        <v>0</v>
      </c>
      <c r="AJ160" s="126">
        <v>0</v>
      </c>
      <c r="AK160" s="126">
        <v>0</v>
      </c>
      <c r="AL160" s="126">
        <v>8373768</v>
      </c>
    </row>
    <row r="161" spans="1:38" x14ac:dyDescent="0.25">
      <c r="A161" s="16" t="s">
        <v>279</v>
      </c>
      <c r="B161" s="17" t="s">
        <v>280</v>
      </c>
      <c r="C161" s="18">
        <v>8373768</v>
      </c>
      <c r="D161" s="18">
        <v>0</v>
      </c>
      <c r="E161" s="18">
        <v>0</v>
      </c>
      <c r="F161" s="18">
        <v>0</v>
      </c>
      <c r="G161" s="18">
        <v>8373768</v>
      </c>
      <c r="H161" s="18">
        <v>0</v>
      </c>
      <c r="I161" s="18">
        <v>0</v>
      </c>
      <c r="J161" s="18">
        <v>8373768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8373768</v>
      </c>
      <c r="R161" s="18">
        <v>0</v>
      </c>
      <c r="U161" s="128" t="s">
        <v>279</v>
      </c>
      <c r="V161" s="125" t="s">
        <v>280</v>
      </c>
      <c r="W161" s="126">
        <v>8373768</v>
      </c>
      <c r="X161" s="126">
        <v>0</v>
      </c>
      <c r="Y161" s="126">
        <v>0</v>
      </c>
      <c r="Z161" s="126">
        <v>0</v>
      </c>
      <c r="AA161" s="126">
        <v>0</v>
      </c>
      <c r="AB161" s="126">
        <v>0</v>
      </c>
      <c r="AC161" s="126">
        <v>8373768</v>
      </c>
      <c r="AD161" s="126">
        <v>0</v>
      </c>
      <c r="AE161" s="126">
        <v>0</v>
      </c>
      <c r="AF161" s="126">
        <v>8373768</v>
      </c>
      <c r="AG161" s="126">
        <v>0</v>
      </c>
      <c r="AH161" s="126">
        <v>0</v>
      </c>
      <c r="AI161" s="126">
        <v>0</v>
      </c>
      <c r="AJ161" s="126">
        <v>0</v>
      </c>
      <c r="AK161" s="126">
        <v>0</v>
      </c>
      <c r="AL161" s="126">
        <v>8373768</v>
      </c>
    </row>
    <row r="162" spans="1:38" x14ac:dyDescent="0.25">
      <c r="A162" s="13" t="s">
        <v>281</v>
      </c>
      <c r="B162" s="14" t="s">
        <v>282</v>
      </c>
      <c r="C162" s="15">
        <f>+C163+C165</f>
        <v>35000000</v>
      </c>
      <c r="D162" s="15">
        <v>0</v>
      </c>
      <c r="E162" s="15">
        <v>0</v>
      </c>
      <c r="F162" s="15">
        <v>0</v>
      </c>
      <c r="G162" s="15">
        <v>35000000</v>
      </c>
      <c r="H162" s="15">
        <v>0</v>
      </c>
      <c r="I162" s="15">
        <v>0</v>
      </c>
      <c r="J162" s="15">
        <v>35000000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35000000</v>
      </c>
      <c r="R162" s="15">
        <v>0</v>
      </c>
      <c r="U162" s="128" t="s">
        <v>281</v>
      </c>
      <c r="V162" s="125" t="s">
        <v>282</v>
      </c>
      <c r="W162" s="126">
        <v>35000000</v>
      </c>
      <c r="X162" s="126">
        <v>0</v>
      </c>
      <c r="Y162" s="126">
        <v>0</v>
      </c>
      <c r="Z162" s="126">
        <v>0</v>
      </c>
      <c r="AA162" s="126">
        <v>0</v>
      </c>
      <c r="AB162" s="126">
        <v>0</v>
      </c>
      <c r="AC162" s="126">
        <v>35000000</v>
      </c>
      <c r="AD162" s="126">
        <v>0</v>
      </c>
      <c r="AE162" s="126">
        <v>0</v>
      </c>
      <c r="AF162" s="126">
        <v>35000000</v>
      </c>
      <c r="AG162" s="126">
        <v>0</v>
      </c>
      <c r="AH162" s="126">
        <v>0</v>
      </c>
      <c r="AI162" s="126">
        <v>0</v>
      </c>
      <c r="AJ162" s="126">
        <v>0</v>
      </c>
      <c r="AK162" s="126">
        <v>0</v>
      </c>
      <c r="AL162" s="126">
        <v>35000000</v>
      </c>
    </row>
    <row r="163" spans="1:38" x14ac:dyDescent="0.25">
      <c r="A163" s="13" t="s">
        <v>283</v>
      </c>
      <c r="B163" s="14" t="s">
        <v>284</v>
      </c>
      <c r="C163" s="15">
        <v>18000000</v>
      </c>
      <c r="D163" s="15">
        <v>0</v>
      </c>
      <c r="E163" s="15">
        <v>0</v>
      </c>
      <c r="F163" s="15">
        <v>0</v>
      </c>
      <c r="G163" s="15">
        <v>18000000</v>
      </c>
      <c r="H163" s="15">
        <v>0</v>
      </c>
      <c r="I163" s="15">
        <v>0</v>
      </c>
      <c r="J163" s="15">
        <v>18000000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18000000</v>
      </c>
      <c r="R163" s="15">
        <v>0</v>
      </c>
      <c r="U163" s="128" t="s">
        <v>283</v>
      </c>
      <c r="V163" s="125" t="s">
        <v>284</v>
      </c>
      <c r="W163" s="126">
        <v>18000000</v>
      </c>
      <c r="X163" s="126">
        <v>0</v>
      </c>
      <c r="Y163" s="126">
        <v>0</v>
      </c>
      <c r="Z163" s="126">
        <v>0</v>
      </c>
      <c r="AA163" s="126">
        <v>0</v>
      </c>
      <c r="AB163" s="126">
        <v>0</v>
      </c>
      <c r="AC163" s="126">
        <v>18000000</v>
      </c>
      <c r="AD163" s="126">
        <v>0</v>
      </c>
      <c r="AE163" s="126">
        <v>0</v>
      </c>
      <c r="AF163" s="126">
        <v>18000000</v>
      </c>
      <c r="AG163" s="126">
        <v>0</v>
      </c>
      <c r="AH163" s="126">
        <v>0</v>
      </c>
      <c r="AI163" s="126">
        <v>0</v>
      </c>
      <c r="AJ163" s="126">
        <v>0</v>
      </c>
      <c r="AK163" s="126">
        <v>0</v>
      </c>
      <c r="AL163" s="126">
        <v>18000000</v>
      </c>
    </row>
    <row r="164" spans="1:38" x14ac:dyDescent="0.25">
      <c r="A164" s="16" t="s">
        <v>285</v>
      </c>
      <c r="B164" s="17" t="s">
        <v>286</v>
      </c>
      <c r="C164" s="18">
        <v>18000000</v>
      </c>
      <c r="D164" s="18">
        <v>0</v>
      </c>
      <c r="E164" s="18">
        <v>0</v>
      </c>
      <c r="F164" s="18">
        <v>0</v>
      </c>
      <c r="G164" s="18">
        <v>18000000</v>
      </c>
      <c r="H164" s="18">
        <v>0</v>
      </c>
      <c r="I164" s="18">
        <v>0</v>
      </c>
      <c r="J164" s="18">
        <v>18000000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18000000</v>
      </c>
      <c r="R164" s="18">
        <v>0</v>
      </c>
      <c r="U164" s="128" t="s">
        <v>285</v>
      </c>
      <c r="V164" s="125" t="s">
        <v>286</v>
      </c>
      <c r="W164" s="126">
        <v>18000000</v>
      </c>
      <c r="X164" s="126">
        <v>0</v>
      </c>
      <c r="Y164" s="126">
        <v>0</v>
      </c>
      <c r="Z164" s="126">
        <v>0</v>
      </c>
      <c r="AA164" s="126">
        <v>0</v>
      </c>
      <c r="AB164" s="126">
        <v>0</v>
      </c>
      <c r="AC164" s="126">
        <v>18000000</v>
      </c>
      <c r="AD164" s="126">
        <v>0</v>
      </c>
      <c r="AE164" s="126">
        <v>0</v>
      </c>
      <c r="AF164" s="126">
        <v>18000000</v>
      </c>
      <c r="AG164" s="126">
        <v>0</v>
      </c>
      <c r="AH164" s="126">
        <v>0</v>
      </c>
      <c r="AI164" s="126">
        <v>0</v>
      </c>
      <c r="AJ164" s="126">
        <v>0</v>
      </c>
      <c r="AK164" s="126">
        <v>0</v>
      </c>
      <c r="AL164" s="126">
        <v>18000000</v>
      </c>
    </row>
    <row r="165" spans="1:38" x14ac:dyDescent="0.25">
      <c r="A165" s="16" t="s">
        <v>287</v>
      </c>
      <c r="B165" s="17" t="s">
        <v>288</v>
      </c>
      <c r="C165" s="18">
        <v>17000000</v>
      </c>
      <c r="D165" s="18">
        <v>0</v>
      </c>
      <c r="E165" s="18">
        <v>0</v>
      </c>
      <c r="F165" s="18">
        <v>0</v>
      </c>
      <c r="G165" s="18">
        <v>17000000</v>
      </c>
      <c r="H165" s="18">
        <v>0</v>
      </c>
      <c r="I165" s="18">
        <v>0</v>
      </c>
      <c r="J165" s="18">
        <v>17000000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17000000</v>
      </c>
      <c r="R165" s="18">
        <v>0</v>
      </c>
      <c r="U165" s="128" t="s">
        <v>287</v>
      </c>
      <c r="V165" s="125" t="s">
        <v>288</v>
      </c>
      <c r="W165" s="126">
        <v>17000000</v>
      </c>
      <c r="X165" s="126">
        <v>0</v>
      </c>
      <c r="Y165" s="126">
        <v>0</v>
      </c>
      <c r="Z165" s="126">
        <v>0</v>
      </c>
      <c r="AA165" s="126">
        <v>0</v>
      </c>
      <c r="AB165" s="126">
        <v>0</v>
      </c>
      <c r="AC165" s="126">
        <v>17000000</v>
      </c>
      <c r="AD165" s="126">
        <v>0</v>
      </c>
      <c r="AE165" s="126">
        <v>0</v>
      </c>
      <c r="AF165" s="126">
        <v>17000000</v>
      </c>
      <c r="AG165" s="126">
        <v>0</v>
      </c>
      <c r="AH165" s="126">
        <v>0</v>
      </c>
      <c r="AI165" s="126">
        <v>0</v>
      </c>
      <c r="AJ165" s="126">
        <v>0</v>
      </c>
      <c r="AK165" s="126">
        <v>0</v>
      </c>
      <c r="AL165" s="126">
        <v>17000000</v>
      </c>
    </row>
    <row r="166" spans="1:38" x14ac:dyDescent="0.25">
      <c r="A166" s="13" t="s">
        <v>289</v>
      </c>
      <c r="B166" s="14" t="s">
        <v>290</v>
      </c>
      <c r="C166" s="15">
        <f>+C167+C169+C172+C174</f>
        <v>98200000</v>
      </c>
      <c r="D166" s="15">
        <v>0</v>
      </c>
      <c r="E166" s="15">
        <v>0</v>
      </c>
      <c r="F166" s="15">
        <v>0</v>
      </c>
      <c r="G166" s="15">
        <v>98200000</v>
      </c>
      <c r="H166" s="15">
        <v>0</v>
      </c>
      <c r="I166" s="15">
        <v>0</v>
      </c>
      <c r="J166" s="15">
        <v>98200000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98200000</v>
      </c>
      <c r="R166" s="15">
        <v>0</v>
      </c>
      <c r="U166" s="128" t="s">
        <v>289</v>
      </c>
      <c r="V166" s="125" t="s">
        <v>290</v>
      </c>
      <c r="W166" s="126">
        <v>98200000</v>
      </c>
      <c r="X166" s="126">
        <v>0</v>
      </c>
      <c r="Y166" s="126">
        <v>0</v>
      </c>
      <c r="Z166" s="126">
        <v>0</v>
      </c>
      <c r="AA166" s="126">
        <v>0</v>
      </c>
      <c r="AB166" s="126">
        <v>0</v>
      </c>
      <c r="AC166" s="126">
        <v>98200000</v>
      </c>
      <c r="AD166" s="126">
        <v>0</v>
      </c>
      <c r="AE166" s="126">
        <v>0</v>
      </c>
      <c r="AF166" s="126">
        <v>98200000</v>
      </c>
      <c r="AG166" s="126">
        <v>0</v>
      </c>
      <c r="AH166" s="126">
        <v>0</v>
      </c>
      <c r="AI166" s="126">
        <v>0</v>
      </c>
      <c r="AJ166" s="126">
        <v>0</v>
      </c>
      <c r="AK166" s="126">
        <v>0</v>
      </c>
      <c r="AL166" s="126">
        <v>98200000</v>
      </c>
    </row>
    <row r="167" spans="1:38" x14ac:dyDescent="0.25">
      <c r="A167" s="13" t="s">
        <v>291</v>
      </c>
      <c r="B167" s="14" t="s">
        <v>119</v>
      </c>
      <c r="C167" s="15">
        <f>+C168</f>
        <v>15000000</v>
      </c>
      <c r="D167" s="15">
        <v>0</v>
      </c>
      <c r="E167" s="15">
        <v>0</v>
      </c>
      <c r="F167" s="15">
        <v>0</v>
      </c>
      <c r="G167" s="15">
        <v>15000000</v>
      </c>
      <c r="H167" s="15">
        <v>0</v>
      </c>
      <c r="I167" s="15">
        <v>0</v>
      </c>
      <c r="J167" s="15">
        <v>15000000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15000000</v>
      </c>
      <c r="R167" s="15">
        <v>0</v>
      </c>
      <c r="U167" s="128" t="s">
        <v>291</v>
      </c>
      <c r="V167" s="125" t="s">
        <v>119</v>
      </c>
      <c r="W167" s="126">
        <v>15000000</v>
      </c>
      <c r="X167" s="126">
        <v>0</v>
      </c>
      <c r="Y167" s="126">
        <v>0</v>
      </c>
      <c r="Z167" s="126">
        <v>0</v>
      </c>
      <c r="AA167" s="126">
        <v>0</v>
      </c>
      <c r="AB167" s="126">
        <v>0</v>
      </c>
      <c r="AC167" s="126">
        <v>15000000</v>
      </c>
      <c r="AD167" s="126">
        <v>0</v>
      </c>
      <c r="AE167" s="126">
        <v>0</v>
      </c>
      <c r="AF167" s="126">
        <v>15000000</v>
      </c>
      <c r="AG167" s="126">
        <v>0</v>
      </c>
      <c r="AH167" s="126">
        <v>0</v>
      </c>
      <c r="AI167" s="126">
        <v>0</v>
      </c>
      <c r="AJ167" s="126">
        <v>0</v>
      </c>
      <c r="AK167" s="126">
        <v>0</v>
      </c>
      <c r="AL167" s="126">
        <v>15000000</v>
      </c>
    </row>
    <row r="168" spans="1:38" x14ac:dyDescent="0.25">
      <c r="A168" s="16" t="s">
        <v>292</v>
      </c>
      <c r="B168" s="17" t="s">
        <v>293</v>
      </c>
      <c r="C168" s="18">
        <v>15000000</v>
      </c>
      <c r="D168" s="18">
        <v>0</v>
      </c>
      <c r="E168" s="18">
        <v>0</v>
      </c>
      <c r="F168" s="18">
        <v>0</v>
      </c>
      <c r="G168" s="18">
        <v>15000000</v>
      </c>
      <c r="H168" s="18">
        <v>0</v>
      </c>
      <c r="I168" s="18">
        <v>0</v>
      </c>
      <c r="J168" s="18">
        <v>15000000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15000000</v>
      </c>
      <c r="R168" s="18">
        <v>0</v>
      </c>
      <c r="U168" s="128" t="s">
        <v>292</v>
      </c>
      <c r="V168" s="125" t="s">
        <v>293</v>
      </c>
      <c r="W168" s="126">
        <v>15000000</v>
      </c>
      <c r="X168" s="126">
        <v>0</v>
      </c>
      <c r="Y168" s="126">
        <v>0</v>
      </c>
      <c r="Z168" s="126">
        <v>0</v>
      </c>
      <c r="AA168" s="126">
        <v>0</v>
      </c>
      <c r="AB168" s="126">
        <v>0</v>
      </c>
      <c r="AC168" s="126">
        <v>15000000</v>
      </c>
      <c r="AD168" s="126">
        <v>0</v>
      </c>
      <c r="AE168" s="126">
        <v>0</v>
      </c>
      <c r="AF168" s="126">
        <v>15000000</v>
      </c>
      <c r="AG168" s="126">
        <v>0</v>
      </c>
      <c r="AH168" s="126">
        <v>0</v>
      </c>
      <c r="AI168" s="126">
        <v>0</v>
      </c>
      <c r="AJ168" s="126">
        <v>0</v>
      </c>
      <c r="AK168" s="126">
        <v>0</v>
      </c>
      <c r="AL168" s="126">
        <v>15000000</v>
      </c>
    </row>
    <row r="169" spans="1:38" x14ac:dyDescent="0.25">
      <c r="A169" s="13" t="s">
        <v>294</v>
      </c>
      <c r="B169" s="14" t="s">
        <v>126</v>
      </c>
      <c r="C169" s="15">
        <f>+C170+C171</f>
        <v>74200000</v>
      </c>
      <c r="D169" s="15">
        <v>0</v>
      </c>
      <c r="E169" s="15">
        <v>0</v>
      </c>
      <c r="F169" s="15">
        <v>0</v>
      </c>
      <c r="G169" s="15">
        <v>74200000</v>
      </c>
      <c r="H169" s="15">
        <v>0</v>
      </c>
      <c r="I169" s="15">
        <v>0</v>
      </c>
      <c r="J169" s="15">
        <v>74200000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74200000</v>
      </c>
      <c r="R169" s="15">
        <v>0</v>
      </c>
      <c r="U169" s="128" t="s">
        <v>294</v>
      </c>
      <c r="V169" s="125" t="s">
        <v>126</v>
      </c>
      <c r="W169" s="126">
        <v>74200000</v>
      </c>
      <c r="X169" s="126">
        <v>0</v>
      </c>
      <c r="Y169" s="126">
        <v>0</v>
      </c>
      <c r="Z169" s="126">
        <v>0</v>
      </c>
      <c r="AA169" s="126">
        <v>0</v>
      </c>
      <c r="AB169" s="126">
        <v>0</v>
      </c>
      <c r="AC169" s="126">
        <v>74200000</v>
      </c>
      <c r="AD169" s="126">
        <v>0</v>
      </c>
      <c r="AE169" s="126">
        <v>0</v>
      </c>
      <c r="AF169" s="126">
        <v>74200000</v>
      </c>
      <c r="AG169" s="126">
        <v>0</v>
      </c>
      <c r="AH169" s="126">
        <v>0</v>
      </c>
      <c r="AI169" s="126">
        <v>0</v>
      </c>
      <c r="AJ169" s="126">
        <v>0</v>
      </c>
      <c r="AK169" s="126">
        <v>0</v>
      </c>
      <c r="AL169" s="126">
        <v>74200000</v>
      </c>
    </row>
    <row r="170" spans="1:38" x14ac:dyDescent="0.25">
      <c r="A170" s="16" t="s">
        <v>295</v>
      </c>
      <c r="B170" s="17" t="s">
        <v>128</v>
      </c>
      <c r="C170" s="18">
        <v>24200000</v>
      </c>
      <c r="D170" s="18">
        <v>0</v>
      </c>
      <c r="E170" s="18">
        <v>0</v>
      </c>
      <c r="F170" s="18">
        <v>0</v>
      </c>
      <c r="G170" s="18">
        <v>24200000</v>
      </c>
      <c r="H170" s="18">
        <v>0</v>
      </c>
      <c r="I170" s="18">
        <v>0</v>
      </c>
      <c r="J170" s="18">
        <v>24200000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24200000</v>
      </c>
      <c r="R170" s="18">
        <v>0</v>
      </c>
      <c r="U170" s="128" t="s">
        <v>295</v>
      </c>
      <c r="V170" s="125" t="s">
        <v>128</v>
      </c>
      <c r="W170" s="126">
        <v>24200000</v>
      </c>
      <c r="X170" s="126">
        <v>0</v>
      </c>
      <c r="Y170" s="126">
        <v>0</v>
      </c>
      <c r="Z170" s="126">
        <v>0</v>
      </c>
      <c r="AA170" s="126">
        <v>0</v>
      </c>
      <c r="AB170" s="126">
        <v>0</v>
      </c>
      <c r="AC170" s="126">
        <v>24200000</v>
      </c>
      <c r="AD170" s="126">
        <v>0</v>
      </c>
      <c r="AE170" s="126">
        <v>0</v>
      </c>
      <c r="AF170" s="126">
        <v>24200000</v>
      </c>
      <c r="AG170" s="126">
        <v>0</v>
      </c>
      <c r="AH170" s="126">
        <v>0</v>
      </c>
      <c r="AI170" s="126">
        <v>0</v>
      </c>
      <c r="AJ170" s="126">
        <v>0</v>
      </c>
      <c r="AK170" s="126">
        <v>0</v>
      </c>
      <c r="AL170" s="126">
        <v>24200000</v>
      </c>
    </row>
    <row r="171" spans="1:38" x14ac:dyDescent="0.25">
      <c r="A171" s="16" t="s">
        <v>296</v>
      </c>
      <c r="B171" s="17" t="s">
        <v>130</v>
      </c>
      <c r="C171" s="18">
        <v>50000000</v>
      </c>
      <c r="D171" s="18">
        <v>0</v>
      </c>
      <c r="E171" s="18">
        <v>0</v>
      </c>
      <c r="F171" s="18">
        <v>0</v>
      </c>
      <c r="G171" s="18">
        <v>50000000</v>
      </c>
      <c r="H171" s="18">
        <v>0</v>
      </c>
      <c r="I171" s="18">
        <v>0</v>
      </c>
      <c r="J171" s="18">
        <v>50000000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50000000</v>
      </c>
      <c r="R171" s="18">
        <v>0</v>
      </c>
      <c r="U171" s="128" t="s">
        <v>296</v>
      </c>
      <c r="V171" s="125" t="s">
        <v>130</v>
      </c>
      <c r="W171" s="126">
        <v>50000000</v>
      </c>
      <c r="X171" s="126">
        <v>0</v>
      </c>
      <c r="Y171" s="126">
        <v>0</v>
      </c>
      <c r="Z171" s="126">
        <v>0</v>
      </c>
      <c r="AA171" s="126">
        <v>0</v>
      </c>
      <c r="AB171" s="126">
        <v>0</v>
      </c>
      <c r="AC171" s="126">
        <v>50000000</v>
      </c>
      <c r="AD171" s="126">
        <v>0</v>
      </c>
      <c r="AE171" s="126">
        <v>0</v>
      </c>
      <c r="AF171" s="126">
        <v>50000000</v>
      </c>
      <c r="AG171" s="126">
        <v>0</v>
      </c>
      <c r="AH171" s="126">
        <v>0</v>
      </c>
      <c r="AI171" s="126">
        <v>0</v>
      </c>
      <c r="AJ171" s="126">
        <v>0</v>
      </c>
      <c r="AK171" s="126">
        <v>0</v>
      </c>
      <c r="AL171" s="126">
        <v>50000000</v>
      </c>
    </row>
    <row r="172" spans="1:38" x14ac:dyDescent="0.25">
      <c r="A172" s="13" t="s">
        <v>297</v>
      </c>
      <c r="B172" s="14" t="s">
        <v>132</v>
      </c>
      <c r="C172" s="15">
        <f>+C173</f>
        <v>2000000</v>
      </c>
      <c r="D172" s="15">
        <v>0</v>
      </c>
      <c r="E172" s="15">
        <v>0</v>
      </c>
      <c r="F172" s="15">
        <v>0</v>
      </c>
      <c r="G172" s="15">
        <v>2000000</v>
      </c>
      <c r="H172" s="15">
        <v>0</v>
      </c>
      <c r="I172" s="15">
        <v>0</v>
      </c>
      <c r="J172" s="15">
        <v>2000000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2000000</v>
      </c>
      <c r="R172" s="15">
        <v>0</v>
      </c>
      <c r="U172" s="128" t="s">
        <v>297</v>
      </c>
      <c r="V172" s="125" t="s">
        <v>132</v>
      </c>
      <c r="W172" s="126">
        <v>2000000</v>
      </c>
      <c r="X172" s="126">
        <v>0</v>
      </c>
      <c r="Y172" s="126">
        <v>0</v>
      </c>
      <c r="Z172" s="126">
        <v>0</v>
      </c>
      <c r="AA172" s="126">
        <v>0</v>
      </c>
      <c r="AB172" s="126">
        <v>0</v>
      </c>
      <c r="AC172" s="126">
        <v>2000000</v>
      </c>
      <c r="AD172" s="126">
        <v>0</v>
      </c>
      <c r="AE172" s="126">
        <v>0</v>
      </c>
      <c r="AF172" s="126">
        <v>2000000</v>
      </c>
      <c r="AG172" s="126">
        <v>0</v>
      </c>
      <c r="AH172" s="126">
        <v>0</v>
      </c>
      <c r="AI172" s="126">
        <v>0</v>
      </c>
      <c r="AJ172" s="126">
        <v>0</v>
      </c>
      <c r="AK172" s="126">
        <v>0</v>
      </c>
      <c r="AL172" s="126">
        <v>2000000</v>
      </c>
    </row>
    <row r="173" spans="1:38" x14ac:dyDescent="0.25">
      <c r="A173" s="16" t="s">
        <v>298</v>
      </c>
      <c r="B173" s="17" t="s">
        <v>138</v>
      </c>
      <c r="C173" s="18">
        <v>2000000</v>
      </c>
      <c r="D173" s="18">
        <v>0</v>
      </c>
      <c r="E173" s="18">
        <v>0</v>
      </c>
      <c r="F173" s="18">
        <v>0</v>
      </c>
      <c r="G173" s="18">
        <v>2000000</v>
      </c>
      <c r="H173" s="18">
        <v>0</v>
      </c>
      <c r="I173" s="18">
        <v>0</v>
      </c>
      <c r="J173" s="18">
        <v>2000000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2000000</v>
      </c>
      <c r="R173" s="18">
        <v>0</v>
      </c>
      <c r="U173" s="128" t="s">
        <v>298</v>
      </c>
      <c r="V173" s="125" t="s">
        <v>138</v>
      </c>
      <c r="W173" s="126">
        <v>2000000</v>
      </c>
      <c r="X173" s="126">
        <v>0</v>
      </c>
      <c r="Y173" s="126">
        <v>0</v>
      </c>
      <c r="Z173" s="126">
        <v>0</v>
      </c>
      <c r="AA173" s="126">
        <v>0</v>
      </c>
      <c r="AB173" s="126">
        <v>0</v>
      </c>
      <c r="AC173" s="126">
        <v>2000000</v>
      </c>
      <c r="AD173" s="126">
        <v>0</v>
      </c>
      <c r="AE173" s="126">
        <v>0</v>
      </c>
      <c r="AF173" s="126">
        <v>2000000</v>
      </c>
      <c r="AG173" s="126">
        <v>0</v>
      </c>
      <c r="AH173" s="126">
        <v>0</v>
      </c>
      <c r="AI173" s="126">
        <v>0</v>
      </c>
      <c r="AJ173" s="126">
        <v>0</v>
      </c>
      <c r="AK173" s="126">
        <v>0</v>
      </c>
      <c r="AL173" s="126">
        <v>2000000</v>
      </c>
    </row>
    <row r="174" spans="1:38" x14ac:dyDescent="0.25">
      <c r="A174" s="13" t="s">
        <v>299</v>
      </c>
      <c r="B174" s="14" t="s">
        <v>140</v>
      </c>
      <c r="C174" s="15">
        <f>+C175</f>
        <v>7000000</v>
      </c>
      <c r="D174" s="15">
        <v>0</v>
      </c>
      <c r="E174" s="15">
        <v>0</v>
      </c>
      <c r="F174" s="15">
        <v>0</v>
      </c>
      <c r="G174" s="15">
        <v>7000000</v>
      </c>
      <c r="H174" s="15">
        <v>0</v>
      </c>
      <c r="I174" s="15">
        <v>0</v>
      </c>
      <c r="J174" s="15">
        <v>7000000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7000000</v>
      </c>
      <c r="R174" s="15">
        <v>0</v>
      </c>
      <c r="U174" s="128" t="s">
        <v>299</v>
      </c>
      <c r="V174" s="125" t="s">
        <v>140</v>
      </c>
      <c r="W174" s="126">
        <v>7000000</v>
      </c>
      <c r="X174" s="126">
        <v>0</v>
      </c>
      <c r="Y174" s="126">
        <v>0</v>
      </c>
      <c r="Z174" s="126">
        <v>0</v>
      </c>
      <c r="AA174" s="126">
        <v>0</v>
      </c>
      <c r="AB174" s="126">
        <v>0</v>
      </c>
      <c r="AC174" s="126">
        <v>7000000</v>
      </c>
      <c r="AD174" s="126">
        <v>0</v>
      </c>
      <c r="AE174" s="126">
        <v>0</v>
      </c>
      <c r="AF174" s="126">
        <v>7000000</v>
      </c>
      <c r="AG174" s="126">
        <v>0</v>
      </c>
      <c r="AH174" s="126">
        <v>0</v>
      </c>
      <c r="AI174" s="126">
        <v>0</v>
      </c>
      <c r="AJ174" s="126">
        <v>0</v>
      </c>
      <c r="AK174" s="126">
        <v>0</v>
      </c>
      <c r="AL174" s="126">
        <v>7000000</v>
      </c>
    </row>
    <row r="175" spans="1:38" x14ac:dyDescent="0.25">
      <c r="A175" s="16" t="s">
        <v>300</v>
      </c>
      <c r="B175" s="17" t="s">
        <v>301</v>
      </c>
      <c r="C175" s="18">
        <v>7000000</v>
      </c>
      <c r="D175" s="18">
        <v>0</v>
      </c>
      <c r="E175" s="18">
        <v>0</v>
      </c>
      <c r="F175" s="18">
        <v>0</v>
      </c>
      <c r="G175" s="18">
        <v>7000000</v>
      </c>
      <c r="H175" s="18">
        <v>0</v>
      </c>
      <c r="I175" s="18">
        <v>0</v>
      </c>
      <c r="J175" s="18">
        <v>7000000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7000000</v>
      </c>
      <c r="R175" s="18">
        <v>0</v>
      </c>
      <c r="U175" s="128" t="s">
        <v>300</v>
      </c>
      <c r="V175" s="125" t="s">
        <v>301</v>
      </c>
      <c r="W175" s="126">
        <v>7000000</v>
      </c>
      <c r="X175" s="126">
        <v>0</v>
      </c>
      <c r="Y175" s="126">
        <v>0</v>
      </c>
      <c r="Z175" s="126">
        <v>0</v>
      </c>
      <c r="AA175" s="126">
        <v>0</v>
      </c>
      <c r="AB175" s="126">
        <v>0</v>
      </c>
      <c r="AC175" s="126">
        <v>7000000</v>
      </c>
      <c r="AD175" s="126">
        <v>0</v>
      </c>
      <c r="AE175" s="126">
        <v>0</v>
      </c>
      <c r="AF175" s="126">
        <v>7000000</v>
      </c>
      <c r="AG175" s="126">
        <v>0</v>
      </c>
      <c r="AH175" s="126">
        <v>0</v>
      </c>
      <c r="AI175" s="126">
        <v>0</v>
      </c>
      <c r="AJ175" s="126">
        <v>0</v>
      </c>
      <c r="AK175" s="126">
        <v>0</v>
      </c>
      <c r="AL175" s="126">
        <v>7000000</v>
      </c>
    </row>
    <row r="176" spans="1:38" x14ac:dyDescent="0.25">
      <c r="A176" s="10" t="s">
        <v>302</v>
      </c>
      <c r="B176" s="11" t="s">
        <v>303</v>
      </c>
      <c r="C176" s="12">
        <v>7707426090</v>
      </c>
      <c r="D176" s="12">
        <v>430000000</v>
      </c>
      <c r="E176" s="12">
        <v>0</v>
      </c>
      <c r="F176" s="12">
        <v>0</v>
      </c>
      <c r="G176" s="12">
        <v>8137426090</v>
      </c>
      <c r="H176" s="12">
        <v>394579293.02999997</v>
      </c>
      <c r="I176" s="12">
        <v>393762906.02999997</v>
      </c>
      <c r="J176" s="12">
        <v>7745009727</v>
      </c>
      <c r="K176" s="12">
        <v>152884230.97999999</v>
      </c>
      <c r="L176" s="12">
        <v>153700617.97999999</v>
      </c>
      <c r="M176" s="12">
        <v>245032132.02000001</v>
      </c>
      <c r="N176" s="12">
        <v>2327538339</v>
      </c>
      <c r="O176" s="12">
        <v>2326721952</v>
      </c>
      <c r="P176" s="12">
        <v>1945263183</v>
      </c>
      <c r="Q176" s="12">
        <v>5799746544</v>
      </c>
      <c r="R176" s="12">
        <v>0</v>
      </c>
      <c r="S176" s="119">
        <f>+C211+C212+C243</f>
        <v>2206775827</v>
      </c>
      <c r="U176" s="128" t="s">
        <v>302</v>
      </c>
      <c r="V176" s="125" t="s">
        <v>303</v>
      </c>
      <c r="W176" s="126">
        <v>7707426090</v>
      </c>
      <c r="X176" s="126">
        <v>430000000</v>
      </c>
      <c r="Y176" s="126">
        <v>0</v>
      </c>
      <c r="Z176" s="126">
        <v>0</v>
      </c>
      <c r="AA176" s="126">
        <v>0</v>
      </c>
      <c r="AB176" s="126">
        <v>0</v>
      </c>
      <c r="AC176" s="126">
        <v>8137426090</v>
      </c>
      <c r="AD176" s="126">
        <v>394579293.02999997</v>
      </c>
      <c r="AE176" s="126">
        <v>393762906.02999997</v>
      </c>
      <c r="AF176" s="126">
        <v>7743663183.9700003</v>
      </c>
      <c r="AG176" s="126">
        <v>152884230.97999999</v>
      </c>
      <c r="AH176" s="126">
        <v>153700617.97999999</v>
      </c>
      <c r="AI176" s="126">
        <v>2327538339</v>
      </c>
      <c r="AJ176" s="126">
        <v>2326721952</v>
      </c>
      <c r="AK176" s="126">
        <v>1932959045.97</v>
      </c>
      <c r="AL176" s="126">
        <v>5810704138</v>
      </c>
    </row>
    <row r="177" spans="1:38" x14ac:dyDescent="0.25">
      <c r="A177" s="13" t="s">
        <v>304</v>
      </c>
      <c r="B177" s="14" t="s">
        <v>305</v>
      </c>
      <c r="C177" s="15">
        <v>926574399</v>
      </c>
      <c r="D177" s="15">
        <v>80000000</v>
      </c>
      <c r="E177" s="15">
        <v>0</v>
      </c>
      <c r="F177" s="15">
        <v>0</v>
      </c>
      <c r="G177" s="15">
        <v>1006574399</v>
      </c>
      <c r="H177" s="15">
        <v>74887340</v>
      </c>
      <c r="I177" s="15">
        <v>74887340</v>
      </c>
      <c r="J177" s="15">
        <v>931587059</v>
      </c>
      <c r="K177" s="15">
        <v>65170454</v>
      </c>
      <c r="L177" s="15">
        <v>65170454</v>
      </c>
      <c r="M177" s="15">
        <v>9716886</v>
      </c>
      <c r="N177" s="15">
        <v>94887340</v>
      </c>
      <c r="O177" s="15">
        <v>94887340</v>
      </c>
      <c r="P177" s="15">
        <v>20000000</v>
      </c>
      <c r="Q177" s="15">
        <v>911587059</v>
      </c>
      <c r="R177" s="15">
        <v>0</v>
      </c>
      <c r="U177" s="128" t="s">
        <v>304</v>
      </c>
      <c r="V177" s="125" t="s">
        <v>305</v>
      </c>
      <c r="W177" s="126">
        <v>926574399</v>
      </c>
      <c r="X177" s="126">
        <v>80000000</v>
      </c>
      <c r="Y177" s="126">
        <v>0</v>
      </c>
      <c r="Z177" s="126">
        <v>0</v>
      </c>
      <c r="AA177" s="126">
        <v>0</v>
      </c>
      <c r="AB177" s="126">
        <v>0</v>
      </c>
      <c r="AC177" s="126">
        <v>1006574399</v>
      </c>
      <c r="AD177" s="126">
        <v>74887340</v>
      </c>
      <c r="AE177" s="126">
        <v>74887340</v>
      </c>
      <c r="AF177" s="126">
        <v>931687059</v>
      </c>
      <c r="AG177" s="126">
        <v>65170454</v>
      </c>
      <c r="AH177" s="126">
        <v>65170454</v>
      </c>
      <c r="AI177" s="126">
        <v>94887340</v>
      </c>
      <c r="AJ177" s="126">
        <v>94887340</v>
      </c>
      <c r="AK177" s="126">
        <v>20000000</v>
      </c>
      <c r="AL177" s="126">
        <v>911687059</v>
      </c>
    </row>
    <row r="178" spans="1:38" x14ac:dyDescent="0.25">
      <c r="A178" s="13" t="s">
        <v>306</v>
      </c>
      <c r="B178" s="14" t="s">
        <v>307</v>
      </c>
      <c r="C178" s="15">
        <v>50316306</v>
      </c>
      <c r="D178" s="15">
        <v>40000000</v>
      </c>
      <c r="E178" s="15">
        <v>0</v>
      </c>
      <c r="F178" s="15">
        <v>0</v>
      </c>
      <c r="G178" s="15">
        <v>90316306</v>
      </c>
      <c r="H178" s="15">
        <v>11342591</v>
      </c>
      <c r="I178" s="15">
        <v>11342591</v>
      </c>
      <c r="J178" s="15">
        <v>78973715</v>
      </c>
      <c r="K178" s="15">
        <v>8724727</v>
      </c>
      <c r="L178" s="15">
        <v>8724727</v>
      </c>
      <c r="M178" s="15">
        <v>2617864</v>
      </c>
      <c r="N178" s="15">
        <v>11342591</v>
      </c>
      <c r="O178" s="15">
        <v>11342591</v>
      </c>
      <c r="P178" s="15">
        <v>0</v>
      </c>
      <c r="Q178" s="15">
        <v>78973715</v>
      </c>
      <c r="R178" s="15">
        <v>0</v>
      </c>
      <c r="U178" s="128" t="s">
        <v>306</v>
      </c>
      <c r="V178" s="125" t="s">
        <v>307</v>
      </c>
      <c r="W178" s="126">
        <v>50316306</v>
      </c>
      <c r="X178" s="126">
        <v>40000000</v>
      </c>
      <c r="Y178" s="126">
        <v>0</v>
      </c>
      <c r="Z178" s="126">
        <v>0</v>
      </c>
      <c r="AA178" s="126">
        <v>0</v>
      </c>
      <c r="AB178" s="126">
        <v>0</v>
      </c>
      <c r="AC178" s="126">
        <v>90316306</v>
      </c>
      <c r="AD178" s="126">
        <v>11342591</v>
      </c>
      <c r="AE178" s="126">
        <v>11342591</v>
      </c>
      <c r="AF178" s="126">
        <v>78973715</v>
      </c>
      <c r="AG178" s="126">
        <v>8724727</v>
      </c>
      <c r="AH178" s="126">
        <v>8724727</v>
      </c>
      <c r="AI178" s="126">
        <v>11342591</v>
      </c>
      <c r="AJ178" s="126">
        <v>11342591</v>
      </c>
      <c r="AK178" s="126">
        <v>0</v>
      </c>
      <c r="AL178" s="126">
        <v>78973715</v>
      </c>
    </row>
    <row r="179" spans="1:38" x14ac:dyDescent="0.25">
      <c r="A179" s="16" t="s">
        <v>308</v>
      </c>
      <c r="B179" s="17" t="s">
        <v>309</v>
      </c>
      <c r="C179" s="18">
        <v>5978822</v>
      </c>
      <c r="D179" s="18">
        <v>0</v>
      </c>
      <c r="E179" s="18">
        <v>0</v>
      </c>
      <c r="F179" s="18">
        <v>0</v>
      </c>
      <c r="G179" s="18">
        <v>5978822</v>
      </c>
      <c r="H179" s="18">
        <v>0</v>
      </c>
      <c r="I179" s="18">
        <v>0</v>
      </c>
      <c r="J179" s="18">
        <v>5978822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5978822</v>
      </c>
      <c r="R179" s="18">
        <v>0</v>
      </c>
      <c r="U179" s="128" t="s">
        <v>308</v>
      </c>
      <c r="V179" s="125" t="s">
        <v>309</v>
      </c>
      <c r="W179" s="126">
        <v>5978822</v>
      </c>
      <c r="X179" s="126">
        <v>0</v>
      </c>
      <c r="Y179" s="126">
        <v>0</v>
      </c>
      <c r="Z179" s="126">
        <v>0</v>
      </c>
      <c r="AA179" s="126">
        <v>0</v>
      </c>
      <c r="AB179" s="126">
        <v>0</v>
      </c>
      <c r="AC179" s="126">
        <v>5978822</v>
      </c>
      <c r="AD179" s="126">
        <v>0</v>
      </c>
      <c r="AE179" s="126">
        <v>0</v>
      </c>
      <c r="AF179" s="126">
        <v>5978822</v>
      </c>
      <c r="AG179" s="126">
        <v>0</v>
      </c>
      <c r="AH179" s="126">
        <v>0</v>
      </c>
      <c r="AI179" s="126">
        <v>0</v>
      </c>
      <c r="AJ179" s="126">
        <v>0</v>
      </c>
      <c r="AK179" s="126">
        <v>0</v>
      </c>
      <c r="AL179" s="126">
        <v>5978822</v>
      </c>
    </row>
    <row r="180" spans="1:38" x14ac:dyDescent="0.25">
      <c r="A180" s="16" t="s">
        <v>310</v>
      </c>
      <c r="B180" s="17" t="s">
        <v>311</v>
      </c>
      <c r="C180" s="18">
        <v>38337484</v>
      </c>
      <c r="D180" s="18">
        <v>20000000</v>
      </c>
      <c r="E180" s="18">
        <v>0</v>
      </c>
      <c r="F180" s="18">
        <v>0</v>
      </c>
      <c r="G180" s="18">
        <v>58337484</v>
      </c>
      <c r="H180" s="18">
        <v>8842591</v>
      </c>
      <c r="I180" s="18">
        <v>8842591</v>
      </c>
      <c r="J180" s="18">
        <v>49494893</v>
      </c>
      <c r="K180" s="18">
        <v>6224727</v>
      </c>
      <c r="L180" s="18">
        <v>6224727</v>
      </c>
      <c r="M180" s="18">
        <v>2617864</v>
      </c>
      <c r="N180" s="18">
        <v>8842591</v>
      </c>
      <c r="O180" s="18">
        <v>8842591</v>
      </c>
      <c r="P180" s="18">
        <v>0</v>
      </c>
      <c r="Q180" s="18">
        <v>49494893</v>
      </c>
      <c r="R180" s="18">
        <v>0</v>
      </c>
      <c r="U180" s="128" t="s">
        <v>310</v>
      </c>
      <c r="V180" s="125" t="s">
        <v>311</v>
      </c>
      <c r="W180" s="126">
        <v>38337484</v>
      </c>
      <c r="X180" s="126">
        <v>20000000</v>
      </c>
      <c r="Y180" s="126">
        <v>0</v>
      </c>
      <c r="Z180" s="126">
        <v>0</v>
      </c>
      <c r="AA180" s="126">
        <v>0</v>
      </c>
      <c r="AB180" s="126">
        <v>0</v>
      </c>
      <c r="AC180" s="126">
        <v>58337484</v>
      </c>
      <c r="AD180" s="126">
        <v>8842591</v>
      </c>
      <c r="AE180" s="126">
        <v>8842591</v>
      </c>
      <c r="AF180" s="126">
        <v>49494893</v>
      </c>
      <c r="AG180" s="126">
        <v>6224727</v>
      </c>
      <c r="AH180" s="126">
        <v>6224727</v>
      </c>
      <c r="AI180" s="126">
        <v>8842591</v>
      </c>
      <c r="AJ180" s="126">
        <v>8842591</v>
      </c>
      <c r="AK180" s="126">
        <v>0</v>
      </c>
      <c r="AL180" s="126">
        <v>49494893</v>
      </c>
    </row>
    <row r="181" spans="1:38" x14ac:dyDescent="0.25">
      <c r="A181" s="16" t="s">
        <v>312</v>
      </c>
      <c r="B181" s="17" t="s">
        <v>313</v>
      </c>
      <c r="C181" s="18">
        <v>6000000</v>
      </c>
      <c r="D181" s="18">
        <v>20000000</v>
      </c>
      <c r="E181" s="18">
        <v>0</v>
      </c>
      <c r="F181" s="18">
        <v>0</v>
      </c>
      <c r="G181" s="18">
        <v>26000000</v>
      </c>
      <c r="H181" s="18">
        <v>2500000</v>
      </c>
      <c r="I181" s="18">
        <v>2500000</v>
      </c>
      <c r="J181" s="18">
        <v>23500000</v>
      </c>
      <c r="K181" s="18">
        <v>2500000</v>
      </c>
      <c r="L181" s="18">
        <v>2500000</v>
      </c>
      <c r="M181" s="18">
        <v>0</v>
      </c>
      <c r="N181" s="18">
        <v>2500000</v>
      </c>
      <c r="O181" s="18">
        <v>2500000</v>
      </c>
      <c r="P181" s="18">
        <v>0</v>
      </c>
      <c r="Q181" s="18">
        <v>23500000</v>
      </c>
      <c r="R181" s="18">
        <v>0</v>
      </c>
      <c r="U181" s="128" t="s">
        <v>312</v>
      </c>
      <c r="V181" s="125" t="s">
        <v>313</v>
      </c>
      <c r="W181" s="126">
        <v>6000000</v>
      </c>
      <c r="X181" s="126">
        <v>20000000</v>
      </c>
      <c r="Y181" s="126">
        <v>0</v>
      </c>
      <c r="Z181" s="126">
        <v>0</v>
      </c>
      <c r="AA181" s="126">
        <v>0</v>
      </c>
      <c r="AB181" s="126">
        <v>0</v>
      </c>
      <c r="AC181" s="126">
        <v>26000000</v>
      </c>
      <c r="AD181" s="126">
        <v>2500000</v>
      </c>
      <c r="AE181" s="126">
        <v>2500000</v>
      </c>
      <c r="AF181" s="126">
        <v>23500000</v>
      </c>
      <c r="AG181" s="126">
        <v>2500000</v>
      </c>
      <c r="AH181" s="126">
        <v>2500000</v>
      </c>
      <c r="AI181" s="126">
        <v>2500000</v>
      </c>
      <c r="AJ181" s="126">
        <v>2500000</v>
      </c>
      <c r="AK181" s="126">
        <v>0</v>
      </c>
      <c r="AL181" s="126">
        <v>23500000</v>
      </c>
    </row>
    <row r="182" spans="1:38" x14ac:dyDescent="0.25">
      <c r="A182" s="13" t="s">
        <v>314</v>
      </c>
      <c r="B182" s="14" t="s">
        <v>315</v>
      </c>
      <c r="C182" s="15">
        <v>3000000</v>
      </c>
      <c r="D182" s="15">
        <v>0</v>
      </c>
      <c r="E182" s="15">
        <v>0</v>
      </c>
      <c r="F182" s="15">
        <v>0</v>
      </c>
      <c r="G182" s="15">
        <v>3000000</v>
      </c>
      <c r="H182" s="15">
        <v>0</v>
      </c>
      <c r="I182" s="15">
        <v>0</v>
      </c>
      <c r="J182" s="15">
        <v>3000000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3000000</v>
      </c>
      <c r="R182" s="15">
        <v>0</v>
      </c>
      <c r="U182" s="128" t="s">
        <v>314</v>
      </c>
      <c r="V182" s="125" t="s">
        <v>315</v>
      </c>
      <c r="W182" s="126">
        <v>3000000</v>
      </c>
      <c r="X182" s="126">
        <v>0</v>
      </c>
      <c r="Y182" s="126">
        <v>0</v>
      </c>
      <c r="Z182" s="126">
        <v>0</v>
      </c>
      <c r="AA182" s="126">
        <v>0</v>
      </c>
      <c r="AB182" s="126">
        <v>0</v>
      </c>
      <c r="AC182" s="126">
        <v>3000000</v>
      </c>
      <c r="AD182" s="126">
        <v>0</v>
      </c>
      <c r="AE182" s="126">
        <v>0</v>
      </c>
      <c r="AF182" s="126">
        <v>3000000</v>
      </c>
      <c r="AG182" s="126">
        <v>0</v>
      </c>
      <c r="AH182" s="126">
        <v>0</v>
      </c>
      <c r="AI182" s="126">
        <v>0</v>
      </c>
      <c r="AJ182" s="126">
        <v>0</v>
      </c>
      <c r="AK182" s="126">
        <v>0</v>
      </c>
      <c r="AL182" s="126">
        <v>3000000</v>
      </c>
    </row>
    <row r="183" spans="1:38" x14ac:dyDescent="0.25">
      <c r="A183" s="16" t="s">
        <v>316</v>
      </c>
      <c r="B183" s="17" t="s">
        <v>317</v>
      </c>
      <c r="C183" s="18">
        <v>3000000</v>
      </c>
      <c r="D183" s="18">
        <v>0</v>
      </c>
      <c r="E183" s="18">
        <v>0</v>
      </c>
      <c r="F183" s="18">
        <v>0</v>
      </c>
      <c r="G183" s="18">
        <v>3000000</v>
      </c>
      <c r="H183" s="18">
        <v>0</v>
      </c>
      <c r="I183" s="18">
        <v>0</v>
      </c>
      <c r="J183" s="18">
        <v>3000000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3000000</v>
      </c>
      <c r="R183" s="18">
        <v>0</v>
      </c>
      <c r="U183" s="128" t="s">
        <v>316</v>
      </c>
      <c r="V183" s="125" t="s">
        <v>317</v>
      </c>
      <c r="W183" s="126">
        <v>3000000</v>
      </c>
      <c r="X183" s="126">
        <v>0</v>
      </c>
      <c r="Y183" s="126">
        <v>0</v>
      </c>
      <c r="Z183" s="126">
        <v>0</v>
      </c>
      <c r="AA183" s="126">
        <v>0</v>
      </c>
      <c r="AB183" s="126">
        <v>0</v>
      </c>
      <c r="AC183" s="126">
        <v>3000000</v>
      </c>
      <c r="AD183" s="126">
        <v>0</v>
      </c>
      <c r="AE183" s="126">
        <v>0</v>
      </c>
      <c r="AF183" s="126">
        <v>3000000</v>
      </c>
      <c r="AG183" s="126">
        <v>0</v>
      </c>
      <c r="AH183" s="126">
        <v>0</v>
      </c>
      <c r="AI183" s="126">
        <v>0</v>
      </c>
      <c r="AJ183" s="126">
        <v>0</v>
      </c>
      <c r="AK183" s="126">
        <v>0</v>
      </c>
      <c r="AL183" s="126">
        <v>3000000</v>
      </c>
    </row>
    <row r="184" spans="1:38" x14ac:dyDescent="0.25">
      <c r="A184" s="16" t="s">
        <v>318</v>
      </c>
      <c r="B184" s="17" t="s">
        <v>319</v>
      </c>
      <c r="C184" s="18">
        <v>700000</v>
      </c>
      <c r="D184" s="18">
        <v>20000000</v>
      </c>
      <c r="E184" s="18">
        <v>0</v>
      </c>
      <c r="F184" s="18">
        <v>0</v>
      </c>
      <c r="G184" s="18">
        <v>20700000</v>
      </c>
      <c r="H184" s="18">
        <v>1000000</v>
      </c>
      <c r="I184" s="18">
        <v>1000000</v>
      </c>
      <c r="J184" s="18">
        <v>19700000</v>
      </c>
      <c r="K184" s="18">
        <v>1000000</v>
      </c>
      <c r="L184" s="18">
        <v>1000000</v>
      </c>
      <c r="M184" s="18">
        <v>0</v>
      </c>
      <c r="N184" s="18">
        <v>1000000</v>
      </c>
      <c r="O184" s="18">
        <v>1000000</v>
      </c>
      <c r="P184" s="18">
        <v>0</v>
      </c>
      <c r="Q184" s="18">
        <v>19700000</v>
      </c>
      <c r="R184" s="18">
        <v>0</v>
      </c>
      <c r="U184" s="128" t="s">
        <v>318</v>
      </c>
      <c r="V184" s="125" t="s">
        <v>319</v>
      </c>
      <c r="W184" s="126">
        <v>700000</v>
      </c>
      <c r="X184" s="126">
        <v>20000000</v>
      </c>
      <c r="Y184" s="126">
        <v>0</v>
      </c>
      <c r="Z184" s="126">
        <v>0</v>
      </c>
      <c r="AA184" s="126">
        <v>0</v>
      </c>
      <c r="AB184" s="126">
        <v>0</v>
      </c>
      <c r="AC184" s="126">
        <v>20700000</v>
      </c>
      <c r="AD184" s="126">
        <v>1000000</v>
      </c>
      <c r="AE184" s="126">
        <v>1000000</v>
      </c>
      <c r="AF184" s="126">
        <v>19700000</v>
      </c>
      <c r="AG184" s="126">
        <v>1000000</v>
      </c>
      <c r="AH184" s="126">
        <v>1000000</v>
      </c>
      <c r="AI184" s="126">
        <v>1000000</v>
      </c>
      <c r="AJ184" s="126">
        <v>1000000</v>
      </c>
      <c r="AK184" s="126">
        <v>0</v>
      </c>
      <c r="AL184" s="126">
        <v>19700000</v>
      </c>
    </row>
    <row r="185" spans="1:38" x14ac:dyDescent="0.25">
      <c r="A185" s="13" t="s">
        <v>320</v>
      </c>
      <c r="B185" s="14" t="s">
        <v>321</v>
      </c>
      <c r="C185" s="15">
        <v>34772314</v>
      </c>
      <c r="D185" s="15">
        <v>20000000</v>
      </c>
      <c r="E185" s="15">
        <v>0</v>
      </c>
      <c r="F185" s="15">
        <v>0</v>
      </c>
      <c r="G185" s="15">
        <v>54772314</v>
      </c>
      <c r="H185" s="15">
        <v>5400000</v>
      </c>
      <c r="I185" s="15">
        <v>5400000</v>
      </c>
      <c r="J185" s="15">
        <v>49272314</v>
      </c>
      <c r="K185" s="15">
        <v>5400000</v>
      </c>
      <c r="L185" s="15">
        <v>5400000</v>
      </c>
      <c r="M185" s="15">
        <v>0</v>
      </c>
      <c r="N185" s="15">
        <v>5400000</v>
      </c>
      <c r="O185" s="15">
        <v>5400000</v>
      </c>
      <c r="P185" s="15">
        <v>0</v>
      </c>
      <c r="Q185" s="15">
        <v>49272314</v>
      </c>
      <c r="R185" s="15">
        <v>0</v>
      </c>
      <c r="U185" s="128" t="s">
        <v>320</v>
      </c>
      <c r="V185" s="125" t="s">
        <v>321</v>
      </c>
      <c r="W185" s="126">
        <v>34772314</v>
      </c>
      <c r="X185" s="126">
        <v>20000000</v>
      </c>
      <c r="Y185" s="126">
        <v>0</v>
      </c>
      <c r="Z185" s="126">
        <v>0</v>
      </c>
      <c r="AA185" s="126">
        <v>0</v>
      </c>
      <c r="AB185" s="126">
        <v>0</v>
      </c>
      <c r="AC185" s="126">
        <v>54772314</v>
      </c>
      <c r="AD185" s="126">
        <v>5400000</v>
      </c>
      <c r="AE185" s="126">
        <v>5400000</v>
      </c>
      <c r="AF185" s="126">
        <v>49372314</v>
      </c>
      <c r="AG185" s="126">
        <v>5400000</v>
      </c>
      <c r="AH185" s="126">
        <v>5400000</v>
      </c>
      <c r="AI185" s="126">
        <v>5400000</v>
      </c>
      <c r="AJ185" s="126">
        <v>5400000</v>
      </c>
      <c r="AK185" s="126">
        <v>0</v>
      </c>
      <c r="AL185" s="126">
        <v>49372314</v>
      </c>
    </row>
    <row r="186" spans="1:38" x14ac:dyDescent="0.25">
      <c r="A186" s="16" t="s">
        <v>322</v>
      </c>
      <c r="B186" s="17" t="s">
        <v>323</v>
      </c>
      <c r="C186" s="18">
        <v>34772314</v>
      </c>
      <c r="D186" s="18">
        <v>20000000</v>
      </c>
      <c r="E186" s="18">
        <v>0</v>
      </c>
      <c r="F186" s="18">
        <v>0</v>
      </c>
      <c r="G186" s="18">
        <v>54772314</v>
      </c>
      <c r="H186" s="18">
        <v>5400000</v>
      </c>
      <c r="I186" s="18">
        <v>5400000</v>
      </c>
      <c r="J186" s="18">
        <v>49272314</v>
      </c>
      <c r="K186" s="18">
        <v>5400000</v>
      </c>
      <c r="L186" s="18">
        <v>5400000</v>
      </c>
      <c r="M186" s="18">
        <v>0</v>
      </c>
      <c r="N186" s="18">
        <v>5400000</v>
      </c>
      <c r="O186" s="18">
        <v>5400000</v>
      </c>
      <c r="P186" s="18">
        <v>0</v>
      </c>
      <c r="Q186" s="18">
        <v>49272314</v>
      </c>
      <c r="R186" s="18">
        <v>0</v>
      </c>
      <c r="U186" s="128" t="s">
        <v>322</v>
      </c>
      <c r="V186" s="125" t="s">
        <v>323</v>
      </c>
      <c r="W186" s="126">
        <v>34772314</v>
      </c>
      <c r="X186" s="126">
        <v>20000000</v>
      </c>
      <c r="Y186" s="126">
        <v>0</v>
      </c>
      <c r="Z186" s="126">
        <v>0</v>
      </c>
      <c r="AA186" s="126">
        <v>0</v>
      </c>
      <c r="AB186" s="126">
        <v>0</v>
      </c>
      <c r="AC186" s="126">
        <v>54772314</v>
      </c>
      <c r="AD186" s="126">
        <v>5400000</v>
      </c>
      <c r="AE186" s="126">
        <v>5400000</v>
      </c>
      <c r="AF186" s="126">
        <v>49372314</v>
      </c>
      <c r="AG186" s="126">
        <v>5400000</v>
      </c>
      <c r="AH186" s="126">
        <v>5400000</v>
      </c>
      <c r="AI186" s="126">
        <v>5400000</v>
      </c>
      <c r="AJ186" s="126">
        <v>5400000</v>
      </c>
      <c r="AK186" s="126">
        <v>0</v>
      </c>
      <c r="AL186" s="126">
        <v>49372314</v>
      </c>
    </row>
    <row r="187" spans="1:38" x14ac:dyDescent="0.25">
      <c r="A187" s="16" t="s">
        <v>324</v>
      </c>
      <c r="B187" s="17" t="s">
        <v>325</v>
      </c>
      <c r="C187" s="18">
        <v>133985780</v>
      </c>
      <c r="D187" s="18">
        <v>0</v>
      </c>
      <c r="E187" s="18">
        <v>0</v>
      </c>
      <c r="F187" s="18">
        <v>0</v>
      </c>
      <c r="G187" s="18">
        <v>133985780</v>
      </c>
      <c r="H187" s="18">
        <v>0</v>
      </c>
      <c r="I187" s="18">
        <v>0</v>
      </c>
      <c r="J187" s="18">
        <v>133985780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133985780</v>
      </c>
      <c r="R187" s="18">
        <v>0</v>
      </c>
      <c r="U187" s="128" t="s">
        <v>324</v>
      </c>
      <c r="V187" s="125" t="s">
        <v>325</v>
      </c>
      <c r="W187" s="126">
        <v>133985780</v>
      </c>
      <c r="X187" s="126">
        <v>0</v>
      </c>
      <c r="Y187" s="126">
        <v>0</v>
      </c>
      <c r="Z187" s="126">
        <v>0</v>
      </c>
      <c r="AA187" s="126">
        <v>0</v>
      </c>
      <c r="AB187" s="126">
        <v>0</v>
      </c>
      <c r="AC187" s="126">
        <v>133985780</v>
      </c>
      <c r="AD187" s="126">
        <v>0</v>
      </c>
      <c r="AE187" s="126">
        <v>0</v>
      </c>
      <c r="AF187" s="126">
        <v>133985780</v>
      </c>
      <c r="AG187" s="126">
        <v>0</v>
      </c>
      <c r="AH187" s="126">
        <v>0</v>
      </c>
      <c r="AI187" s="126">
        <v>0</v>
      </c>
      <c r="AJ187" s="126">
        <v>0</v>
      </c>
      <c r="AK187" s="126">
        <v>0</v>
      </c>
      <c r="AL187" s="126">
        <v>133985780</v>
      </c>
    </row>
    <row r="188" spans="1:38" x14ac:dyDescent="0.25">
      <c r="A188" s="13" t="s">
        <v>326</v>
      </c>
      <c r="B188" s="14" t="s">
        <v>327</v>
      </c>
      <c r="C188" s="15">
        <v>703799999</v>
      </c>
      <c r="D188" s="15">
        <v>0</v>
      </c>
      <c r="E188" s="15">
        <v>0</v>
      </c>
      <c r="F188" s="15">
        <v>0</v>
      </c>
      <c r="G188" s="15">
        <v>703799999</v>
      </c>
      <c r="H188" s="15">
        <v>57144749</v>
      </c>
      <c r="I188" s="15">
        <v>57144749</v>
      </c>
      <c r="J188" s="15">
        <v>646655250</v>
      </c>
      <c r="K188" s="15">
        <v>50045727</v>
      </c>
      <c r="L188" s="15">
        <v>50045727</v>
      </c>
      <c r="M188" s="15">
        <v>7099022</v>
      </c>
      <c r="N188" s="15">
        <v>77144749</v>
      </c>
      <c r="O188" s="15">
        <v>77144749</v>
      </c>
      <c r="P188" s="15">
        <v>20000000</v>
      </c>
      <c r="Q188" s="15">
        <v>626655250</v>
      </c>
      <c r="R188" s="15">
        <v>0</v>
      </c>
      <c r="U188" s="128" t="s">
        <v>326</v>
      </c>
      <c r="V188" s="125" t="s">
        <v>327</v>
      </c>
      <c r="W188" s="126">
        <v>703799999</v>
      </c>
      <c r="X188" s="126">
        <v>0</v>
      </c>
      <c r="Y188" s="126">
        <v>0</v>
      </c>
      <c r="Z188" s="126">
        <v>0</v>
      </c>
      <c r="AA188" s="126">
        <v>0</v>
      </c>
      <c r="AB188" s="126">
        <v>0</v>
      </c>
      <c r="AC188" s="126">
        <v>703799999</v>
      </c>
      <c r="AD188" s="126">
        <v>57144749</v>
      </c>
      <c r="AE188" s="126">
        <v>57144749</v>
      </c>
      <c r="AF188" s="126">
        <v>646655250</v>
      </c>
      <c r="AG188" s="126">
        <v>50045727</v>
      </c>
      <c r="AH188" s="126">
        <v>50045727</v>
      </c>
      <c r="AI188" s="126">
        <v>77144749</v>
      </c>
      <c r="AJ188" s="126">
        <v>77144749</v>
      </c>
      <c r="AK188" s="126">
        <v>20000000</v>
      </c>
      <c r="AL188" s="126">
        <v>626655250</v>
      </c>
    </row>
    <row r="189" spans="1:38" x14ac:dyDescent="0.25">
      <c r="A189" s="16" t="s">
        <v>328</v>
      </c>
      <c r="B189" s="17" t="s">
        <v>329</v>
      </c>
      <c r="C189" s="18">
        <v>545765361</v>
      </c>
      <c r="D189" s="18">
        <v>0</v>
      </c>
      <c r="E189" s="18">
        <v>0</v>
      </c>
      <c r="F189" s="18">
        <v>0</v>
      </c>
      <c r="G189" s="18">
        <v>545765361</v>
      </c>
      <c r="H189" s="18">
        <v>51486399</v>
      </c>
      <c r="I189" s="18">
        <v>51486399</v>
      </c>
      <c r="J189" s="18">
        <v>494278962</v>
      </c>
      <c r="K189" s="18">
        <v>44387377</v>
      </c>
      <c r="L189" s="18">
        <v>44387377</v>
      </c>
      <c r="M189" s="18">
        <v>7099022</v>
      </c>
      <c r="N189" s="18">
        <v>51486399</v>
      </c>
      <c r="O189" s="18">
        <v>51486399</v>
      </c>
      <c r="P189" s="18">
        <v>0</v>
      </c>
      <c r="Q189" s="18">
        <v>494278962</v>
      </c>
      <c r="R189" s="18">
        <v>0</v>
      </c>
      <c r="U189" s="128" t="s">
        <v>328</v>
      </c>
      <c r="V189" s="125" t="s">
        <v>329</v>
      </c>
      <c r="W189" s="126">
        <v>545765361</v>
      </c>
      <c r="X189" s="126">
        <v>0</v>
      </c>
      <c r="Y189" s="126">
        <v>0</v>
      </c>
      <c r="Z189" s="126">
        <v>0</v>
      </c>
      <c r="AA189" s="126">
        <v>0</v>
      </c>
      <c r="AB189" s="126">
        <v>0</v>
      </c>
      <c r="AC189" s="126">
        <v>545765361</v>
      </c>
      <c r="AD189" s="126">
        <v>51486399</v>
      </c>
      <c r="AE189" s="126">
        <v>51486399</v>
      </c>
      <c r="AF189" s="126">
        <v>494278962</v>
      </c>
      <c r="AG189" s="126">
        <v>44387377</v>
      </c>
      <c r="AH189" s="126">
        <v>44387377</v>
      </c>
      <c r="AI189" s="126">
        <v>51486399</v>
      </c>
      <c r="AJ189" s="126">
        <v>51486399</v>
      </c>
      <c r="AK189" s="126">
        <v>0</v>
      </c>
      <c r="AL189" s="126">
        <v>494278962</v>
      </c>
    </row>
    <row r="190" spans="1:38" x14ac:dyDescent="0.25">
      <c r="A190" s="16" t="s">
        <v>330</v>
      </c>
      <c r="B190" s="17" t="s">
        <v>331</v>
      </c>
      <c r="C190" s="18">
        <v>158034638</v>
      </c>
      <c r="D190" s="18">
        <v>0</v>
      </c>
      <c r="E190" s="18">
        <v>0</v>
      </c>
      <c r="F190" s="18">
        <v>0</v>
      </c>
      <c r="G190" s="18">
        <v>158034638</v>
      </c>
      <c r="H190" s="18">
        <v>5658350</v>
      </c>
      <c r="I190" s="18">
        <v>5658350</v>
      </c>
      <c r="J190" s="18">
        <v>152376288</v>
      </c>
      <c r="K190" s="18">
        <v>5658350</v>
      </c>
      <c r="L190" s="18">
        <v>5658350</v>
      </c>
      <c r="M190" s="18">
        <v>0</v>
      </c>
      <c r="N190" s="18">
        <v>25658350</v>
      </c>
      <c r="O190" s="18">
        <v>25658350</v>
      </c>
      <c r="P190" s="18">
        <v>20000000</v>
      </c>
      <c r="Q190" s="18">
        <v>132376288</v>
      </c>
      <c r="R190" s="18">
        <v>0</v>
      </c>
      <c r="U190" s="128" t="s">
        <v>330</v>
      </c>
      <c r="V190" s="125" t="s">
        <v>331</v>
      </c>
      <c r="W190" s="126">
        <v>158034638</v>
      </c>
      <c r="X190" s="126">
        <v>0</v>
      </c>
      <c r="Y190" s="126">
        <v>0</v>
      </c>
      <c r="Z190" s="126">
        <v>0</v>
      </c>
      <c r="AA190" s="126">
        <v>0</v>
      </c>
      <c r="AB190" s="126">
        <v>0</v>
      </c>
      <c r="AC190" s="126">
        <v>158034638</v>
      </c>
      <c r="AD190" s="126">
        <v>5658350</v>
      </c>
      <c r="AE190" s="126">
        <v>5658350</v>
      </c>
      <c r="AF190" s="126">
        <v>152376288</v>
      </c>
      <c r="AG190" s="126">
        <v>5658350</v>
      </c>
      <c r="AH190" s="126">
        <v>5658350</v>
      </c>
      <c r="AI190" s="126">
        <v>25658350</v>
      </c>
      <c r="AJ190" s="126">
        <v>25658350</v>
      </c>
      <c r="AK190" s="126">
        <v>20000000</v>
      </c>
      <c r="AL190" s="126">
        <v>132376288</v>
      </c>
    </row>
    <row r="191" spans="1:38" x14ac:dyDescent="0.25">
      <c r="A191" s="13" t="s">
        <v>332</v>
      </c>
      <c r="B191" s="14" t="s">
        <v>333</v>
      </c>
      <c r="C191" s="15">
        <v>2347550870</v>
      </c>
      <c r="D191" s="15">
        <v>80000000</v>
      </c>
      <c r="E191" s="15">
        <v>0</v>
      </c>
      <c r="F191" s="15">
        <v>0</v>
      </c>
      <c r="G191" s="15">
        <v>2427550870</v>
      </c>
      <c r="H191" s="15">
        <v>2947606.0300000003</v>
      </c>
      <c r="I191" s="15">
        <v>2947606.0300000003</v>
      </c>
      <c r="J191" s="15">
        <v>2426049807</v>
      </c>
      <c r="K191" s="15">
        <v>19450291.550000001</v>
      </c>
      <c r="L191" s="15">
        <v>19450291.550000001</v>
      </c>
      <c r="M191" s="15">
        <v>-17849228.550000001</v>
      </c>
      <c r="N191" s="15">
        <v>770600000</v>
      </c>
      <c r="O191" s="15">
        <v>770600000</v>
      </c>
      <c r="P191" s="15">
        <v>756998937</v>
      </c>
      <c r="Q191" s="15">
        <v>1669050870</v>
      </c>
      <c r="R191" s="15">
        <v>0</v>
      </c>
      <c r="U191" s="128" t="s">
        <v>332</v>
      </c>
      <c r="V191" s="125" t="s">
        <v>333</v>
      </c>
      <c r="W191" s="126">
        <v>2347550870</v>
      </c>
      <c r="X191" s="126">
        <v>80000000</v>
      </c>
      <c r="Y191" s="126">
        <v>0</v>
      </c>
      <c r="Z191" s="126">
        <v>0</v>
      </c>
      <c r="AA191" s="126">
        <v>0</v>
      </c>
      <c r="AB191" s="126">
        <v>0</v>
      </c>
      <c r="AC191" s="126">
        <v>2427550870</v>
      </c>
      <c r="AD191" s="126">
        <v>2947606.0300000003</v>
      </c>
      <c r="AE191" s="126">
        <v>2947606.0300000003</v>
      </c>
      <c r="AF191" s="126">
        <v>2424603263.9699998</v>
      </c>
      <c r="AG191" s="126">
        <v>19450291.550000001</v>
      </c>
      <c r="AH191" s="126">
        <v>19450291.550000001</v>
      </c>
      <c r="AI191" s="126">
        <v>770600000</v>
      </c>
      <c r="AJ191" s="126">
        <v>770600000</v>
      </c>
      <c r="AK191" s="126">
        <v>767652393.97000003</v>
      </c>
      <c r="AL191" s="126">
        <v>1656950870</v>
      </c>
    </row>
    <row r="192" spans="1:38" x14ac:dyDescent="0.25">
      <c r="A192" s="13" t="s">
        <v>334</v>
      </c>
      <c r="B192" s="14" t="s">
        <v>335</v>
      </c>
      <c r="C192" s="15">
        <v>1523550870</v>
      </c>
      <c r="D192" s="15">
        <v>0</v>
      </c>
      <c r="E192" s="15">
        <v>0</v>
      </c>
      <c r="F192" s="15">
        <v>0</v>
      </c>
      <c r="G192" s="15">
        <v>1523550870</v>
      </c>
      <c r="H192" s="15">
        <v>1447606.03</v>
      </c>
      <c r="I192" s="15">
        <v>1447606.03</v>
      </c>
      <c r="J192" s="15">
        <v>1523549807</v>
      </c>
      <c r="K192" s="15">
        <v>17950291.550000001</v>
      </c>
      <c r="L192" s="15">
        <v>17950291.550000001</v>
      </c>
      <c r="M192" s="15">
        <v>-17849228.550000001</v>
      </c>
      <c r="N192" s="15">
        <v>19100000</v>
      </c>
      <c r="O192" s="15">
        <v>19100000</v>
      </c>
      <c r="P192" s="15">
        <v>6998937</v>
      </c>
      <c r="Q192" s="15">
        <v>1516550870</v>
      </c>
      <c r="R192" s="15">
        <v>0</v>
      </c>
      <c r="U192" s="128" t="s">
        <v>334</v>
      </c>
      <c r="V192" s="125" t="s">
        <v>335</v>
      </c>
      <c r="W192" s="126">
        <v>1523550870</v>
      </c>
      <c r="X192" s="126">
        <v>0</v>
      </c>
      <c r="Y192" s="126">
        <v>0</v>
      </c>
      <c r="Z192" s="126">
        <v>0</v>
      </c>
      <c r="AA192" s="126">
        <v>0</v>
      </c>
      <c r="AB192" s="126">
        <v>0</v>
      </c>
      <c r="AC192" s="126">
        <v>1523550870</v>
      </c>
      <c r="AD192" s="126">
        <v>1447606.03</v>
      </c>
      <c r="AE192" s="126">
        <v>1447606.03</v>
      </c>
      <c r="AF192" s="126">
        <v>1522103263.97</v>
      </c>
      <c r="AG192" s="126">
        <v>17950291.550000001</v>
      </c>
      <c r="AH192" s="126">
        <v>17950291.550000001</v>
      </c>
      <c r="AI192" s="126">
        <v>19100000</v>
      </c>
      <c r="AJ192" s="126">
        <v>19100000</v>
      </c>
      <c r="AK192" s="126">
        <v>17652393.969999999</v>
      </c>
      <c r="AL192" s="126">
        <v>1504450870</v>
      </c>
    </row>
    <row r="193" spans="1:38" x14ac:dyDescent="0.25">
      <c r="A193" s="13" t="s">
        <v>336</v>
      </c>
      <c r="B193" s="14" t="s">
        <v>337</v>
      </c>
      <c r="C193" s="15">
        <v>153650870</v>
      </c>
      <c r="D193" s="15">
        <v>0</v>
      </c>
      <c r="E193" s="15">
        <v>0</v>
      </c>
      <c r="F193" s="15">
        <v>0</v>
      </c>
      <c r="G193" s="15">
        <v>153650870</v>
      </c>
      <c r="H193" s="15">
        <v>1447606.03</v>
      </c>
      <c r="I193" s="15">
        <v>1447606.03</v>
      </c>
      <c r="J193" s="15">
        <v>153649807</v>
      </c>
      <c r="K193" s="15">
        <v>17950291.550000001</v>
      </c>
      <c r="L193" s="15">
        <v>17950291.550000001</v>
      </c>
      <c r="M193" s="15">
        <v>-17849228.550000001</v>
      </c>
      <c r="N193" s="15">
        <v>14100000</v>
      </c>
      <c r="O193" s="15">
        <v>14100000</v>
      </c>
      <c r="P193" s="15">
        <v>1998937</v>
      </c>
      <c r="Q193" s="15">
        <v>151650870</v>
      </c>
      <c r="R193" s="15">
        <v>0</v>
      </c>
      <c r="U193" s="128" t="s">
        <v>336</v>
      </c>
      <c r="V193" s="125" t="s">
        <v>337</v>
      </c>
      <c r="W193" s="126">
        <v>153650870</v>
      </c>
      <c r="X193" s="126">
        <v>0</v>
      </c>
      <c r="Y193" s="126">
        <v>0</v>
      </c>
      <c r="Z193" s="126">
        <v>0</v>
      </c>
      <c r="AA193" s="126">
        <v>0</v>
      </c>
      <c r="AB193" s="126">
        <v>0</v>
      </c>
      <c r="AC193" s="126">
        <v>153650870</v>
      </c>
      <c r="AD193" s="126">
        <v>1447606.03</v>
      </c>
      <c r="AE193" s="126">
        <v>1447606.03</v>
      </c>
      <c r="AF193" s="126">
        <v>152203263.97</v>
      </c>
      <c r="AG193" s="126">
        <v>17950291.550000001</v>
      </c>
      <c r="AH193" s="126">
        <v>17950291.550000001</v>
      </c>
      <c r="AI193" s="126">
        <v>14100000</v>
      </c>
      <c r="AJ193" s="126">
        <v>14100000</v>
      </c>
      <c r="AK193" s="126">
        <v>12652393.970000001</v>
      </c>
      <c r="AL193" s="126">
        <v>139550870</v>
      </c>
    </row>
    <row r="194" spans="1:38" x14ac:dyDescent="0.25">
      <c r="A194" s="16" t="s">
        <v>338</v>
      </c>
      <c r="B194" s="17" t="s">
        <v>339</v>
      </c>
      <c r="C194" s="18">
        <v>153103015</v>
      </c>
      <c r="D194" s="18">
        <v>0</v>
      </c>
      <c r="E194" s="18">
        <v>0</v>
      </c>
      <c r="F194" s="18">
        <v>0</v>
      </c>
      <c r="G194" s="18">
        <v>153103015</v>
      </c>
      <c r="H194" s="18">
        <v>1447606.03</v>
      </c>
      <c r="I194" s="18">
        <v>1447606.03</v>
      </c>
      <c r="J194" s="18">
        <v>153101952</v>
      </c>
      <c r="K194" s="18">
        <v>17950291.550000001</v>
      </c>
      <c r="L194" s="18">
        <v>17950291.550000001</v>
      </c>
      <c r="M194" s="18">
        <v>-17849228.550000001</v>
      </c>
      <c r="N194" s="18">
        <v>14100000</v>
      </c>
      <c r="O194" s="18">
        <v>14100000</v>
      </c>
      <c r="P194" s="18">
        <v>1998937</v>
      </c>
      <c r="Q194" s="18">
        <v>151103015</v>
      </c>
      <c r="R194" s="18">
        <v>0</v>
      </c>
      <c r="U194" s="128" t="s">
        <v>338</v>
      </c>
      <c r="V194" s="125" t="s">
        <v>339</v>
      </c>
      <c r="W194" s="126">
        <v>153103015</v>
      </c>
      <c r="X194" s="126">
        <v>0</v>
      </c>
      <c r="Y194" s="126">
        <v>0</v>
      </c>
      <c r="Z194" s="126">
        <v>0</v>
      </c>
      <c r="AA194" s="126">
        <v>0</v>
      </c>
      <c r="AB194" s="126">
        <v>0</v>
      </c>
      <c r="AC194" s="126">
        <v>153103015</v>
      </c>
      <c r="AD194" s="126">
        <v>1447606.03</v>
      </c>
      <c r="AE194" s="126">
        <v>1447606.03</v>
      </c>
      <c r="AF194" s="126">
        <v>151655408.97</v>
      </c>
      <c r="AG194" s="126">
        <v>17950291.550000001</v>
      </c>
      <c r="AH194" s="126">
        <v>17950291.550000001</v>
      </c>
      <c r="AI194" s="126">
        <v>14100000</v>
      </c>
      <c r="AJ194" s="126">
        <v>14100000</v>
      </c>
      <c r="AK194" s="126">
        <v>12652393.970000001</v>
      </c>
      <c r="AL194" s="126">
        <v>139003015</v>
      </c>
    </row>
    <row r="195" spans="1:38" x14ac:dyDescent="0.25">
      <c r="A195" s="16" t="s">
        <v>340</v>
      </c>
      <c r="B195" s="17" t="s">
        <v>341</v>
      </c>
      <c r="C195" s="18">
        <v>547855</v>
      </c>
      <c r="D195" s="18">
        <v>0</v>
      </c>
      <c r="E195" s="18">
        <v>0</v>
      </c>
      <c r="F195" s="18">
        <v>0</v>
      </c>
      <c r="G195" s="18">
        <v>547855</v>
      </c>
      <c r="H195" s="18">
        <v>0</v>
      </c>
      <c r="I195" s="18">
        <v>0</v>
      </c>
      <c r="J195" s="18">
        <v>547855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547855</v>
      </c>
      <c r="R195" s="18">
        <v>0</v>
      </c>
      <c r="U195" s="128" t="s">
        <v>340</v>
      </c>
      <c r="V195" s="125" t="s">
        <v>341</v>
      </c>
      <c r="W195" s="126">
        <v>547855</v>
      </c>
      <c r="X195" s="126">
        <v>0</v>
      </c>
      <c r="Y195" s="126">
        <v>0</v>
      </c>
      <c r="Z195" s="126">
        <v>0</v>
      </c>
      <c r="AA195" s="126">
        <v>0</v>
      </c>
      <c r="AB195" s="126">
        <v>0</v>
      </c>
      <c r="AC195" s="126">
        <v>547855</v>
      </c>
      <c r="AD195" s="126">
        <v>0</v>
      </c>
      <c r="AE195" s="126">
        <v>0</v>
      </c>
      <c r="AF195" s="126">
        <v>547855</v>
      </c>
      <c r="AG195" s="126">
        <v>0</v>
      </c>
      <c r="AH195" s="126">
        <v>0</v>
      </c>
      <c r="AI195" s="126">
        <v>0</v>
      </c>
      <c r="AJ195" s="126">
        <v>0</v>
      </c>
      <c r="AK195" s="126">
        <v>0</v>
      </c>
      <c r="AL195" s="126">
        <v>547855</v>
      </c>
    </row>
    <row r="196" spans="1:38" x14ac:dyDescent="0.25">
      <c r="A196" s="13" t="s">
        <v>342</v>
      </c>
      <c r="B196" s="14" t="s">
        <v>343</v>
      </c>
      <c r="C196" s="15">
        <v>1369900000</v>
      </c>
      <c r="D196" s="15">
        <v>0</v>
      </c>
      <c r="E196" s="15">
        <v>0</v>
      </c>
      <c r="F196" s="15">
        <v>0</v>
      </c>
      <c r="G196" s="15">
        <v>1369900000</v>
      </c>
      <c r="H196" s="15">
        <v>0</v>
      </c>
      <c r="I196" s="15">
        <v>0</v>
      </c>
      <c r="J196" s="15">
        <v>1369900000</v>
      </c>
      <c r="K196" s="15">
        <v>0</v>
      </c>
      <c r="L196" s="15">
        <v>0</v>
      </c>
      <c r="M196" s="15">
        <v>0</v>
      </c>
      <c r="N196" s="15">
        <v>5000000</v>
      </c>
      <c r="O196" s="15">
        <v>5000000</v>
      </c>
      <c r="P196" s="15">
        <v>5000000</v>
      </c>
      <c r="Q196" s="15">
        <v>1364900000</v>
      </c>
      <c r="R196" s="15">
        <v>0</v>
      </c>
      <c r="U196" s="128" t="s">
        <v>342</v>
      </c>
      <c r="V196" s="125" t="s">
        <v>343</v>
      </c>
      <c r="W196" s="126">
        <v>1369900000</v>
      </c>
      <c r="X196" s="126">
        <v>0</v>
      </c>
      <c r="Y196" s="126">
        <v>0</v>
      </c>
      <c r="Z196" s="126">
        <v>0</v>
      </c>
      <c r="AA196" s="126">
        <v>0</v>
      </c>
      <c r="AB196" s="126">
        <v>0</v>
      </c>
      <c r="AC196" s="126">
        <v>1369900000</v>
      </c>
      <c r="AD196" s="126">
        <v>0</v>
      </c>
      <c r="AE196" s="126">
        <v>0</v>
      </c>
      <c r="AF196" s="126">
        <v>1369900000</v>
      </c>
      <c r="AG196" s="126">
        <v>0</v>
      </c>
      <c r="AH196" s="126">
        <v>0</v>
      </c>
      <c r="AI196" s="126">
        <v>5000000</v>
      </c>
      <c r="AJ196" s="126">
        <v>5000000</v>
      </c>
      <c r="AK196" s="126">
        <v>5000000</v>
      </c>
      <c r="AL196" s="126">
        <v>1364900000</v>
      </c>
    </row>
    <row r="197" spans="1:38" x14ac:dyDescent="0.25">
      <c r="A197" s="16" t="s">
        <v>344</v>
      </c>
      <c r="B197" s="17" t="s">
        <v>345</v>
      </c>
      <c r="C197" s="18">
        <v>290250000</v>
      </c>
      <c r="D197" s="18">
        <v>0</v>
      </c>
      <c r="E197" s="18">
        <v>0</v>
      </c>
      <c r="F197" s="18">
        <v>0</v>
      </c>
      <c r="G197" s="18">
        <v>290250000</v>
      </c>
      <c r="H197" s="18">
        <v>0</v>
      </c>
      <c r="I197" s="18">
        <v>0</v>
      </c>
      <c r="J197" s="18">
        <v>290250000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290250000</v>
      </c>
      <c r="R197" s="18">
        <v>0</v>
      </c>
      <c r="U197" s="128" t="s">
        <v>344</v>
      </c>
      <c r="V197" s="125" t="s">
        <v>345</v>
      </c>
      <c r="W197" s="126">
        <v>290250000</v>
      </c>
      <c r="X197" s="126">
        <v>0</v>
      </c>
      <c r="Y197" s="126">
        <v>0</v>
      </c>
      <c r="Z197" s="126">
        <v>0</v>
      </c>
      <c r="AA197" s="126">
        <v>0</v>
      </c>
      <c r="AB197" s="126">
        <v>0</v>
      </c>
      <c r="AC197" s="126">
        <v>290250000</v>
      </c>
      <c r="AD197" s="126">
        <v>0</v>
      </c>
      <c r="AE197" s="126">
        <v>0</v>
      </c>
      <c r="AF197" s="126">
        <v>290250000</v>
      </c>
      <c r="AG197" s="126">
        <v>0</v>
      </c>
      <c r="AH197" s="126">
        <v>0</v>
      </c>
      <c r="AI197" s="126">
        <v>0</v>
      </c>
      <c r="AJ197" s="126">
        <v>0</v>
      </c>
      <c r="AK197" s="126">
        <v>0</v>
      </c>
      <c r="AL197" s="126">
        <v>290250000</v>
      </c>
    </row>
    <row r="198" spans="1:38" x14ac:dyDescent="0.25">
      <c r="A198" s="13" t="s">
        <v>346</v>
      </c>
      <c r="B198" s="14" t="s">
        <v>347</v>
      </c>
      <c r="C198" s="15">
        <v>1079650000</v>
      </c>
      <c r="D198" s="15">
        <v>0</v>
      </c>
      <c r="E198" s="15">
        <v>0</v>
      </c>
      <c r="F198" s="15">
        <v>0</v>
      </c>
      <c r="G198" s="15">
        <v>1079650000</v>
      </c>
      <c r="H198" s="15">
        <v>0</v>
      </c>
      <c r="I198" s="15">
        <v>0</v>
      </c>
      <c r="J198" s="15">
        <v>1079650000</v>
      </c>
      <c r="K198" s="15">
        <v>0</v>
      </c>
      <c r="L198" s="15">
        <v>0</v>
      </c>
      <c r="M198" s="15">
        <v>0</v>
      </c>
      <c r="N198" s="15">
        <v>5000000</v>
      </c>
      <c r="O198" s="15">
        <v>5000000</v>
      </c>
      <c r="P198" s="15">
        <v>5000000</v>
      </c>
      <c r="Q198" s="15">
        <v>1074650000</v>
      </c>
      <c r="R198" s="15">
        <v>0</v>
      </c>
      <c r="U198" s="128" t="s">
        <v>346</v>
      </c>
      <c r="V198" s="125" t="s">
        <v>347</v>
      </c>
      <c r="W198" s="126">
        <v>1079650000</v>
      </c>
      <c r="X198" s="126">
        <v>0</v>
      </c>
      <c r="Y198" s="126">
        <v>0</v>
      </c>
      <c r="Z198" s="126">
        <v>0</v>
      </c>
      <c r="AA198" s="126">
        <v>0</v>
      </c>
      <c r="AB198" s="126">
        <v>0</v>
      </c>
      <c r="AC198" s="126">
        <v>1079650000</v>
      </c>
      <c r="AD198" s="126">
        <v>0</v>
      </c>
      <c r="AE198" s="126">
        <v>0</v>
      </c>
      <c r="AF198" s="126">
        <v>1079650000</v>
      </c>
      <c r="AG198" s="126">
        <v>0</v>
      </c>
      <c r="AH198" s="126">
        <v>0</v>
      </c>
      <c r="AI198" s="126">
        <v>5000000</v>
      </c>
      <c r="AJ198" s="126">
        <v>5000000</v>
      </c>
      <c r="AK198" s="126">
        <v>5000000</v>
      </c>
      <c r="AL198" s="126">
        <v>1074650000</v>
      </c>
    </row>
    <row r="199" spans="1:38" x14ac:dyDescent="0.25">
      <c r="A199" s="16" t="s">
        <v>348</v>
      </c>
      <c r="B199" s="17" t="s">
        <v>349</v>
      </c>
      <c r="C199" s="18">
        <v>25000000</v>
      </c>
      <c r="D199" s="18">
        <v>0</v>
      </c>
      <c r="E199" s="18">
        <v>0</v>
      </c>
      <c r="F199" s="18">
        <v>0</v>
      </c>
      <c r="G199" s="18">
        <v>25000000</v>
      </c>
      <c r="H199" s="18">
        <v>0</v>
      </c>
      <c r="I199" s="18">
        <v>0</v>
      </c>
      <c r="J199" s="18">
        <v>25000000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25000000</v>
      </c>
      <c r="R199" s="18">
        <v>0</v>
      </c>
      <c r="U199" s="128" t="s">
        <v>348</v>
      </c>
      <c r="V199" s="125" t="s">
        <v>349</v>
      </c>
      <c r="W199" s="126">
        <v>25000000</v>
      </c>
      <c r="X199" s="126">
        <v>0</v>
      </c>
      <c r="Y199" s="126">
        <v>0</v>
      </c>
      <c r="Z199" s="126">
        <v>0</v>
      </c>
      <c r="AA199" s="126">
        <v>0</v>
      </c>
      <c r="AB199" s="126">
        <v>0</v>
      </c>
      <c r="AC199" s="126">
        <v>25000000</v>
      </c>
      <c r="AD199" s="126">
        <v>0</v>
      </c>
      <c r="AE199" s="126">
        <v>0</v>
      </c>
      <c r="AF199" s="126">
        <v>25000000</v>
      </c>
      <c r="AG199" s="126">
        <v>0</v>
      </c>
      <c r="AH199" s="126">
        <v>0</v>
      </c>
      <c r="AI199" s="126">
        <v>0</v>
      </c>
      <c r="AJ199" s="126">
        <v>0</v>
      </c>
      <c r="AK199" s="126">
        <v>0</v>
      </c>
      <c r="AL199" s="126">
        <v>25000000</v>
      </c>
    </row>
    <row r="200" spans="1:38" x14ac:dyDescent="0.25">
      <c r="A200" s="16" t="s">
        <v>350</v>
      </c>
      <c r="B200" s="17" t="s">
        <v>351</v>
      </c>
      <c r="C200" s="18">
        <v>30000000</v>
      </c>
      <c r="D200" s="18">
        <v>0</v>
      </c>
      <c r="E200" s="18">
        <v>0</v>
      </c>
      <c r="F200" s="18">
        <v>0</v>
      </c>
      <c r="G200" s="18">
        <v>30000000</v>
      </c>
      <c r="H200" s="18">
        <v>0</v>
      </c>
      <c r="I200" s="18">
        <v>0</v>
      </c>
      <c r="J200" s="18">
        <v>30000000</v>
      </c>
      <c r="K200" s="18">
        <v>0</v>
      </c>
      <c r="L200" s="18">
        <v>0</v>
      </c>
      <c r="M200" s="18">
        <v>0</v>
      </c>
      <c r="N200" s="18">
        <v>5000000</v>
      </c>
      <c r="O200" s="18">
        <v>5000000</v>
      </c>
      <c r="P200" s="18">
        <v>5000000</v>
      </c>
      <c r="Q200" s="18">
        <v>25000000</v>
      </c>
      <c r="R200" s="18">
        <v>0</v>
      </c>
      <c r="U200" s="128" t="s">
        <v>350</v>
      </c>
      <c r="V200" s="125" t="s">
        <v>351</v>
      </c>
      <c r="W200" s="126">
        <v>30000000</v>
      </c>
      <c r="X200" s="126">
        <v>0</v>
      </c>
      <c r="Y200" s="126">
        <v>0</v>
      </c>
      <c r="Z200" s="126">
        <v>0</v>
      </c>
      <c r="AA200" s="126">
        <v>0</v>
      </c>
      <c r="AB200" s="126">
        <v>0</v>
      </c>
      <c r="AC200" s="126">
        <v>30000000</v>
      </c>
      <c r="AD200" s="126">
        <v>0</v>
      </c>
      <c r="AE200" s="126">
        <v>0</v>
      </c>
      <c r="AF200" s="126">
        <v>30000000</v>
      </c>
      <c r="AG200" s="126">
        <v>0</v>
      </c>
      <c r="AH200" s="126">
        <v>0</v>
      </c>
      <c r="AI200" s="126">
        <v>5000000</v>
      </c>
      <c r="AJ200" s="126">
        <v>5000000</v>
      </c>
      <c r="AK200" s="126">
        <v>5000000</v>
      </c>
      <c r="AL200" s="126">
        <v>25000000</v>
      </c>
    </row>
    <row r="201" spans="1:38" x14ac:dyDescent="0.25">
      <c r="A201" s="16" t="s">
        <v>352</v>
      </c>
      <c r="B201" s="17" t="s">
        <v>353</v>
      </c>
      <c r="C201" s="18">
        <v>1024650000</v>
      </c>
      <c r="D201" s="18">
        <v>0</v>
      </c>
      <c r="E201" s="18">
        <v>0</v>
      </c>
      <c r="F201" s="18">
        <v>0</v>
      </c>
      <c r="G201" s="18">
        <v>1024650000</v>
      </c>
      <c r="H201" s="18">
        <v>0</v>
      </c>
      <c r="I201" s="18">
        <v>0</v>
      </c>
      <c r="J201" s="18">
        <v>1024650000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1024650000</v>
      </c>
      <c r="R201" s="18">
        <v>0</v>
      </c>
      <c r="U201" s="128" t="s">
        <v>352</v>
      </c>
      <c r="V201" s="125" t="s">
        <v>353</v>
      </c>
      <c r="W201" s="126">
        <v>1024650000</v>
      </c>
      <c r="X201" s="126">
        <v>0</v>
      </c>
      <c r="Y201" s="126">
        <v>0</v>
      </c>
      <c r="Z201" s="126">
        <v>0</v>
      </c>
      <c r="AA201" s="126">
        <v>0</v>
      </c>
      <c r="AB201" s="126">
        <v>0</v>
      </c>
      <c r="AC201" s="126">
        <v>1024650000</v>
      </c>
      <c r="AD201" s="126">
        <v>0</v>
      </c>
      <c r="AE201" s="126">
        <v>0</v>
      </c>
      <c r="AF201" s="126">
        <v>1024650000</v>
      </c>
      <c r="AG201" s="126">
        <v>0</v>
      </c>
      <c r="AH201" s="126">
        <v>0</v>
      </c>
      <c r="AI201" s="126">
        <v>0</v>
      </c>
      <c r="AJ201" s="126">
        <v>0</v>
      </c>
      <c r="AK201" s="126">
        <v>0</v>
      </c>
      <c r="AL201" s="126">
        <v>1024650000</v>
      </c>
    </row>
    <row r="202" spans="1:38" x14ac:dyDescent="0.25">
      <c r="A202" s="13" t="s">
        <v>354</v>
      </c>
      <c r="B202" s="14" t="s">
        <v>355</v>
      </c>
      <c r="C202" s="15">
        <v>764000000</v>
      </c>
      <c r="D202" s="15">
        <v>20000000</v>
      </c>
      <c r="E202" s="15">
        <v>0</v>
      </c>
      <c r="F202" s="15">
        <v>0</v>
      </c>
      <c r="G202" s="15">
        <v>784000000</v>
      </c>
      <c r="H202" s="15">
        <v>1500000</v>
      </c>
      <c r="I202" s="15">
        <v>1500000</v>
      </c>
      <c r="J202" s="15">
        <v>782500000</v>
      </c>
      <c r="K202" s="15">
        <v>1500000</v>
      </c>
      <c r="L202" s="15">
        <v>1500000</v>
      </c>
      <c r="M202" s="15">
        <v>0</v>
      </c>
      <c r="N202" s="15">
        <v>751500000</v>
      </c>
      <c r="O202" s="15">
        <v>751500000</v>
      </c>
      <c r="P202" s="15">
        <v>750000000</v>
      </c>
      <c r="Q202" s="15">
        <v>32500000</v>
      </c>
      <c r="R202" s="15">
        <v>0</v>
      </c>
      <c r="U202" s="128" t="s">
        <v>354</v>
      </c>
      <c r="V202" s="125" t="s">
        <v>355</v>
      </c>
      <c r="W202" s="126">
        <v>764000000</v>
      </c>
      <c r="X202" s="126">
        <v>20000000</v>
      </c>
      <c r="Y202" s="126">
        <v>0</v>
      </c>
      <c r="Z202" s="126">
        <v>0</v>
      </c>
      <c r="AA202" s="126">
        <v>0</v>
      </c>
      <c r="AB202" s="126">
        <v>0</v>
      </c>
      <c r="AC202" s="126">
        <v>784000000</v>
      </c>
      <c r="AD202" s="126">
        <v>1500000</v>
      </c>
      <c r="AE202" s="126">
        <v>1500000</v>
      </c>
      <c r="AF202" s="126">
        <v>782500000</v>
      </c>
      <c r="AG202" s="126">
        <v>1500000</v>
      </c>
      <c r="AH202" s="126">
        <v>1500000</v>
      </c>
      <c r="AI202" s="126">
        <v>751500000</v>
      </c>
      <c r="AJ202" s="126">
        <v>751500000</v>
      </c>
      <c r="AK202" s="126">
        <v>750000000</v>
      </c>
      <c r="AL202" s="126">
        <v>32500000</v>
      </c>
    </row>
    <row r="203" spans="1:38" x14ac:dyDescent="0.25">
      <c r="A203" s="13" t="s">
        <v>356</v>
      </c>
      <c r="B203" s="14" t="s">
        <v>357</v>
      </c>
      <c r="C203" s="15">
        <v>6000000</v>
      </c>
      <c r="D203" s="15">
        <v>0</v>
      </c>
      <c r="E203" s="15">
        <v>0</v>
      </c>
      <c r="F203" s="15">
        <v>0</v>
      </c>
      <c r="G203" s="15">
        <v>6000000</v>
      </c>
      <c r="H203" s="15">
        <v>0</v>
      </c>
      <c r="I203" s="15">
        <v>0</v>
      </c>
      <c r="J203" s="15">
        <v>6000000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6000000</v>
      </c>
      <c r="R203" s="15">
        <v>0</v>
      </c>
      <c r="U203" s="128" t="s">
        <v>356</v>
      </c>
      <c r="V203" s="125" t="s">
        <v>357</v>
      </c>
      <c r="W203" s="126">
        <v>6000000</v>
      </c>
      <c r="X203" s="126">
        <v>0</v>
      </c>
      <c r="Y203" s="126">
        <v>0</v>
      </c>
      <c r="Z203" s="126">
        <v>0</v>
      </c>
      <c r="AA203" s="126">
        <v>0</v>
      </c>
      <c r="AB203" s="126">
        <v>0</v>
      </c>
      <c r="AC203" s="126">
        <v>6000000</v>
      </c>
      <c r="AD203" s="126">
        <v>0</v>
      </c>
      <c r="AE203" s="126">
        <v>0</v>
      </c>
      <c r="AF203" s="126">
        <v>6000000</v>
      </c>
      <c r="AG203" s="126">
        <v>0</v>
      </c>
      <c r="AH203" s="126">
        <v>0</v>
      </c>
      <c r="AI203" s="126">
        <v>0</v>
      </c>
      <c r="AJ203" s="126">
        <v>0</v>
      </c>
      <c r="AK203" s="126">
        <v>0</v>
      </c>
      <c r="AL203" s="126">
        <v>6000000</v>
      </c>
    </row>
    <row r="204" spans="1:38" x14ac:dyDescent="0.25">
      <c r="A204" s="16" t="s">
        <v>358</v>
      </c>
      <c r="B204" s="17" t="s">
        <v>359</v>
      </c>
      <c r="C204" s="18">
        <v>6000000</v>
      </c>
      <c r="D204" s="18">
        <v>0</v>
      </c>
      <c r="E204" s="18">
        <v>0</v>
      </c>
      <c r="F204" s="18">
        <v>0</v>
      </c>
      <c r="G204" s="18">
        <v>6000000</v>
      </c>
      <c r="H204" s="18">
        <v>0</v>
      </c>
      <c r="I204" s="18">
        <v>0</v>
      </c>
      <c r="J204" s="18">
        <v>6000000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6000000</v>
      </c>
      <c r="R204" s="18">
        <v>0</v>
      </c>
      <c r="U204" s="128" t="s">
        <v>358</v>
      </c>
      <c r="V204" s="125" t="s">
        <v>359</v>
      </c>
      <c r="W204" s="126">
        <v>6000000</v>
      </c>
      <c r="X204" s="126">
        <v>0</v>
      </c>
      <c r="Y204" s="126">
        <v>0</v>
      </c>
      <c r="Z204" s="126">
        <v>0</v>
      </c>
      <c r="AA204" s="126">
        <v>0</v>
      </c>
      <c r="AB204" s="126">
        <v>0</v>
      </c>
      <c r="AC204" s="126">
        <v>6000000</v>
      </c>
      <c r="AD204" s="126">
        <v>0</v>
      </c>
      <c r="AE204" s="126">
        <v>0</v>
      </c>
      <c r="AF204" s="126">
        <v>6000000</v>
      </c>
      <c r="AG204" s="126">
        <v>0</v>
      </c>
      <c r="AH204" s="126">
        <v>0</v>
      </c>
      <c r="AI204" s="126">
        <v>0</v>
      </c>
      <c r="AJ204" s="126">
        <v>0</v>
      </c>
      <c r="AK204" s="126">
        <v>0</v>
      </c>
      <c r="AL204" s="126">
        <v>6000000</v>
      </c>
    </row>
    <row r="205" spans="1:38" x14ac:dyDescent="0.25">
      <c r="A205" s="13" t="s">
        <v>360</v>
      </c>
      <c r="B205" s="14" t="s">
        <v>361</v>
      </c>
      <c r="C205" s="15">
        <v>758000000</v>
      </c>
      <c r="D205" s="15">
        <v>20000000</v>
      </c>
      <c r="E205" s="15">
        <v>0</v>
      </c>
      <c r="F205" s="15">
        <v>0</v>
      </c>
      <c r="G205" s="15">
        <v>778000000</v>
      </c>
      <c r="H205" s="15">
        <v>1500000</v>
      </c>
      <c r="I205" s="15">
        <v>1500000</v>
      </c>
      <c r="J205" s="15">
        <v>776500000</v>
      </c>
      <c r="K205" s="15">
        <v>1500000</v>
      </c>
      <c r="L205" s="15">
        <v>1500000</v>
      </c>
      <c r="M205" s="15">
        <v>0</v>
      </c>
      <c r="N205" s="15">
        <v>751500000</v>
      </c>
      <c r="O205" s="15">
        <v>751500000</v>
      </c>
      <c r="P205" s="15">
        <v>750000000</v>
      </c>
      <c r="Q205" s="15">
        <v>26500000</v>
      </c>
      <c r="R205" s="15">
        <v>0</v>
      </c>
      <c r="U205" s="128" t="s">
        <v>360</v>
      </c>
      <c r="V205" s="125" t="s">
        <v>361</v>
      </c>
      <c r="W205" s="126">
        <v>758000000</v>
      </c>
      <c r="X205" s="126">
        <v>20000000</v>
      </c>
      <c r="Y205" s="126">
        <v>0</v>
      </c>
      <c r="Z205" s="126">
        <v>0</v>
      </c>
      <c r="AA205" s="126">
        <v>0</v>
      </c>
      <c r="AB205" s="126">
        <v>0</v>
      </c>
      <c r="AC205" s="126">
        <v>778000000</v>
      </c>
      <c r="AD205" s="126">
        <v>1500000</v>
      </c>
      <c r="AE205" s="126">
        <v>1500000</v>
      </c>
      <c r="AF205" s="126">
        <v>776500000</v>
      </c>
      <c r="AG205" s="126">
        <v>1500000</v>
      </c>
      <c r="AH205" s="126">
        <v>1500000</v>
      </c>
      <c r="AI205" s="126">
        <v>751500000</v>
      </c>
      <c r="AJ205" s="126">
        <v>751500000</v>
      </c>
      <c r="AK205" s="126">
        <v>750000000</v>
      </c>
      <c r="AL205" s="126">
        <v>26500000</v>
      </c>
    </row>
    <row r="206" spans="1:38" x14ac:dyDescent="0.25">
      <c r="A206" s="16" t="s">
        <v>362</v>
      </c>
      <c r="B206" s="17" t="s">
        <v>363</v>
      </c>
      <c r="C206" s="18">
        <v>758000000</v>
      </c>
      <c r="D206" s="18">
        <v>20000000</v>
      </c>
      <c r="E206" s="18">
        <v>0</v>
      </c>
      <c r="F206" s="18">
        <v>0</v>
      </c>
      <c r="G206" s="18">
        <v>778000000</v>
      </c>
      <c r="H206" s="18">
        <v>1500000</v>
      </c>
      <c r="I206" s="18">
        <v>1500000</v>
      </c>
      <c r="J206" s="18">
        <v>776500000</v>
      </c>
      <c r="K206" s="18">
        <v>1500000</v>
      </c>
      <c r="L206" s="18">
        <v>1500000</v>
      </c>
      <c r="M206" s="18">
        <v>0</v>
      </c>
      <c r="N206" s="18">
        <v>751500000</v>
      </c>
      <c r="O206" s="18">
        <v>751500000</v>
      </c>
      <c r="P206" s="18">
        <v>750000000</v>
      </c>
      <c r="Q206" s="18">
        <v>26500000</v>
      </c>
      <c r="R206" s="18">
        <v>0</v>
      </c>
      <c r="U206" s="128" t="s">
        <v>362</v>
      </c>
      <c r="V206" s="125" t="s">
        <v>363</v>
      </c>
      <c r="W206" s="126">
        <v>758000000</v>
      </c>
      <c r="X206" s="126">
        <v>20000000</v>
      </c>
      <c r="Y206" s="126">
        <v>0</v>
      </c>
      <c r="Z206" s="126">
        <v>0</v>
      </c>
      <c r="AA206" s="126">
        <v>0</v>
      </c>
      <c r="AB206" s="126">
        <v>0</v>
      </c>
      <c r="AC206" s="126">
        <v>778000000</v>
      </c>
      <c r="AD206" s="126">
        <v>1500000</v>
      </c>
      <c r="AE206" s="126">
        <v>1500000</v>
      </c>
      <c r="AF206" s="126">
        <v>776500000</v>
      </c>
      <c r="AG206" s="126">
        <v>1500000</v>
      </c>
      <c r="AH206" s="126">
        <v>1500000</v>
      </c>
      <c r="AI206" s="126">
        <v>751500000</v>
      </c>
      <c r="AJ206" s="126">
        <v>751500000</v>
      </c>
      <c r="AK206" s="126">
        <v>750000000</v>
      </c>
      <c r="AL206" s="126">
        <v>26500000</v>
      </c>
    </row>
    <row r="207" spans="1:38" x14ac:dyDescent="0.25">
      <c r="A207" s="13" t="s">
        <v>364</v>
      </c>
      <c r="B207" s="14" t="s">
        <v>365</v>
      </c>
      <c r="C207" s="15">
        <v>60000000</v>
      </c>
      <c r="D207" s="15">
        <v>60000000</v>
      </c>
      <c r="E207" s="15">
        <v>0</v>
      </c>
      <c r="F207" s="15">
        <v>0</v>
      </c>
      <c r="G207" s="15">
        <v>120000000</v>
      </c>
      <c r="H207" s="15">
        <v>0</v>
      </c>
      <c r="I207" s="15">
        <v>0</v>
      </c>
      <c r="J207" s="15">
        <v>120000000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120000000</v>
      </c>
      <c r="R207" s="15">
        <v>0</v>
      </c>
      <c r="U207" s="128" t="s">
        <v>364</v>
      </c>
      <c r="V207" s="125" t="s">
        <v>365</v>
      </c>
      <c r="W207" s="126">
        <v>60000000</v>
      </c>
      <c r="X207" s="126">
        <v>60000000</v>
      </c>
      <c r="Y207" s="126">
        <v>0</v>
      </c>
      <c r="Z207" s="126">
        <v>0</v>
      </c>
      <c r="AA207" s="126">
        <v>0</v>
      </c>
      <c r="AB207" s="126">
        <v>0</v>
      </c>
      <c r="AC207" s="126">
        <v>120000000</v>
      </c>
      <c r="AD207" s="126">
        <v>0</v>
      </c>
      <c r="AE207" s="126">
        <v>0</v>
      </c>
      <c r="AF207" s="126">
        <v>120000000</v>
      </c>
      <c r="AG207" s="126">
        <v>0</v>
      </c>
      <c r="AH207" s="126">
        <v>0</v>
      </c>
      <c r="AI207" s="126">
        <v>0</v>
      </c>
      <c r="AJ207" s="126">
        <v>0</v>
      </c>
      <c r="AK207" s="126">
        <v>0</v>
      </c>
      <c r="AL207" s="126">
        <v>120000000</v>
      </c>
    </row>
    <row r="208" spans="1:38" x14ac:dyDescent="0.25">
      <c r="A208" s="16" t="s">
        <v>366</v>
      </c>
      <c r="B208" s="17" t="s">
        <v>367</v>
      </c>
      <c r="C208" s="18">
        <v>60000000</v>
      </c>
      <c r="D208" s="18">
        <v>60000000</v>
      </c>
      <c r="E208" s="18">
        <v>0</v>
      </c>
      <c r="F208" s="18">
        <v>0</v>
      </c>
      <c r="G208" s="18">
        <v>120000000</v>
      </c>
      <c r="H208" s="18">
        <v>0</v>
      </c>
      <c r="I208" s="18">
        <v>0</v>
      </c>
      <c r="J208" s="18">
        <v>120000000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120000000</v>
      </c>
      <c r="R208" s="18">
        <v>0</v>
      </c>
      <c r="U208" s="128" t="s">
        <v>366</v>
      </c>
      <c r="V208" s="125" t="s">
        <v>367</v>
      </c>
      <c r="W208" s="126">
        <v>60000000</v>
      </c>
      <c r="X208" s="126">
        <v>60000000</v>
      </c>
      <c r="Y208" s="126">
        <v>0</v>
      </c>
      <c r="Z208" s="126">
        <v>0</v>
      </c>
      <c r="AA208" s="126">
        <v>0</v>
      </c>
      <c r="AB208" s="126">
        <v>0</v>
      </c>
      <c r="AC208" s="126">
        <v>120000000</v>
      </c>
      <c r="AD208" s="126">
        <v>0</v>
      </c>
      <c r="AE208" s="126">
        <v>0</v>
      </c>
      <c r="AF208" s="126">
        <v>120000000</v>
      </c>
      <c r="AG208" s="126">
        <v>0</v>
      </c>
      <c r="AH208" s="126">
        <v>0</v>
      </c>
      <c r="AI208" s="126">
        <v>0</v>
      </c>
      <c r="AJ208" s="126">
        <v>0</v>
      </c>
      <c r="AK208" s="126">
        <v>0</v>
      </c>
      <c r="AL208" s="126">
        <v>120000000</v>
      </c>
    </row>
    <row r="209" spans="1:38" x14ac:dyDescent="0.25">
      <c r="A209" s="13" t="s">
        <v>368</v>
      </c>
      <c r="B209" s="14" t="s">
        <v>369</v>
      </c>
      <c r="C209" s="15">
        <v>3544416261</v>
      </c>
      <c r="D209" s="15">
        <v>270000000</v>
      </c>
      <c r="E209" s="15">
        <v>0</v>
      </c>
      <c r="F209" s="15">
        <v>0</v>
      </c>
      <c r="G209" s="15">
        <v>3814416261</v>
      </c>
      <c r="H209" s="15">
        <v>305435091</v>
      </c>
      <c r="I209" s="15">
        <v>305435091</v>
      </c>
      <c r="J209" s="15">
        <v>3508981170</v>
      </c>
      <c r="K209" s="15">
        <v>61917520.43</v>
      </c>
      <c r="L209" s="15">
        <v>61917520.43</v>
      </c>
      <c r="M209" s="15">
        <v>249017570.56999999</v>
      </c>
      <c r="N209" s="15">
        <v>1323695431</v>
      </c>
      <c r="O209" s="15">
        <v>1323695431</v>
      </c>
      <c r="P209" s="15">
        <v>1041217934</v>
      </c>
      <c r="Q209" s="15">
        <v>2467763236</v>
      </c>
      <c r="R209" s="15">
        <v>0</v>
      </c>
      <c r="U209" s="128" t="s">
        <v>368</v>
      </c>
      <c r="V209" s="125" t="s">
        <v>369</v>
      </c>
      <c r="W209" s="126">
        <v>3544416261</v>
      </c>
      <c r="X209" s="126">
        <v>270000000</v>
      </c>
      <c r="Y209" s="126">
        <v>0</v>
      </c>
      <c r="Z209" s="126">
        <v>0</v>
      </c>
      <c r="AA209" s="126">
        <v>0</v>
      </c>
      <c r="AB209" s="126">
        <v>0</v>
      </c>
      <c r="AC209" s="126">
        <v>3814416261</v>
      </c>
      <c r="AD209" s="126">
        <v>305435091</v>
      </c>
      <c r="AE209" s="126">
        <v>305435091</v>
      </c>
      <c r="AF209" s="126">
        <v>3508981170</v>
      </c>
      <c r="AG209" s="126">
        <v>61917520.43</v>
      </c>
      <c r="AH209" s="126">
        <v>61917520.43</v>
      </c>
      <c r="AI209" s="126">
        <v>1323695431</v>
      </c>
      <c r="AJ209" s="126">
        <v>1323695431</v>
      </c>
      <c r="AK209" s="126">
        <v>1018260340</v>
      </c>
      <c r="AL209" s="126">
        <v>2490720830</v>
      </c>
    </row>
    <row r="210" spans="1:38" x14ac:dyDescent="0.25">
      <c r="A210" s="13" t="s">
        <v>370</v>
      </c>
      <c r="B210" s="14" t="s">
        <v>371</v>
      </c>
      <c r="C210" s="15">
        <v>700000000</v>
      </c>
      <c r="D210" s="15">
        <v>0</v>
      </c>
      <c r="E210" s="15">
        <v>0</v>
      </c>
      <c r="F210" s="15">
        <v>0</v>
      </c>
      <c r="G210" s="15">
        <v>700000000</v>
      </c>
      <c r="H210" s="15">
        <v>144849993</v>
      </c>
      <c r="I210" s="15">
        <v>144849993</v>
      </c>
      <c r="J210" s="15">
        <v>555150007</v>
      </c>
      <c r="K210" s="15">
        <v>0</v>
      </c>
      <c r="L210" s="15">
        <v>0</v>
      </c>
      <c r="M210" s="15">
        <v>144849993</v>
      </c>
      <c r="N210" s="15">
        <v>543248672</v>
      </c>
      <c r="O210" s="15">
        <v>543248672</v>
      </c>
      <c r="P210" s="15">
        <v>398398679</v>
      </c>
      <c r="Q210" s="15">
        <v>156751328</v>
      </c>
      <c r="R210" s="15">
        <v>0</v>
      </c>
      <c r="U210" s="128" t="s">
        <v>370</v>
      </c>
      <c r="V210" s="125" t="s">
        <v>371</v>
      </c>
      <c r="W210" s="126">
        <v>700000000</v>
      </c>
      <c r="X210" s="126">
        <v>0</v>
      </c>
      <c r="Y210" s="126">
        <v>0</v>
      </c>
      <c r="Z210" s="126">
        <v>0</v>
      </c>
      <c r="AA210" s="126">
        <v>0</v>
      </c>
      <c r="AB210" s="126">
        <v>0</v>
      </c>
      <c r="AC210" s="126">
        <v>700000000</v>
      </c>
      <c r="AD210" s="126">
        <v>144849993</v>
      </c>
      <c r="AE210" s="126">
        <v>144849993</v>
      </c>
      <c r="AF210" s="126">
        <v>555150007</v>
      </c>
      <c r="AG210" s="126">
        <v>0</v>
      </c>
      <c r="AH210" s="126">
        <v>0</v>
      </c>
      <c r="AI210" s="126">
        <v>543248672</v>
      </c>
      <c r="AJ210" s="126">
        <v>543248672</v>
      </c>
      <c r="AK210" s="126">
        <v>398398679</v>
      </c>
      <c r="AL210" s="126">
        <v>156751328</v>
      </c>
    </row>
    <row r="211" spans="1:38" x14ac:dyDescent="0.25">
      <c r="A211" s="16" t="s">
        <v>372</v>
      </c>
      <c r="B211" s="17" t="s">
        <v>373</v>
      </c>
      <c r="C211" s="18">
        <v>700000000</v>
      </c>
      <c r="D211" s="18">
        <v>0</v>
      </c>
      <c r="E211" s="18">
        <v>0</v>
      </c>
      <c r="F211" s="18">
        <v>0</v>
      </c>
      <c r="G211" s="18">
        <v>700000000</v>
      </c>
      <c r="H211" s="18">
        <v>144849993</v>
      </c>
      <c r="I211" s="18">
        <v>144849993</v>
      </c>
      <c r="J211" s="18">
        <v>555150007</v>
      </c>
      <c r="K211" s="18">
        <v>0</v>
      </c>
      <c r="L211" s="18">
        <v>0</v>
      </c>
      <c r="M211" s="18">
        <v>144849993</v>
      </c>
      <c r="N211" s="18">
        <v>543248672</v>
      </c>
      <c r="O211" s="18">
        <v>543248672</v>
      </c>
      <c r="P211" s="18">
        <v>398398679</v>
      </c>
      <c r="Q211" s="18">
        <v>156751328</v>
      </c>
      <c r="R211" s="18">
        <v>0</v>
      </c>
      <c r="U211" s="128" t="s">
        <v>372</v>
      </c>
      <c r="V211" s="125" t="s">
        <v>373</v>
      </c>
      <c r="W211" s="126">
        <v>700000000</v>
      </c>
      <c r="X211" s="126">
        <v>0</v>
      </c>
      <c r="Y211" s="126">
        <v>0</v>
      </c>
      <c r="Z211" s="126">
        <v>0</v>
      </c>
      <c r="AA211" s="126">
        <v>0</v>
      </c>
      <c r="AB211" s="126">
        <v>0</v>
      </c>
      <c r="AC211" s="126">
        <v>700000000</v>
      </c>
      <c r="AD211" s="126">
        <v>144849993</v>
      </c>
      <c r="AE211" s="126">
        <v>144849993</v>
      </c>
      <c r="AF211" s="126">
        <v>555150007</v>
      </c>
      <c r="AG211" s="126">
        <v>0</v>
      </c>
      <c r="AH211" s="126">
        <v>0</v>
      </c>
      <c r="AI211" s="126">
        <v>543248672</v>
      </c>
      <c r="AJ211" s="126">
        <v>543248672</v>
      </c>
      <c r="AK211" s="126">
        <v>398398679</v>
      </c>
      <c r="AL211" s="126">
        <v>156751328</v>
      </c>
    </row>
    <row r="212" spans="1:38" x14ac:dyDescent="0.25">
      <c r="A212" s="13" t="s">
        <v>374</v>
      </c>
      <c r="B212" s="14" t="s">
        <v>375</v>
      </c>
      <c r="C212" s="15">
        <v>1100491267</v>
      </c>
      <c r="D212" s="15">
        <v>250000000</v>
      </c>
      <c r="E212" s="15">
        <v>0</v>
      </c>
      <c r="F212" s="15">
        <v>0</v>
      </c>
      <c r="G212" s="15">
        <v>1350491267</v>
      </c>
      <c r="H212" s="15">
        <v>121200596</v>
      </c>
      <c r="I212" s="15">
        <v>121200596</v>
      </c>
      <c r="J212" s="15">
        <v>1229290671</v>
      </c>
      <c r="K212" s="15">
        <v>51410597.43</v>
      </c>
      <c r="L212" s="15">
        <v>51410597.43</v>
      </c>
      <c r="M212" s="15">
        <v>75289998.569999993</v>
      </c>
      <c r="N212" s="15">
        <v>665445590</v>
      </c>
      <c r="O212" s="15">
        <v>665445590</v>
      </c>
      <c r="P212" s="15">
        <v>567202588</v>
      </c>
      <c r="Q212" s="15">
        <v>662088083</v>
      </c>
      <c r="R212" s="15">
        <v>0</v>
      </c>
      <c r="U212" s="128" t="s">
        <v>374</v>
      </c>
      <c r="V212" s="125" t="s">
        <v>375</v>
      </c>
      <c r="W212" s="126">
        <v>1100491267</v>
      </c>
      <c r="X212" s="126">
        <v>250000000</v>
      </c>
      <c r="Y212" s="126">
        <v>0</v>
      </c>
      <c r="Z212" s="126">
        <v>0</v>
      </c>
      <c r="AA212" s="126">
        <v>0</v>
      </c>
      <c r="AB212" s="126">
        <v>0</v>
      </c>
      <c r="AC212" s="126">
        <v>1350491267</v>
      </c>
      <c r="AD212" s="126">
        <v>121200596</v>
      </c>
      <c r="AE212" s="126">
        <v>121200596</v>
      </c>
      <c r="AF212" s="126">
        <v>1229290671</v>
      </c>
      <c r="AG212" s="126">
        <v>51410597.43</v>
      </c>
      <c r="AH212" s="126">
        <v>51410597.43</v>
      </c>
      <c r="AI212" s="126">
        <v>665445590</v>
      </c>
      <c r="AJ212" s="126">
        <v>665445590</v>
      </c>
      <c r="AK212" s="126">
        <v>544244994</v>
      </c>
      <c r="AL212" s="126">
        <v>685045677</v>
      </c>
    </row>
    <row r="213" spans="1:38" x14ac:dyDescent="0.25">
      <c r="A213" s="13" t="s">
        <v>376</v>
      </c>
      <c r="B213" s="14" t="s">
        <v>377</v>
      </c>
      <c r="C213" s="15">
        <v>96681267</v>
      </c>
      <c r="D213" s="15">
        <v>0</v>
      </c>
      <c r="E213" s="15">
        <v>0</v>
      </c>
      <c r="F213" s="15">
        <v>0</v>
      </c>
      <c r="G213" s="15">
        <v>96681267</v>
      </c>
      <c r="H213" s="15">
        <v>0</v>
      </c>
      <c r="I213" s="15">
        <v>0</v>
      </c>
      <c r="J213" s="15">
        <v>96681267</v>
      </c>
      <c r="K213" s="15">
        <v>0</v>
      </c>
      <c r="L213" s="15">
        <v>0</v>
      </c>
      <c r="M213" s="15">
        <v>0</v>
      </c>
      <c r="N213" s="15">
        <v>96681267</v>
      </c>
      <c r="O213" s="15">
        <v>96681267</v>
      </c>
      <c r="P213" s="15">
        <v>96681267</v>
      </c>
      <c r="Q213" s="15">
        <v>0</v>
      </c>
      <c r="R213" s="15">
        <v>0</v>
      </c>
      <c r="U213" s="128" t="s">
        <v>376</v>
      </c>
      <c r="V213" s="125" t="s">
        <v>377</v>
      </c>
      <c r="W213" s="126">
        <v>96681267</v>
      </c>
      <c r="X213" s="126">
        <v>0</v>
      </c>
      <c r="Y213" s="126">
        <v>0</v>
      </c>
      <c r="Z213" s="126">
        <v>0</v>
      </c>
      <c r="AA213" s="126">
        <v>0</v>
      </c>
      <c r="AB213" s="126">
        <v>0</v>
      </c>
      <c r="AC213" s="126">
        <v>96681267</v>
      </c>
      <c r="AD213" s="126">
        <v>0</v>
      </c>
      <c r="AE213" s="126">
        <v>0</v>
      </c>
      <c r="AF213" s="126">
        <v>96681267</v>
      </c>
      <c r="AG213" s="126">
        <v>0</v>
      </c>
      <c r="AH213" s="126">
        <v>0</v>
      </c>
      <c r="AI213" s="126">
        <v>96681267</v>
      </c>
      <c r="AJ213" s="126">
        <v>96681267</v>
      </c>
      <c r="AK213" s="126">
        <v>96681267</v>
      </c>
      <c r="AL213" s="126">
        <v>0</v>
      </c>
    </row>
    <row r="214" spans="1:38" x14ac:dyDescent="0.25">
      <c r="A214" s="16" t="s">
        <v>378</v>
      </c>
      <c r="B214" s="17" t="s">
        <v>379</v>
      </c>
      <c r="C214" s="18">
        <v>96681267</v>
      </c>
      <c r="D214" s="18">
        <v>0</v>
      </c>
      <c r="E214" s="18">
        <v>0</v>
      </c>
      <c r="F214" s="18">
        <v>0</v>
      </c>
      <c r="G214" s="18">
        <v>96681267</v>
      </c>
      <c r="H214" s="18">
        <v>0</v>
      </c>
      <c r="I214" s="18">
        <v>0</v>
      </c>
      <c r="J214" s="18">
        <v>96681267</v>
      </c>
      <c r="K214" s="18">
        <v>0</v>
      </c>
      <c r="L214" s="18">
        <v>0</v>
      </c>
      <c r="M214" s="18">
        <v>0</v>
      </c>
      <c r="N214" s="18">
        <v>96681267</v>
      </c>
      <c r="O214" s="18">
        <v>96681267</v>
      </c>
      <c r="P214" s="18">
        <v>96681267</v>
      </c>
      <c r="Q214" s="18">
        <v>0</v>
      </c>
      <c r="R214" s="18">
        <v>0</v>
      </c>
      <c r="U214" s="128" t="s">
        <v>378</v>
      </c>
      <c r="V214" s="125" t="s">
        <v>379</v>
      </c>
      <c r="W214" s="126">
        <v>96681267</v>
      </c>
      <c r="X214" s="126">
        <v>0</v>
      </c>
      <c r="Y214" s="126">
        <v>0</v>
      </c>
      <c r="Z214" s="126">
        <v>0</v>
      </c>
      <c r="AA214" s="126">
        <v>0</v>
      </c>
      <c r="AB214" s="126">
        <v>0</v>
      </c>
      <c r="AC214" s="126">
        <v>96681267</v>
      </c>
      <c r="AD214" s="126">
        <v>0</v>
      </c>
      <c r="AE214" s="126">
        <v>0</v>
      </c>
      <c r="AF214" s="126">
        <v>96681267</v>
      </c>
      <c r="AG214" s="126">
        <v>0</v>
      </c>
      <c r="AH214" s="126">
        <v>0</v>
      </c>
      <c r="AI214" s="126">
        <v>96681267</v>
      </c>
      <c r="AJ214" s="126">
        <v>96681267</v>
      </c>
      <c r="AK214" s="126">
        <v>96681267</v>
      </c>
      <c r="AL214" s="126">
        <v>0</v>
      </c>
    </row>
    <row r="215" spans="1:38" x14ac:dyDescent="0.25">
      <c r="A215" s="16" t="s">
        <v>380</v>
      </c>
      <c r="B215" s="17" t="s">
        <v>381</v>
      </c>
      <c r="C215" s="18">
        <v>60000000</v>
      </c>
      <c r="D215" s="18">
        <v>0</v>
      </c>
      <c r="E215" s="18">
        <v>0</v>
      </c>
      <c r="F215" s="18">
        <v>0</v>
      </c>
      <c r="G215" s="18">
        <v>60000000</v>
      </c>
      <c r="H215" s="18">
        <v>33000000</v>
      </c>
      <c r="I215" s="18">
        <v>33000000</v>
      </c>
      <c r="J215" s="18">
        <v>27000000</v>
      </c>
      <c r="K215" s="18">
        <v>5500000</v>
      </c>
      <c r="L215" s="18">
        <v>5500000</v>
      </c>
      <c r="M215" s="18">
        <v>33000000</v>
      </c>
      <c r="N215" s="18">
        <v>33000000</v>
      </c>
      <c r="O215" s="18">
        <v>33000000</v>
      </c>
      <c r="P215" s="18">
        <v>0</v>
      </c>
      <c r="Q215" s="18">
        <v>27000000</v>
      </c>
      <c r="R215" s="18">
        <v>0</v>
      </c>
      <c r="U215" s="128" t="s">
        <v>380</v>
      </c>
      <c r="V215" s="125" t="s">
        <v>381</v>
      </c>
      <c r="W215" s="126">
        <v>60000000</v>
      </c>
      <c r="X215" s="126">
        <v>0</v>
      </c>
      <c r="Y215" s="126">
        <v>0</v>
      </c>
      <c r="Z215" s="126">
        <v>0</v>
      </c>
      <c r="AA215" s="126">
        <v>0</v>
      </c>
      <c r="AB215" s="126">
        <v>0</v>
      </c>
      <c r="AC215" s="126">
        <v>60000000</v>
      </c>
      <c r="AD215" s="126">
        <v>33000000</v>
      </c>
      <c r="AE215" s="126">
        <v>33000000</v>
      </c>
      <c r="AF215" s="126">
        <v>27000000</v>
      </c>
      <c r="AG215" s="126">
        <v>5500000</v>
      </c>
      <c r="AH215" s="126">
        <v>5500000</v>
      </c>
      <c r="AI215" s="126">
        <v>33000000</v>
      </c>
      <c r="AJ215" s="126">
        <v>33000000</v>
      </c>
      <c r="AK215" s="126">
        <v>0</v>
      </c>
      <c r="AL215" s="126">
        <v>27000000</v>
      </c>
    </row>
    <row r="216" spans="1:38" x14ac:dyDescent="0.25">
      <c r="A216" s="16" t="s">
        <v>382</v>
      </c>
      <c r="B216" s="17" t="s">
        <v>383</v>
      </c>
      <c r="C216" s="18">
        <v>285210000</v>
      </c>
      <c r="D216" s="18">
        <v>0</v>
      </c>
      <c r="E216" s="18">
        <v>0</v>
      </c>
      <c r="F216" s="18">
        <v>0</v>
      </c>
      <c r="G216" s="18">
        <v>285210000</v>
      </c>
      <c r="H216" s="18">
        <v>28520000</v>
      </c>
      <c r="I216" s="18">
        <v>28520000</v>
      </c>
      <c r="J216" s="18">
        <v>256690000</v>
      </c>
      <c r="K216" s="18">
        <v>0</v>
      </c>
      <c r="L216" s="18">
        <v>0</v>
      </c>
      <c r="M216" s="18">
        <v>28520000</v>
      </c>
      <c r="N216" s="18">
        <v>282426133</v>
      </c>
      <c r="O216" s="18">
        <v>282426133</v>
      </c>
      <c r="P216" s="18">
        <v>253906133</v>
      </c>
      <c r="Q216" s="18">
        <v>2783867</v>
      </c>
      <c r="R216" s="18">
        <v>0</v>
      </c>
      <c r="U216" s="128" t="s">
        <v>382</v>
      </c>
      <c r="V216" s="125" t="s">
        <v>383</v>
      </c>
      <c r="W216" s="126">
        <v>285210000</v>
      </c>
      <c r="X216" s="126">
        <v>0</v>
      </c>
      <c r="Y216" s="126">
        <v>0</v>
      </c>
      <c r="Z216" s="126">
        <v>0</v>
      </c>
      <c r="AA216" s="126">
        <v>0</v>
      </c>
      <c r="AB216" s="126">
        <v>0</v>
      </c>
      <c r="AC216" s="126">
        <v>285210000</v>
      </c>
      <c r="AD216" s="126">
        <v>28520000</v>
      </c>
      <c r="AE216" s="126">
        <v>28520000</v>
      </c>
      <c r="AF216" s="126">
        <v>256690000</v>
      </c>
      <c r="AG216" s="126">
        <v>0</v>
      </c>
      <c r="AH216" s="126">
        <v>0</v>
      </c>
      <c r="AI216" s="126">
        <v>282426133</v>
      </c>
      <c r="AJ216" s="126">
        <v>282426133</v>
      </c>
      <c r="AK216" s="126">
        <v>253906133</v>
      </c>
      <c r="AL216" s="126">
        <v>2783867</v>
      </c>
    </row>
    <row r="217" spans="1:38" x14ac:dyDescent="0.25">
      <c r="A217" s="16" t="s">
        <v>384</v>
      </c>
      <c r="B217" s="17" t="s">
        <v>385</v>
      </c>
      <c r="C217" s="18">
        <v>206600000</v>
      </c>
      <c r="D217" s="18">
        <v>0</v>
      </c>
      <c r="E217" s="18">
        <v>0</v>
      </c>
      <c r="F217" s="18">
        <v>0</v>
      </c>
      <c r="G217" s="18">
        <v>206600000</v>
      </c>
      <c r="H217" s="18">
        <v>0</v>
      </c>
      <c r="I217" s="18">
        <v>0</v>
      </c>
      <c r="J217" s="18">
        <v>206600000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206600000</v>
      </c>
      <c r="R217" s="18">
        <v>0</v>
      </c>
      <c r="U217" s="128" t="s">
        <v>384</v>
      </c>
      <c r="V217" s="125" t="s">
        <v>385</v>
      </c>
      <c r="W217" s="126">
        <v>206600000</v>
      </c>
      <c r="X217" s="126">
        <v>0</v>
      </c>
      <c r="Y217" s="126">
        <v>0</v>
      </c>
      <c r="Z217" s="126">
        <v>0</v>
      </c>
      <c r="AA217" s="126">
        <v>0</v>
      </c>
      <c r="AB217" s="126">
        <v>0</v>
      </c>
      <c r="AC217" s="126">
        <v>206600000</v>
      </c>
      <c r="AD217" s="126">
        <v>0</v>
      </c>
      <c r="AE217" s="126">
        <v>0</v>
      </c>
      <c r="AF217" s="126">
        <v>206600000</v>
      </c>
      <c r="AG217" s="126">
        <v>0</v>
      </c>
      <c r="AH217" s="126">
        <v>0</v>
      </c>
      <c r="AI217" s="126">
        <v>0</v>
      </c>
      <c r="AJ217" s="126">
        <v>0</v>
      </c>
      <c r="AK217" s="126">
        <v>0</v>
      </c>
      <c r="AL217" s="126">
        <v>206600000</v>
      </c>
    </row>
    <row r="218" spans="1:38" x14ac:dyDescent="0.25">
      <c r="A218" s="16" t="s">
        <v>386</v>
      </c>
      <c r="B218" s="17" t="s">
        <v>387</v>
      </c>
      <c r="C218" s="18">
        <v>452000000</v>
      </c>
      <c r="D218" s="18">
        <v>250000000</v>
      </c>
      <c r="E218" s="18">
        <v>0</v>
      </c>
      <c r="F218" s="18">
        <v>0</v>
      </c>
      <c r="G218" s="18">
        <v>702000000</v>
      </c>
      <c r="H218" s="18">
        <v>59680596</v>
      </c>
      <c r="I218" s="18">
        <v>59680596</v>
      </c>
      <c r="J218" s="18">
        <v>642319404</v>
      </c>
      <c r="K218" s="18">
        <v>45910597.43</v>
      </c>
      <c r="L218" s="18">
        <v>45910597.43</v>
      </c>
      <c r="M218" s="18">
        <v>13769998.57</v>
      </c>
      <c r="N218" s="18">
        <v>253338190</v>
      </c>
      <c r="O218" s="18">
        <v>253338190</v>
      </c>
      <c r="P218" s="18">
        <v>216615188</v>
      </c>
      <c r="Q218" s="18">
        <v>425704216</v>
      </c>
      <c r="R218" s="18">
        <v>0</v>
      </c>
      <c r="U218" s="128" t="s">
        <v>386</v>
      </c>
      <c r="V218" s="125" t="s">
        <v>387</v>
      </c>
      <c r="W218" s="126">
        <v>452000000</v>
      </c>
      <c r="X218" s="126">
        <v>250000000</v>
      </c>
      <c r="Y218" s="126">
        <v>0</v>
      </c>
      <c r="Z218" s="126">
        <v>0</v>
      </c>
      <c r="AA218" s="126">
        <v>0</v>
      </c>
      <c r="AB218" s="126">
        <v>0</v>
      </c>
      <c r="AC218" s="126">
        <v>702000000</v>
      </c>
      <c r="AD218" s="126">
        <v>59680596</v>
      </c>
      <c r="AE218" s="126">
        <v>59680596</v>
      </c>
      <c r="AF218" s="126">
        <v>642319404</v>
      </c>
      <c r="AG218" s="126">
        <v>45910597.43</v>
      </c>
      <c r="AH218" s="126">
        <v>45910597.43</v>
      </c>
      <c r="AI218" s="126">
        <v>253338190</v>
      </c>
      <c r="AJ218" s="126">
        <v>253338190</v>
      </c>
      <c r="AK218" s="126">
        <v>193657594</v>
      </c>
      <c r="AL218" s="126">
        <v>448661810</v>
      </c>
    </row>
    <row r="219" spans="1:38" x14ac:dyDescent="0.25">
      <c r="A219" s="13" t="s">
        <v>388</v>
      </c>
      <c r="B219" s="14" t="s">
        <v>389</v>
      </c>
      <c r="C219" s="15">
        <v>580000000</v>
      </c>
      <c r="D219" s="15">
        <v>0</v>
      </c>
      <c r="E219" s="15">
        <v>0</v>
      </c>
      <c r="F219" s="15">
        <v>0</v>
      </c>
      <c r="G219" s="15">
        <v>580000000</v>
      </c>
      <c r="H219" s="15">
        <v>8466963</v>
      </c>
      <c r="I219" s="15">
        <v>8466963</v>
      </c>
      <c r="J219" s="15">
        <v>571533037</v>
      </c>
      <c r="K219" s="15">
        <v>8806923</v>
      </c>
      <c r="L219" s="15">
        <v>8806923</v>
      </c>
      <c r="M219" s="15">
        <v>-339960</v>
      </c>
      <c r="N219" s="15">
        <v>34133630</v>
      </c>
      <c r="O219" s="15">
        <v>34133630</v>
      </c>
      <c r="P219" s="15">
        <v>25666667</v>
      </c>
      <c r="Q219" s="15">
        <v>545866370</v>
      </c>
      <c r="R219" s="15">
        <v>0</v>
      </c>
      <c r="U219" s="128" t="s">
        <v>388</v>
      </c>
      <c r="V219" s="125" t="s">
        <v>389</v>
      </c>
      <c r="W219" s="126">
        <v>580000000</v>
      </c>
      <c r="X219" s="126">
        <v>0</v>
      </c>
      <c r="Y219" s="126">
        <v>0</v>
      </c>
      <c r="Z219" s="126">
        <v>0</v>
      </c>
      <c r="AA219" s="126">
        <v>0</v>
      </c>
      <c r="AB219" s="126">
        <v>0</v>
      </c>
      <c r="AC219" s="126">
        <v>580000000</v>
      </c>
      <c r="AD219" s="126">
        <v>8466963</v>
      </c>
      <c r="AE219" s="126">
        <v>8466963</v>
      </c>
      <c r="AF219" s="126">
        <v>571533037</v>
      </c>
      <c r="AG219" s="126">
        <v>8806923</v>
      </c>
      <c r="AH219" s="126">
        <v>8806923</v>
      </c>
      <c r="AI219" s="126">
        <v>34133630</v>
      </c>
      <c r="AJ219" s="126">
        <v>34133630</v>
      </c>
      <c r="AK219" s="126">
        <v>25666667</v>
      </c>
      <c r="AL219" s="126">
        <v>545866370</v>
      </c>
    </row>
    <row r="220" spans="1:38" x14ac:dyDescent="0.25">
      <c r="A220" s="16" t="s">
        <v>390</v>
      </c>
      <c r="B220" s="17" t="s">
        <v>391</v>
      </c>
      <c r="C220" s="18">
        <v>80000000</v>
      </c>
      <c r="D220" s="18">
        <v>0</v>
      </c>
      <c r="E220" s="18">
        <v>0</v>
      </c>
      <c r="F220" s="18">
        <v>0</v>
      </c>
      <c r="G220" s="18">
        <v>80000000</v>
      </c>
      <c r="H220" s="18">
        <v>0</v>
      </c>
      <c r="I220" s="18">
        <v>0</v>
      </c>
      <c r="J220" s="18">
        <v>80000000</v>
      </c>
      <c r="K220" s="18">
        <v>0</v>
      </c>
      <c r="L220" s="18">
        <v>0</v>
      </c>
      <c r="M220" s="18">
        <v>0</v>
      </c>
      <c r="N220" s="18">
        <v>21000000</v>
      </c>
      <c r="O220" s="18">
        <v>21000000</v>
      </c>
      <c r="P220" s="18">
        <v>21000000</v>
      </c>
      <c r="Q220" s="18">
        <v>59000000</v>
      </c>
      <c r="R220" s="18">
        <v>0</v>
      </c>
      <c r="U220" s="128" t="s">
        <v>390</v>
      </c>
      <c r="V220" s="125" t="s">
        <v>391</v>
      </c>
      <c r="W220" s="126">
        <v>80000000</v>
      </c>
      <c r="X220" s="126">
        <v>0</v>
      </c>
      <c r="Y220" s="126">
        <v>0</v>
      </c>
      <c r="Z220" s="126">
        <v>0</v>
      </c>
      <c r="AA220" s="126">
        <v>0</v>
      </c>
      <c r="AB220" s="126">
        <v>0</v>
      </c>
      <c r="AC220" s="126">
        <v>80000000</v>
      </c>
      <c r="AD220" s="126">
        <v>0</v>
      </c>
      <c r="AE220" s="126">
        <v>0</v>
      </c>
      <c r="AF220" s="126">
        <v>80000000</v>
      </c>
      <c r="AG220" s="126">
        <v>0</v>
      </c>
      <c r="AH220" s="126">
        <v>0</v>
      </c>
      <c r="AI220" s="126">
        <v>21000000</v>
      </c>
      <c r="AJ220" s="126">
        <v>21000000</v>
      </c>
      <c r="AK220" s="126">
        <v>21000000</v>
      </c>
      <c r="AL220" s="126">
        <v>59000000</v>
      </c>
    </row>
    <row r="221" spans="1:38" x14ac:dyDescent="0.25">
      <c r="A221" s="16" t="s">
        <v>392</v>
      </c>
      <c r="B221" s="17" t="s">
        <v>393</v>
      </c>
      <c r="C221" s="18">
        <v>500000000</v>
      </c>
      <c r="D221" s="18">
        <v>0</v>
      </c>
      <c r="E221" s="18">
        <v>0</v>
      </c>
      <c r="F221" s="18">
        <v>0</v>
      </c>
      <c r="G221" s="18">
        <v>500000000</v>
      </c>
      <c r="H221" s="18">
        <v>8466963</v>
      </c>
      <c r="I221" s="18">
        <v>8466963</v>
      </c>
      <c r="J221" s="18">
        <v>491533037</v>
      </c>
      <c r="K221" s="18">
        <v>8806923</v>
      </c>
      <c r="L221" s="18">
        <v>8806923</v>
      </c>
      <c r="M221" s="18">
        <v>-339960</v>
      </c>
      <c r="N221" s="18">
        <v>13133630</v>
      </c>
      <c r="O221" s="18">
        <v>13133630</v>
      </c>
      <c r="P221" s="18">
        <v>4666667</v>
      </c>
      <c r="Q221" s="18">
        <v>486866370</v>
      </c>
      <c r="R221" s="18">
        <v>0</v>
      </c>
      <c r="U221" s="128" t="s">
        <v>392</v>
      </c>
      <c r="V221" s="125" t="s">
        <v>393</v>
      </c>
      <c r="W221" s="126">
        <v>500000000</v>
      </c>
      <c r="X221" s="126">
        <v>0</v>
      </c>
      <c r="Y221" s="126">
        <v>0</v>
      </c>
      <c r="Z221" s="126">
        <v>0</v>
      </c>
      <c r="AA221" s="126">
        <v>0</v>
      </c>
      <c r="AB221" s="126">
        <v>0</v>
      </c>
      <c r="AC221" s="126">
        <v>500000000</v>
      </c>
      <c r="AD221" s="126">
        <v>8466963</v>
      </c>
      <c r="AE221" s="126">
        <v>8466963</v>
      </c>
      <c r="AF221" s="126">
        <v>491533037</v>
      </c>
      <c r="AG221" s="126">
        <v>8806923</v>
      </c>
      <c r="AH221" s="126">
        <v>8806923</v>
      </c>
      <c r="AI221" s="126">
        <v>13133630</v>
      </c>
      <c r="AJ221" s="126">
        <v>13133630</v>
      </c>
      <c r="AK221" s="126">
        <v>4666667</v>
      </c>
      <c r="AL221" s="126">
        <v>486866370</v>
      </c>
    </row>
    <row r="222" spans="1:38" x14ac:dyDescent="0.25">
      <c r="A222" s="13" t="s">
        <v>394</v>
      </c>
      <c r="B222" s="14" t="s">
        <v>395</v>
      </c>
      <c r="C222" s="15">
        <v>770425000</v>
      </c>
      <c r="D222" s="15">
        <v>0</v>
      </c>
      <c r="E222" s="15">
        <v>0</v>
      </c>
      <c r="F222" s="15">
        <v>0</v>
      </c>
      <c r="G222" s="15">
        <v>770425000</v>
      </c>
      <c r="H222" s="15">
        <v>29217539</v>
      </c>
      <c r="I222" s="15">
        <v>29217539</v>
      </c>
      <c r="J222" s="15">
        <v>741207461</v>
      </c>
      <c r="K222" s="15">
        <v>0</v>
      </c>
      <c r="L222" s="15">
        <v>0</v>
      </c>
      <c r="M222" s="15">
        <v>29217539</v>
      </c>
      <c r="N222" s="15">
        <v>29217539</v>
      </c>
      <c r="O222" s="15">
        <v>29217539</v>
      </c>
      <c r="P222" s="15">
        <v>0</v>
      </c>
      <c r="Q222" s="15">
        <v>741207461</v>
      </c>
      <c r="R222" s="15">
        <v>0</v>
      </c>
      <c r="U222" s="128" t="s">
        <v>394</v>
      </c>
      <c r="V222" s="125" t="s">
        <v>395</v>
      </c>
      <c r="W222" s="126">
        <v>770425000</v>
      </c>
      <c r="X222" s="126">
        <v>0</v>
      </c>
      <c r="Y222" s="126">
        <v>0</v>
      </c>
      <c r="Z222" s="126">
        <v>0</v>
      </c>
      <c r="AA222" s="126">
        <v>0</v>
      </c>
      <c r="AB222" s="126">
        <v>0</v>
      </c>
      <c r="AC222" s="126">
        <v>770425000</v>
      </c>
      <c r="AD222" s="126">
        <v>29217539</v>
      </c>
      <c r="AE222" s="126">
        <v>29217539</v>
      </c>
      <c r="AF222" s="126">
        <v>741207461</v>
      </c>
      <c r="AG222" s="126">
        <v>0</v>
      </c>
      <c r="AH222" s="126">
        <v>0</v>
      </c>
      <c r="AI222" s="126">
        <v>29217539</v>
      </c>
      <c r="AJ222" s="126">
        <v>29217539</v>
      </c>
      <c r="AK222" s="126">
        <v>0</v>
      </c>
      <c r="AL222" s="126">
        <v>741207461</v>
      </c>
    </row>
    <row r="223" spans="1:38" x14ac:dyDescent="0.25">
      <c r="A223" s="16" t="s">
        <v>396</v>
      </c>
      <c r="B223" s="17" t="s">
        <v>397</v>
      </c>
      <c r="C223" s="18">
        <v>670425000</v>
      </c>
      <c r="D223" s="18">
        <v>0</v>
      </c>
      <c r="E223" s="18">
        <v>0</v>
      </c>
      <c r="F223" s="18">
        <v>0</v>
      </c>
      <c r="G223" s="18">
        <v>670425000</v>
      </c>
      <c r="H223" s="18">
        <v>29217539</v>
      </c>
      <c r="I223" s="18">
        <v>29217539</v>
      </c>
      <c r="J223" s="18">
        <v>641207461</v>
      </c>
      <c r="K223" s="18">
        <v>0</v>
      </c>
      <c r="L223" s="18">
        <v>0</v>
      </c>
      <c r="M223" s="18">
        <v>29217539</v>
      </c>
      <c r="N223" s="18">
        <v>29217539</v>
      </c>
      <c r="O223" s="18">
        <v>29217539</v>
      </c>
      <c r="P223" s="18">
        <v>0</v>
      </c>
      <c r="Q223" s="18">
        <v>641207461</v>
      </c>
      <c r="R223" s="18">
        <v>0</v>
      </c>
      <c r="U223" s="128" t="s">
        <v>396</v>
      </c>
      <c r="V223" s="125" t="s">
        <v>397</v>
      </c>
      <c r="W223" s="126">
        <v>670425000</v>
      </c>
      <c r="X223" s="126">
        <v>0</v>
      </c>
      <c r="Y223" s="126">
        <v>0</v>
      </c>
      <c r="Z223" s="126">
        <v>0</v>
      </c>
      <c r="AA223" s="126">
        <v>0</v>
      </c>
      <c r="AB223" s="126">
        <v>0</v>
      </c>
      <c r="AC223" s="126">
        <v>670425000</v>
      </c>
      <c r="AD223" s="126">
        <v>29217539</v>
      </c>
      <c r="AE223" s="126">
        <v>29217539</v>
      </c>
      <c r="AF223" s="126">
        <v>641207461</v>
      </c>
      <c r="AG223" s="126">
        <v>0</v>
      </c>
      <c r="AH223" s="126">
        <v>0</v>
      </c>
      <c r="AI223" s="126">
        <v>29217539</v>
      </c>
      <c r="AJ223" s="126">
        <v>29217539</v>
      </c>
      <c r="AK223" s="126">
        <v>0</v>
      </c>
      <c r="AL223" s="126">
        <v>641207461</v>
      </c>
    </row>
    <row r="224" spans="1:38" x14ac:dyDescent="0.25">
      <c r="A224" s="16" t="s">
        <v>398</v>
      </c>
      <c r="B224" s="17" t="s">
        <v>399</v>
      </c>
      <c r="C224" s="18">
        <v>100000000</v>
      </c>
      <c r="D224" s="18">
        <v>0</v>
      </c>
      <c r="E224" s="18">
        <v>0</v>
      </c>
      <c r="F224" s="18">
        <v>0</v>
      </c>
      <c r="G224" s="18">
        <v>100000000</v>
      </c>
      <c r="H224" s="18">
        <v>0</v>
      </c>
      <c r="I224" s="18">
        <v>0</v>
      </c>
      <c r="J224" s="18">
        <v>100000000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100000000</v>
      </c>
      <c r="R224" s="18">
        <v>0</v>
      </c>
      <c r="U224" s="128" t="s">
        <v>398</v>
      </c>
      <c r="V224" s="125" t="s">
        <v>399</v>
      </c>
      <c r="W224" s="126">
        <v>100000000</v>
      </c>
      <c r="X224" s="126">
        <v>0</v>
      </c>
      <c r="Y224" s="126">
        <v>0</v>
      </c>
      <c r="Z224" s="126">
        <v>0</v>
      </c>
      <c r="AA224" s="126">
        <v>0</v>
      </c>
      <c r="AB224" s="126">
        <v>0</v>
      </c>
      <c r="AC224" s="126">
        <v>100000000</v>
      </c>
      <c r="AD224" s="126">
        <v>0</v>
      </c>
      <c r="AE224" s="126">
        <v>0</v>
      </c>
      <c r="AF224" s="126">
        <v>100000000</v>
      </c>
      <c r="AG224" s="126">
        <v>0</v>
      </c>
      <c r="AH224" s="126">
        <v>0</v>
      </c>
      <c r="AI224" s="126">
        <v>0</v>
      </c>
      <c r="AJ224" s="126">
        <v>0</v>
      </c>
      <c r="AK224" s="126">
        <v>0</v>
      </c>
      <c r="AL224" s="126">
        <v>100000000</v>
      </c>
    </row>
    <row r="225" spans="1:38" x14ac:dyDescent="0.25">
      <c r="A225" s="13" t="s">
        <v>400</v>
      </c>
      <c r="B225" s="14" t="s">
        <v>401</v>
      </c>
      <c r="C225" s="15">
        <v>70000000</v>
      </c>
      <c r="D225" s="15">
        <v>0</v>
      </c>
      <c r="E225" s="15">
        <v>0</v>
      </c>
      <c r="F225" s="15">
        <v>0</v>
      </c>
      <c r="G225" s="15">
        <v>70000000</v>
      </c>
      <c r="H225" s="15">
        <v>0</v>
      </c>
      <c r="I225" s="15">
        <v>0</v>
      </c>
      <c r="J225" s="15">
        <v>70000000</v>
      </c>
      <c r="K225" s="15">
        <v>0</v>
      </c>
      <c r="L225" s="15">
        <v>0</v>
      </c>
      <c r="M225" s="15">
        <v>0</v>
      </c>
      <c r="N225" s="15">
        <v>20000000</v>
      </c>
      <c r="O225" s="15">
        <v>20000000</v>
      </c>
      <c r="P225" s="15">
        <v>20000000</v>
      </c>
      <c r="Q225" s="15">
        <v>50000000</v>
      </c>
      <c r="R225" s="15">
        <v>0</v>
      </c>
      <c r="U225" s="128" t="s">
        <v>400</v>
      </c>
      <c r="V225" s="125" t="s">
        <v>401</v>
      </c>
      <c r="W225" s="126">
        <v>70000000</v>
      </c>
      <c r="X225" s="126">
        <v>0</v>
      </c>
      <c r="Y225" s="126">
        <v>0</v>
      </c>
      <c r="Z225" s="126">
        <v>0</v>
      </c>
      <c r="AA225" s="126">
        <v>0</v>
      </c>
      <c r="AB225" s="126">
        <v>0</v>
      </c>
      <c r="AC225" s="126">
        <v>70000000</v>
      </c>
      <c r="AD225" s="126">
        <v>0</v>
      </c>
      <c r="AE225" s="126">
        <v>0</v>
      </c>
      <c r="AF225" s="126">
        <v>70000000</v>
      </c>
      <c r="AG225" s="126">
        <v>0</v>
      </c>
      <c r="AH225" s="126">
        <v>0</v>
      </c>
      <c r="AI225" s="126">
        <v>20000000</v>
      </c>
      <c r="AJ225" s="126">
        <v>20000000</v>
      </c>
      <c r="AK225" s="126">
        <v>20000000</v>
      </c>
      <c r="AL225" s="126">
        <v>50000000</v>
      </c>
    </row>
    <row r="226" spans="1:38" x14ac:dyDescent="0.25">
      <c r="A226" s="16" t="s">
        <v>402</v>
      </c>
      <c r="B226" s="17" t="s">
        <v>403</v>
      </c>
      <c r="C226" s="18">
        <v>20000000</v>
      </c>
      <c r="D226" s="18">
        <v>0</v>
      </c>
      <c r="E226" s="18">
        <v>0</v>
      </c>
      <c r="F226" s="18">
        <v>0</v>
      </c>
      <c r="G226" s="18">
        <v>20000000</v>
      </c>
      <c r="H226" s="18">
        <v>0</v>
      </c>
      <c r="I226" s="18">
        <v>0</v>
      </c>
      <c r="J226" s="18">
        <v>20000000</v>
      </c>
      <c r="K226" s="18">
        <v>0</v>
      </c>
      <c r="L226" s="18">
        <v>0</v>
      </c>
      <c r="M226" s="18">
        <v>0</v>
      </c>
      <c r="N226" s="18">
        <v>20000000</v>
      </c>
      <c r="O226" s="18">
        <v>20000000</v>
      </c>
      <c r="P226" s="18">
        <v>20000000</v>
      </c>
      <c r="Q226" s="18">
        <v>0</v>
      </c>
      <c r="R226" s="18">
        <v>0</v>
      </c>
      <c r="U226" s="128" t="s">
        <v>402</v>
      </c>
      <c r="V226" s="125" t="s">
        <v>403</v>
      </c>
      <c r="W226" s="126">
        <v>20000000</v>
      </c>
      <c r="X226" s="126">
        <v>0</v>
      </c>
      <c r="Y226" s="126">
        <v>0</v>
      </c>
      <c r="Z226" s="126">
        <v>0</v>
      </c>
      <c r="AA226" s="126">
        <v>0</v>
      </c>
      <c r="AB226" s="126">
        <v>0</v>
      </c>
      <c r="AC226" s="126">
        <v>20000000</v>
      </c>
      <c r="AD226" s="126">
        <v>0</v>
      </c>
      <c r="AE226" s="126">
        <v>0</v>
      </c>
      <c r="AF226" s="126">
        <v>20000000</v>
      </c>
      <c r="AG226" s="126">
        <v>0</v>
      </c>
      <c r="AH226" s="126">
        <v>0</v>
      </c>
      <c r="AI226" s="126">
        <v>20000000</v>
      </c>
      <c r="AJ226" s="126">
        <v>20000000</v>
      </c>
      <c r="AK226" s="126">
        <v>20000000</v>
      </c>
      <c r="AL226" s="126">
        <v>0</v>
      </c>
    </row>
    <row r="227" spans="1:38" x14ac:dyDescent="0.25">
      <c r="A227" s="16" t="s">
        <v>404</v>
      </c>
      <c r="B227" s="17" t="s">
        <v>405</v>
      </c>
      <c r="C227" s="18">
        <v>50000000</v>
      </c>
      <c r="D227" s="18">
        <v>0</v>
      </c>
      <c r="E227" s="18">
        <v>0</v>
      </c>
      <c r="F227" s="18">
        <v>0</v>
      </c>
      <c r="G227" s="18">
        <v>50000000</v>
      </c>
      <c r="H227" s="18">
        <v>0</v>
      </c>
      <c r="I227" s="18">
        <v>0</v>
      </c>
      <c r="J227" s="18">
        <v>50000000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50000000</v>
      </c>
      <c r="R227" s="18">
        <v>0</v>
      </c>
      <c r="U227" s="128" t="s">
        <v>404</v>
      </c>
      <c r="V227" s="125" t="s">
        <v>405</v>
      </c>
      <c r="W227" s="126">
        <v>50000000</v>
      </c>
      <c r="X227" s="126">
        <v>0</v>
      </c>
      <c r="Y227" s="126">
        <v>0</v>
      </c>
      <c r="Z227" s="126">
        <v>0</v>
      </c>
      <c r="AA227" s="126">
        <v>0</v>
      </c>
      <c r="AB227" s="126">
        <v>0</v>
      </c>
      <c r="AC227" s="126">
        <v>50000000</v>
      </c>
      <c r="AD227" s="126">
        <v>0</v>
      </c>
      <c r="AE227" s="126">
        <v>0</v>
      </c>
      <c r="AF227" s="126">
        <v>50000000</v>
      </c>
      <c r="AG227" s="126">
        <v>0</v>
      </c>
      <c r="AH227" s="126">
        <v>0</v>
      </c>
      <c r="AI227" s="126">
        <v>0</v>
      </c>
      <c r="AJ227" s="126">
        <v>0</v>
      </c>
      <c r="AK227" s="126">
        <v>0</v>
      </c>
      <c r="AL227" s="126">
        <v>50000000</v>
      </c>
    </row>
    <row r="228" spans="1:38" x14ac:dyDescent="0.25">
      <c r="A228" s="13" t="s">
        <v>406</v>
      </c>
      <c r="B228" s="14" t="s">
        <v>407</v>
      </c>
      <c r="C228" s="15">
        <v>297499994</v>
      </c>
      <c r="D228" s="15">
        <v>20000000</v>
      </c>
      <c r="E228" s="15">
        <v>0</v>
      </c>
      <c r="F228" s="15">
        <v>0</v>
      </c>
      <c r="G228" s="15">
        <v>317499994</v>
      </c>
      <c r="H228" s="15">
        <v>1700000</v>
      </c>
      <c r="I228" s="15">
        <v>1700000</v>
      </c>
      <c r="J228" s="15">
        <v>315799994</v>
      </c>
      <c r="K228" s="15">
        <v>1700000</v>
      </c>
      <c r="L228" s="15">
        <v>1700000</v>
      </c>
      <c r="M228" s="15">
        <v>0</v>
      </c>
      <c r="N228" s="15">
        <v>31650000</v>
      </c>
      <c r="O228" s="15">
        <v>31650000</v>
      </c>
      <c r="P228" s="15">
        <v>29950000</v>
      </c>
      <c r="Q228" s="15">
        <v>285849994</v>
      </c>
      <c r="R228" s="15">
        <v>0</v>
      </c>
      <c r="U228" s="128" t="s">
        <v>406</v>
      </c>
      <c r="V228" s="125" t="s">
        <v>407</v>
      </c>
      <c r="W228" s="126">
        <v>297499994</v>
      </c>
      <c r="X228" s="126">
        <v>20000000</v>
      </c>
      <c r="Y228" s="126">
        <v>0</v>
      </c>
      <c r="Z228" s="126">
        <v>0</v>
      </c>
      <c r="AA228" s="126">
        <v>0</v>
      </c>
      <c r="AB228" s="126">
        <v>0</v>
      </c>
      <c r="AC228" s="126">
        <v>317499994</v>
      </c>
      <c r="AD228" s="126">
        <v>1700000</v>
      </c>
      <c r="AE228" s="126">
        <v>1700000</v>
      </c>
      <c r="AF228" s="126">
        <v>315799994</v>
      </c>
      <c r="AG228" s="126">
        <v>1700000</v>
      </c>
      <c r="AH228" s="126">
        <v>1700000</v>
      </c>
      <c r="AI228" s="126">
        <v>31650000</v>
      </c>
      <c r="AJ228" s="126">
        <v>31650000</v>
      </c>
      <c r="AK228" s="126">
        <v>29950000</v>
      </c>
      <c r="AL228" s="126">
        <v>285849994</v>
      </c>
    </row>
    <row r="229" spans="1:38" x14ac:dyDescent="0.25">
      <c r="A229" s="16" t="s">
        <v>408</v>
      </c>
      <c r="B229" s="17" t="s">
        <v>409</v>
      </c>
      <c r="C229" s="18">
        <v>194199994</v>
      </c>
      <c r="D229" s="18">
        <v>20000000</v>
      </c>
      <c r="E229" s="18">
        <v>0</v>
      </c>
      <c r="F229" s="18">
        <v>0</v>
      </c>
      <c r="G229" s="18">
        <v>214199994</v>
      </c>
      <c r="H229" s="18">
        <v>1500000</v>
      </c>
      <c r="I229" s="18">
        <v>1500000</v>
      </c>
      <c r="J229" s="18">
        <v>212699994</v>
      </c>
      <c r="K229" s="18">
        <v>1500000</v>
      </c>
      <c r="L229" s="18">
        <v>1500000</v>
      </c>
      <c r="M229" s="18">
        <v>0</v>
      </c>
      <c r="N229" s="18">
        <v>31450000</v>
      </c>
      <c r="O229" s="18">
        <v>31450000</v>
      </c>
      <c r="P229" s="18">
        <v>29950000</v>
      </c>
      <c r="Q229" s="18">
        <v>182749994</v>
      </c>
      <c r="R229" s="18">
        <v>0</v>
      </c>
      <c r="U229" s="128" t="s">
        <v>408</v>
      </c>
      <c r="V229" s="125" t="s">
        <v>409</v>
      </c>
      <c r="W229" s="126">
        <v>194199994</v>
      </c>
      <c r="X229" s="126">
        <v>20000000</v>
      </c>
      <c r="Y229" s="126">
        <v>0</v>
      </c>
      <c r="Z229" s="126">
        <v>0</v>
      </c>
      <c r="AA229" s="126">
        <v>0</v>
      </c>
      <c r="AB229" s="126">
        <v>0</v>
      </c>
      <c r="AC229" s="126">
        <v>214199994</v>
      </c>
      <c r="AD229" s="126">
        <v>1500000</v>
      </c>
      <c r="AE229" s="126">
        <v>1500000</v>
      </c>
      <c r="AF229" s="126">
        <v>212699994</v>
      </c>
      <c r="AG229" s="126">
        <v>1500000</v>
      </c>
      <c r="AH229" s="126">
        <v>1500000</v>
      </c>
      <c r="AI229" s="126">
        <v>31450000</v>
      </c>
      <c r="AJ229" s="126">
        <v>31450000</v>
      </c>
      <c r="AK229" s="126">
        <v>29950000</v>
      </c>
      <c r="AL229" s="126">
        <v>182749994</v>
      </c>
    </row>
    <row r="230" spans="1:38" x14ac:dyDescent="0.25">
      <c r="A230" s="16" t="s">
        <v>410</v>
      </c>
      <c r="B230" s="17" t="s">
        <v>409</v>
      </c>
      <c r="C230" s="18">
        <v>3000000</v>
      </c>
      <c r="D230" s="18">
        <v>0</v>
      </c>
      <c r="E230" s="18">
        <v>0</v>
      </c>
      <c r="F230" s="18">
        <v>0</v>
      </c>
      <c r="G230" s="18">
        <v>3000000</v>
      </c>
      <c r="H230" s="18">
        <v>0</v>
      </c>
      <c r="I230" s="18">
        <v>0</v>
      </c>
      <c r="J230" s="18">
        <v>3000000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3000000</v>
      </c>
      <c r="R230" s="18">
        <v>0</v>
      </c>
      <c r="U230" s="128" t="s">
        <v>410</v>
      </c>
      <c r="V230" s="125" t="s">
        <v>409</v>
      </c>
      <c r="W230" s="126">
        <v>3000000</v>
      </c>
      <c r="X230" s="126">
        <v>0</v>
      </c>
      <c r="Y230" s="126">
        <v>0</v>
      </c>
      <c r="Z230" s="126">
        <v>0</v>
      </c>
      <c r="AA230" s="126">
        <v>0</v>
      </c>
      <c r="AB230" s="126">
        <v>0</v>
      </c>
      <c r="AC230" s="126">
        <v>3000000</v>
      </c>
      <c r="AD230" s="126">
        <v>0</v>
      </c>
      <c r="AE230" s="126">
        <v>0</v>
      </c>
      <c r="AF230" s="126">
        <v>3000000</v>
      </c>
      <c r="AG230" s="126">
        <v>0</v>
      </c>
      <c r="AH230" s="126">
        <v>0</v>
      </c>
      <c r="AI230" s="126">
        <v>0</v>
      </c>
      <c r="AJ230" s="126">
        <v>0</v>
      </c>
      <c r="AK230" s="126">
        <v>0</v>
      </c>
      <c r="AL230" s="126">
        <v>3000000</v>
      </c>
    </row>
    <row r="231" spans="1:38" x14ac:dyDescent="0.25">
      <c r="A231" s="16" t="s">
        <v>411</v>
      </c>
      <c r="B231" s="17" t="s">
        <v>412</v>
      </c>
      <c r="C231" s="18">
        <v>47100000</v>
      </c>
      <c r="D231" s="18">
        <v>0</v>
      </c>
      <c r="E231" s="18">
        <v>0</v>
      </c>
      <c r="F231" s="18">
        <v>0</v>
      </c>
      <c r="G231" s="18">
        <v>47100000</v>
      </c>
      <c r="H231" s="18">
        <v>0</v>
      </c>
      <c r="I231" s="18">
        <v>0</v>
      </c>
      <c r="J231" s="18">
        <v>47100000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47100000</v>
      </c>
      <c r="R231" s="18">
        <v>0</v>
      </c>
      <c r="U231" s="128" t="s">
        <v>411</v>
      </c>
      <c r="V231" s="125" t="s">
        <v>412</v>
      </c>
      <c r="W231" s="126">
        <v>47100000</v>
      </c>
      <c r="X231" s="126">
        <v>0</v>
      </c>
      <c r="Y231" s="126">
        <v>0</v>
      </c>
      <c r="Z231" s="126">
        <v>0</v>
      </c>
      <c r="AA231" s="126">
        <v>0</v>
      </c>
      <c r="AB231" s="126">
        <v>0</v>
      </c>
      <c r="AC231" s="126">
        <v>47100000</v>
      </c>
      <c r="AD231" s="126">
        <v>0</v>
      </c>
      <c r="AE231" s="126">
        <v>0</v>
      </c>
      <c r="AF231" s="126">
        <v>47100000</v>
      </c>
      <c r="AG231" s="126">
        <v>0</v>
      </c>
      <c r="AH231" s="126">
        <v>0</v>
      </c>
      <c r="AI231" s="126">
        <v>0</v>
      </c>
      <c r="AJ231" s="126">
        <v>0</v>
      </c>
      <c r="AK231" s="126">
        <v>0</v>
      </c>
      <c r="AL231" s="126">
        <v>47100000</v>
      </c>
    </row>
    <row r="232" spans="1:38" x14ac:dyDescent="0.25">
      <c r="A232" s="16" t="s">
        <v>413</v>
      </c>
      <c r="B232" s="17" t="s">
        <v>414</v>
      </c>
      <c r="C232" s="18">
        <v>11100000</v>
      </c>
      <c r="D232" s="18">
        <v>0</v>
      </c>
      <c r="E232" s="18">
        <v>0</v>
      </c>
      <c r="F232" s="18">
        <v>0</v>
      </c>
      <c r="G232" s="18">
        <v>11100000</v>
      </c>
      <c r="H232" s="18">
        <v>0</v>
      </c>
      <c r="I232" s="18">
        <v>0</v>
      </c>
      <c r="J232" s="18">
        <v>11100000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11100000</v>
      </c>
      <c r="R232" s="18">
        <v>0</v>
      </c>
      <c r="U232" s="128" t="s">
        <v>413</v>
      </c>
      <c r="V232" s="125" t="s">
        <v>414</v>
      </c>
      <c r="W232" s="126">
        <v>11100000</v>
      </c>
      <c r="X232" s="126">
        <v>0</v>
      </c>
      <c r="Y232" s="126">
        <v>0</v>
      </c>
      <c r="Z232" s="126">
        <v>0</v>
      </c>
      <c r="AA232" s="126">
        <v>0</v>
      </c>
      <c r="AB232" s="126">
        <v>0</v>
      </c>
      <c r="AC232" s="126">
        <v>11100000</v>
      </c>
      <c r="AD232" s="126">
        <v>0</v>
      </c>
      <c r="AE232" s="126">
        <v>0</v>
      </c>
      <c r="AF232" s="126">
        <v>11100000</v>
      </c>
      <c r="AG232" s="126">
        <v>0</v>
      </c>
      <c r="AH232" s="126">
        <v>0</v>
      </c>
      <c r="AI232" s="126">
        <v>0</v>
      </c>
      <c r="AJ232" s="126">
        <v>0</v>
      </c>
      <c r="AK232" s="126">
        <v>0</v>
      </c>
      <c r="AL232" s="126">
        <v>11100000</v>
      </c>
    </row>
    <row r="233" spans="1:38" x14ac:dyDescent="0.25">
      <c r="A233" s="16" t="s">
        <v>415</v>
      </c>
      <c r="B233" s="17" t="s">
        <v>416</v>
      </c>
      <c r="C233" s="18">
        <v>34000000</v>
      </c>
      <c r="D233" s="18">
        <v>0</v>
      </c>
      <c r="E233" s="18">
        <v>0</v>
      </c>
      <c r="F233" s="18">
        <v>0</v>
      </c>
      <c r="G233" s="18">
        <v>34000000</v>
      </c>
      <c r="H233" s="18">
        <v>0</v>
      </c>
      <c r="I233" s="18">
        <v>0</v>
      </c>
      <c r="J233" s="18">
        <v>34000000</v>
      </c>
      <c r="K233" s="18">
        <v>0</v>
      </c>
      <c r="L233" s="18">
        <v>0</v>
      </c>
      <c r="M233" s="18">
        <v>0</v>
      </c>
      <c r="N233" s="18">
        <v>29950000</v>
      </c>
      <c r="O233" s="18">
        <v>29950000</v>
      </c>
      <c r="P233" s="18">
        <v>29950000</v>
      </c>
      <c r="Q233" s="18">
        <v>4050000</v>
      </c>
      <c r="R233" s="18">
        <v>0</v>
      </c>
      <c r="U233" s="128" t="s">
        <v>415</v>
      </c>
      <c r="V233" s="125" t="s">
        <v>416</v>
      </c>
      <c r="W233" s="126">
        <v>34000000</v>
      </c>
      <c r="X233" s="126">
        <v>0</v>
      </c>
      <c r="Y233" s="126">
        <v>0</v>
      </c>
      <c r="Z233" s="126">
        <v>0</v>
      </c>
      <c r="AA233" s="126">
        <v>0</v>
      </c>
      <c r="AB233" s="126">
        <v>0</v>
      </c>
      <c r="AC233" s="126">
        <v>34000000</v>
      </c>
      <c r="AD233" s="126">
        <v>0</v>
      </c>
      <c r="AE233" s="126">
        <v>0</v>
      </c>
      <c r="AF233" s="126">
        <v>34000000</v>
      </c>
      <c r="AG233" s="126">
        <v>0</v>
      </c>
      <c r="AH233" s="126">
        <v>0</v>
      </c>
      <c r="AI233" s="126">
        <v>29950000</v>
      </c>
      <c r="AJ233" s="126">
        <v>29950000</v>
      </c>
      <c r="AK233" s="126">
        <v>29950000</v>
      </c>
      <c r="AL233" s="126">
        <v>4050000</v>
      </c>
    </row>
    <row r="234" spans="1:38" x14ac:dyDescent="0.25">
      <c r="A234" s="16" t="s">
        <v>417</v>
      </c>
      <c r="B234" s="17" t="s">
        <v>418</v>
      </c>
      <c r="C234" s="18">
        <v>98999994</v>
      </c>
      <c r="D234" s="18">
        <v>20000000</v>
      </c>
      <c r="E234" s="18">
        <v>0</v>
      </c>
      <c r="F234" s="18">
        <v>0</v>
      </c>
      <c r="G234" s="18">
        <v>118999994</v>
      </c>
      <c r="H234" s="18">
        <v>1500000</v>
      </c>
      <c r="I234" s="18">
        <v>1500000</v>
      </c>
      <c r="J234" s="18">
        <v>117499994</v>
      </c>
      <c r="K234" s="18">
        <v>1500000</v>
      </c>
      <c r="L234" s="18">
        <v>1500000</v>
      </c>
      <c r="M234" s="18">
        <v>0</v>
      </c>
      <c r="N234" s="18">
        <v>1500000</v>
      </c>
      <c r="O234" s="18">
        <v>1500000</v>
      </c>
      <c r="P234" s="18">
        <v>0</v>
      </c>
      <c r="Q234" s="18">
        <v>117499994</v>
      </c>
      <c r="R234" s="18">
        <v>0</v>
      </c>
      <c r="U234" s="128" t="s">
        <v>417</v>
      </c>
      <c r="V234" s="125" t="s">
        <v>418</v>
      </c>
      <c r="W234" s="126">
        <v>98999994</v>
      </c>
      <c r="X234" s="126">
        <v>20000000</v>
      </c>
      <c r="Y234" s="126">
        <v>0</v>
      </c>
      <c r="Z234" s="126">
        <v>0</v>
      </c>
      <c r="AA234" s="126">
        <v>0</v>
      </c>
      <c r="AB234" s="126">
        <v>0</v>
      </c>
      <c r="AC234" s="126">
        <v>118999994</v>
      </c>
      <c r="AD234" s="126">
        <v>1500000</v>
      </c>
      <c r="AE234" s="126">
        <v>1500000</v>
      </c>
      <c r="AF234" s="126">
        <v>117499994</v>
      </c>
      <c r="AG234" s="126">
        <v>1500000</v>
      </c>
      <c r="AH234" s="126">
        <v>1500000</v>
      </c>
      <c r="AI234" s="126">
        <v>1500000</v>
      </c>
      <c r="AJ234" s="126">
        <v>1500000</v>
      </c>
      <c r="AK234" s="126">
        <v>0</v>
      </c>
      <c r="AL234" s="126">
        <v>117499994</v>
      </c>
    </row>
    <row r="235" spans="1:38" x14ac:dyDescent="0.25">
      <c r="A235" s="13" t="s">
        <v>419</v>
      </c>
      <c r="B235" s="14" t="s">
        <v>420</v>
      </c>
      <c r="C235" s="15">
        <v>100800000</v>
      </c>
      <c r="D235" s="15">
        <v>0</v>
      </c>
      <c r="E235" s="15">
        <v>0</v>
      </c>
      <c r="F235" s="15">
        <v>0</v>
      </c>
      <c r="G235" s="15">
        <v>100800000</v>
      </c>
      <c r="H235" s="15">
        <v>200000</v>
      </c>
      <c r="I235" s="15">
        <v>200000</v>
      </c>
      <c r="J235" s="15">
        <v>100600000</v>
      </c>
      <c r="K235" s="15">
        <v>200000</v>
      </c>
      <c r="L235" s="15">
        <v>200000</v>
      </c>
      <c r="M235" s="15">
        <v>0</v>
      </c>
      <c r="N235" s="15">
        <v>200000</v>
      </c>
      <c r="O235" s="15">
        <v>200000</v>
      </c>
      <c r="P235" s="15">
        <v>0</v>
      </c>
      <c r="Q235" s="15">
        <v>100600000</v>
      </c>
      <c r="R235" s="15">
        <v>0</v>
      </c>
      <c r="U235" s="128" t="s">
        <v>419</v>
      </c>
      <c r="V235" s="125" t="s">
        <v>420</v>
      </c>
      <c r="W235" s="126">
        <v>100800000</v>
      </c>
      <c r="X235" s="126">
        <v>0</v>
      </c>
      <c r="Y235" s="126">
        <v>0</v>
      </c>
      <c r="Z235" s="126">
        <v>0</v>
      </c>
      <c r="AA235" s="126">
        <v>0</v>
      </c>
      <c r="AB235" s="126">
        <v>0</v>
      </c>
      <c r="AC235" s="126">
        <v>100800000</v>
      </c>
      <c r="AD235" s="126">
        <v>200000</v>
      </c>
      <c r="AE235" s="126">
        <v>200000</v>
      </c>
      <c r="AF235" s="126">
        <v>100600000</v>
      </c>
      <c r="AG235" s="126">
        <v>200000</v>
      </c>
      <c r="AH235" s="126">
        <v>200000</v>
      </c>
      <c r="AI235" s="126">
        <v>200000</v>
      </c>
      <c r="AJ235" s="126">
        <v>200000</v>
      </c>
      <c r="AK235" s="126">
        <v>0</v>
      </c>
      <c r="AL235" s="126">
        <v>100600000</v>
      </c>
    </row>
    <row r="236" spans="1:38" x14ac:dyDescent="0.25">
      <c r="A236" s="16" t="s">
        <v>421</v>
      </c>
      <c r="B236" s="17" t="s">
        <v>422</v>
      </c>
      <c r="C236" s="18">
        <v>3000000</v>
      </c>
      <c r="D236" s="18">
        <v>0</v>
      </c>
      <c r="E236" s="18">
        <v>0</v>
      </c>
      <c r="F236" s="18">
        <v>0</v>
      </c>
      <c r="G236" s="18">
        <v>3000000</v>
      </c>
      <c r="H236" s="18">
        <v>0</v>
      </c>
      <c r="I236" s="18">
        <v>0</v>
      </c>
      <c r="J236" s="18">
        <v>3000000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3000000</v>
      </c>
      <c r="R236" s="18">
        <v>0</v>
      </c>
      <c r="U236" s="128" t="s">
        <v>421</v>
      </c>
      <c r="V236" s="125" t="s">
        <v>422</v>
      </c>
      <c r="W236" s="126">
        <v>3000000</v>
      </c>
      <c r="X236" s="126">
        <v>0</v>
      </c>
      <c r="Y236" s="126">
        <v>0</v>
      </c>
      <c r="Z236" s="126">
        <v>0</v>
      </c>
      <c r="AA236" s="126">
        <v>0</v>
      </c>
      <c r="AB236" s="126">
        <v>0</v>
      </c>
      <c r="AC236" s="126">
        <v>3000000</v>
      </c>
      <c r="AD236" s="126">
        <v>0</v>
      </c>
      <c r="AE236" s="126">
        <v>0</v>
      </c>
      <c r="AF236" s="126">
        <v>3000000</v>
      </c>
      <c r="AG236" s="126">
        <v>0</v>
      </c>
      <c r="AH236" s="126">
        <v>0</v>
      </c>
      <c r="AI236" s="126">
        <v>0</v>
      </c>
      <c r="AJ236" s="126">
        <v>0</v>
      </c>
      <c r="AK236" s="126">
        <v>0</v>
      </c>
      <c r="AL236" s="126">
        <v>3000000</v>
      </c>
    </row>
    <row r="237" spans="1:38" x14ac:dyDescent="0.25">
      <c r="A237" s="16" t="s">
        <v>423</v>
      </c>
      <c r="B237" s="17" t="s">
        <v>424</v>
      </c>
      <c r="C237" s="18">
        <v>97800000</v>
      </c>
      <c r="D237" s="18">
        <v>0</v>
      </c>
      <c r="E237" s="18">
        <v>0</v>
      </c>
      <c r="F237" s="18">
        <v>0</v>
      </c>
      <c r="G237" s="18">
        <v>97800000</v>
      </c>
      <c r="H237" s="18">
        <v>200000</v>
      </c>
      <c r="I237" s="18">
        <v>200000</v>
      </c>
      <c r="J237" s="18">
        <v>97600000</v>
      </c>
      <c r="K237" s="18">
        <v>200000</v>
      </c>
      <c r="L237" s="18">
        <v>200000</v>
      </c>
      <c r="M237" s="18">
        <v>0</v>
      </c>
      <c r="N237" s="18">
        <v>200000</v>
      </c>
      <c r="O237" s="18">
        <v>200000</v>
      </c>
      <c r="P237" s="18">
        <v>0</v>
      </c>
      <c r="Q237" s="18">
        <v>97600000</v>
      </c>
      <c r="R237" s="18">
        <v>0</v>
      </c>
      <c r="U237" s="128" t="s">
        <v>423</v>
      </c>
      <c r="V237" s="125" t="s">
        <v>424</v>
      </c>
      <c r="W237" s="126">
        <v>97800000</v>
      </c>
      <c r="X237" s="126">
        <v>0</v>
      </c>
      <c r="Y237" s="126">
        <v>0</v>
      </c>
      <c r="Z237" s="126">
        <v>0</v>
      </c>
      <c r="AA237" s="126">
        <v>0</v>
      </c>
      <c r="AB237" s="126">
        <v>0</v>
      </c>
      <c r="AC237" s="126">
        <v>97800000</v>
      </c>
      <c r="AD237" s="126">
        <v>200000</v>
      </c>
      <c r="AE237" s="126">
        <v>200000</v>
      </c>
      <c r="AF237" s="126">
        <v>97600000</v>
      </c>
      <c r="AG237" s="126">
        <v>200000</v>
      </c>
      <c r="AH237" s="126">
        <v>200000</v>
      </c>
      <c r="AI237" s="126">
        <v>200000</v>
      </c>
      <c r="AJ237" s="126">
        <v>200000</v>
      </c>
      <c r="AK237" s="126">
        <v>0</v>
      </c>
      <c r="AL237" s="126">
        <v>97600000</v>
      </c>
    </row>
    <row r="238" spans="1:38" x14ac:dyDescent="0.25">
      <c r="A238" s="13" t="s">
        <v>425</v>
      </c>
      <c r="B238" s="14" t="s">
        <v>426</v>
      </c>
      <c r="C238" s="15">
        <v>2500000</v>
      </c>
      <c r="D238" s="15">
        <v>0</v>
      </c>
      <c r="E238" s="15">
        <v>0</v>
      </c>
      <c r="F238" s="15">
        <v>0</v>
      </c>
      <c r="G238" s="15">
        <v>2500000</v>
      </c>
      <c r="H238" s="15">
        <v>0</v>
      </c>
      <c r="I238" s="15">
        <v>0</v>
      </c>
      <c r="J238" s="15">
        <v>2500000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2500000</v>
      </c>
      <c r="R238" s="15">
        <v>0</v>
      </c>
      <c r="U238" s="128" t="s">
        <v>425</v>
      </c>
      <c r="V238" s="125" t="s">
        <v>426</v>
      </c>
      <c r="W238" s="126">
        <v>2500000</v>
      </c>
      <c r="X238" s="126">
        <v>0</v>
      </c>
      <c r="Y238" s="126">
        <v>0</v>
      </c>
      <c r="Z238" s="126">
        <v>0</v>
      </c>
      <c r="AA238" s="126">
        <v>0</v>
      </c>
      <c r="AB238" s="126">
        <v>0</v>
      </c>
      <c r="AC238" s="126">
        <v>2500000</v>
      </c>
      <c r="AD238" s="126">
        <v>0</v>
      </c>
      <c r="AE238" s="126">
        <v>0</v>
      </c>
      <c r="AF238" s="126">
        <v>2500000</v>
      </c>
      <c r="AG238" s="126">
        <v>0</v>
      </c>
      <c r="AH238" s="126">
        <v>0</v>
      </c>
      <c r="AI238" s="126">
        <v>0</v>
      </c>
      <c r="AJ238" s="126">
        <v>0</v>
      </c>
      <c r="AK238" s="126">
        <v>0</v>
      </c>
      <c r="AL238" s="126">
        <v>2500000</v>
      </c>
    </row>
    <row r="239" spans="1:38" x14ac:dyDescent="0.25">
      <c r="A239" s="16" t="s">
        <v>427</v>
      </c>
      <c r="B239" s="17" t="s">
        <v>428</v>
      </c>
      <c r="C239" s="18">
        <v>2500000</v>
      </c>
      <c r="D239" s="18">
        <v>0</v>
      </c>
      <c r="E239" s="18">
        <v>0</v>
      </c>
      <c r="F239" s="18">
        <v>0</v>
      </c>
      <c r="G239" s="18">
        <v>2500000</v>
      </c>
      <c r="H239" s="18">
        <v>0</v>
      </c>
      <c r="I239" s="18">
        <v>0</v>
      </c>
      <c r="J239" s="18">
        <v>2500000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2500000</v>
      </c>
      <c r="R239" s="18">
        <v>0</v>
      </c>
      <c r="U239" s="128" t="s">
        <v>427</v>
      </c>
      <c r="V239" s="125" t="s">
        <v>428</v>
      </c>
      <c r="W239" s="126">
        <v>2500000</v>
      </c>
      <c r="X239" s="126">
        <v>0</v>
      </c>
      <c r="Y239" s="126">
        <v>0</v>
      </c>
      <c r="Z239" s="126">
        <v>0</v>
      </c>
      <c r="AA239" s="126">
        <v>0</v>
      </c>
      <c r="AB239" s="126">
        <v>0</v>
      </c>
      <c r="AC239" s="126">
        <v>2500000</v>
      </c>
      <c r="AD239" s="126">
        <v>0</v>
      </c>
      <c r="AE239" s="126">
        <v>0</v>
      </c>
      <c r="AF239" s="126">
        <v>2500000</v>
      </c>
      <c r="AG239" s="126">
        <v>0</v>
      </c>
      <c r="AH239" s="126">
        <v>0</v>
      </c>
      <c r="AI239" s="126">
        <v>0</v>
      </c>
      <c r="AJ239" s="126">
        <v>0</v>
      </c>
      <c r="AK239" s="126">
        <v>0</v>
      </c>
      <c r="AL239" s="126">
        <v>2500000</v>
      </c>
    </row>
    <row r="240" spans="1:38" x14ac:dyDescent="0.25">
      <c r="A240" s="13" t="s">
        <v>429</v>
      </c>
      <c r="B240" s="14" t="s">
        <v>430</v>
      </c>
      <c r="C240" s="15">
        <v>26000000</v>
      </c>
      <c r="D240" s="15">
        <v>0</v>
      </c>
      <c r="E240" s="15">
        <v>0</v>
      </c>
      <c r="F240" s="15">
        <v>0</v>
      </c>
      <c r="G240" s="15">
        <v>26000000</v>
      </c>
      <c r="H240" s="15">
        <v>0</v>
      </c>
      <c r="I240" s="15">
        <v>0</v>
      </c>
      <c r="J240" s="15">
        <v>26000000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26000000</v>
      </c>
      <c r="R240" s="15">
        <v>0</v>
      </c>
      <c r="U240" s="128" t="s">
        <v>429</v>
      </c>
      <c r="V240" s="125" t="s">
        <v>430</v>
      </c>
      <c r="W240" s="126">
        <v>26000000</v>
      </c>
      <c r="X240" s="126">
        <v>0</v>
      </c>
      <c r="Y240" s="126">
        <v>0</v>
      </c>
      <c r="Z240" s="126">
        <v>0</v>
      </c>
      <c r="AA240" s="126">
        <v>0</v>
      </c>
      <c r="AB240" s="126">
        <v>0</v>
      </c>
      <c r="AC240" s="126">
        <v>26000000</v>
      </c>
      <c r="AD240" s="126">
        <v>0</v>
      </c>
      <c r="AE240" s="126">
        <v>0</v>
      </c>
      <c r="AF240" s="126">
        <v>26000000</v>
      </c>
      <c r="AG240" s="126">
        <v>0</v>
      </c>
      <c r="AH240" s="126">
        <v>0</v>
      </c>
      <c r="AI240" s="126">
        <v>0</v>
      </c>
      <c r="AJ240" s="126">
        <v>0</v>
      </c>
      <c r="AK240" s="126">
        <v>0</v>
      </c>
      <c r="AL240" s="126">
        <v>26000000</v>
      </c>
    </row>
    <row r="241" spans="1:38" x14ac:dyDescent="0.25">
      <c r="A241" s="16" t="s">
        <v>431</v>
      </c>
      <c r="B241" s="17" t="s">
        <v>432</v>
      </c>
      <c r="C241" s="18">
        <v>26000000</v>
      </c>
      <c r="D241" s="18">
        <v>0</v>
      </c>
      <c r="E241" s="18">
        <v>0</v>
      </c>
      <c r="F241" s="18">
        <v>0</v>
      </c>
      <c r="G241" s="18">
        <v>26000000</v>
      </c>
      <c r="H241" s="18">
        <v>0</v>
      </c>
      <c r="I241" s="18">
        <v>0</v>
      </c>
      <c r="J241" s="18">
        <v>26000000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26000000</v>
      </c>
      <c r="R241" s="18">
        <v>0</v>
      </c>
      <c r="U241" s="128" t="s">
        <v>431</v>
      </c>
      <c r="V241" s="125" t="s">
        <v>432</v>
      </c>
      <c r="W241" s="126">
        <v>26000000</v>
      </c>
      <c r="X241" s="126">
        <v>0</v>
      </c>
      <c r="Y241" s="126">
        <v>0</v>
      </c>
      <c r="Z241" s="126">
        <v>0</v>
      </c>
      <c r="AA241" s="126">
        <v>0</v>
      </c>
      <c r="AB241" s="126">
        <v>0</v>
      </c>
      <c r="AC241" s="126">
        <v>26000000</v>
      </c>
      <c r="AD241" s="126">
        <v>0</v>
      </c>
      <c r="AE241" s="126">
        <v>0</v>
      </c>
      <c r="AF241" s="126">
        <v>26000000</v>
      </c>
      <c r="AG241" s="126">
        <v>0</v>
      </c>
      <c r="AH241" s="126">
        <v>0</v>
      </c>
      <c r="AI241" s="126">
        <v>0</v>
      </c>
      <c r="AJ241" s="126">
        <v>0</v>
      </c>
      <c r="AK241" s="126">
        <v>0</v>
      </c>
      <c r="AL241" s="126">
        <v>26000000</v>
      </c>
    </row>
    <row r="242" spans="1:38" x14ac:dyDescent="0.25">
      <c r="A242" s="13" t="s">
        <v>433</v>
      </c>
      <c r="B242" s="14" t="s">
        <v>434</v>
      </c>
      <c r="C242" s="15">
        <v>703484560</v>
      </c>
      <c r="D242" s="15">
        <v>0</v>
      </c>
      <c r="E242" s="15">
        <v>0</v>
      </c>
      <c r="F242" s="15">
        <v>0</v>
      </c>
      <c r="G242" s="15">
        <v>703484560</v>
      </c>
      <c r="H242" s="15">
        <v>1090900</v>
      </c>
      <c r="I242" s="15">
        <v>1090900</v>
      </c>
      <c r="J242" s="15">
        <v>702393660</v>
      </c>
      <c r="K242" s="15">
        <v>1090900</v>
      </c>
      <c r="L242" s="15">
        <v>1090900</v>
      </c>
      <c r="M242" s="15">
        <v>0</v>
      </c>
      <c r="N242" s="15">
        <v>118303142</v>
      </c>
      <c r="O242" s="15">
        <v>118303142</v>
      </c>
      <c r="P242" s="15">
        <v>117212242</v>
      </c>
      <c r="Q242" s="15">
        <v>585181418</v>
      </c>
      <c r="R242" s="15">
        <v>0</v>
      </c>
      <c r="U242" s="128" t="s">
        <v>433</v>
      </c>
      <c r="V242" s="125" t="s">
        <v>434</v>
      </c>
      <c r="W242" s="126">
        <v>703484560</v>
      </c>
      <c r="X242" s="126">
        <v>0</v>
      </c>
      <c r="Y242" s="126">
        <v>0</v>
      </c>
      <c r="Z242" s="126">
        <v>0</v>
      </c>
      <c r="AA242" s="126">
        <v>0</v>
      </c>
      <c r="AB242" s="126">
        <v>0</v>
      </c>
      <c r="AC242" s="126">
        <v>703484560</v>
      </c>
      <c r="AD242" s="126">
        <v>1090900</v>
      </c>
      <c r="AE242" s="126">
        <v>1090900</v>
      </c>
      <c r="AF242" s="126">
        <v>702393660</v>
      </c>
      <c r="AG242" s="126">
        <v>1090900</v>
      </c>
      <c r="AH242" s="126">
        <v>1090900</v>
      </c>
      <c r="AI242" s="126">
        <v>118303142</v>
      </c>
      <c r="AJ242" s="126">
        <v>118303142</v>
      </c>
      <c r="AK242" s="126">
        <v>117212242</v>
      </c>
      <c r="AL242" s="126">
        <v>585181418</v>
      </c>
    </row>
    <row r="243" spans="1:38" x14ac:dyDescent="0.25">
      <c r="A243" s="13" t="s">
        <v>435</v>
      </c>
      <c r="B243" s="14" t="s">
        <v>436</v>
      </c>
      <c r="C243" s="15">
        <v>406284560</v>
      </c>
      <c r="D243" s="15">
        <v>0</v>
      </c>
      <c r="E243" s="15">
        <v>0</v>
      </c>
      <c r="F243" s="15">
        <v>0</v>
      </c>
      <c r="G243" s="15">
        <v>406284560</v>
      </c>
      <c r="H243" s="15">
        <v>0</v>
      </c>
      <c r="I243" s="15">
        <v>0</v>
      </c>
      <c r="J243" s="15">
        <v>406284560</v>
      </c>
      <c r="K243" s="15">
        <v>0</v>
      </c>
      <c r="L243" s="15">
        <v>0</v>
      </c>
      <c r="M243" s="15">
        <v>0</v>
      </c>
      <c r="N243" s="15">
        <v>117212242</v>
      </c>
      <c r="O243" s="15">
        <v>117212242</v>
      </c>
      <c r="P243" s="15">
        <v>117212242</v>
      </c>
      <c r="Q243" s="15">
        <v>289072318</v>
      </c>
      <c r="R243" s="15">
        <v>0</v>
      </c>
      <c r="U243" s="128" t="s">
        <v>435</v>
      </c>
      <c r="V243" s="125" t="s">
        <v>436</v>
      </c>
      <c r="W243" s="126">
        <v>406284560</v>
      </c>
      <c r="X243" s="126">
        <v>0</v>
      </c>
      <c r="Y243" s="126">
        <v>0</v>
      </c>
      <c r="Z243" s="126">
        <v>0</v>
      </c>
      <c r="AA243" s="126">
        <v>0</v>
      </c>
      <c r="AB243" s="126">
        <v>0</v>
      </c>
      <c r="AC243" s="126">
        <v>406284560</v>
      </c>
      <c r="AD243" s="126">
        <v>0</v>
      </c>
      <c r="AE243" s="126">
        <v>0</v>
      </c>
      <c r="AF243" s="126">
        <v>406284560</v>
      </c>
      <c r="AG243" s="126">
        <v>0</v>
      </c>
      <c r="AH243" s="126">
        <v>0</v>
      </c>
      <c r="AI243" s="126">
        <v>117212242</v>
      </c>
      <c r="AJ243" s="126">
        <v>117212242</v>
      </c>
      <c r="AK243" s="126">
        <v>117212242</v>
      </c>
      <c r="AL243" s="126">
        <v>289072318</v>
      </c>
    </row>
    <row r="244" spans="1:38" x14ac:dyDescent="0.25">
      <c r="A244" s="16" t="s">
        <v>437</v>
      </c>
      <c r="B244" s="17" t="s">
        <v>438</v>
      </c>
      <c r="C244" s="18">
        <v>159250803</v>
      </c>
      <c r="D244" s="18">
        <v>0</v>
      </c>
      <c r="E244" s="18">
        <v>0</v>
      </c>
      <c r="F244" s="18">
        <v>0</v>
      </c>
      <c r="G244" s="18">
        <v>159250803</v>
      </c>
      <c r="H244" s="18">
        <v>0</v>
      </c>
      <c r="I244" s="18">
        <v>0</v>
      </c>
      <c r="J244" s="18">
        <v>159250803</v>
      </c>
      <c r="K244" s="18">
        <v>0</v>
      </c>
      <c r="L244" s="18">
        <v>0</v>
      </c>
      <c r="M244" s="18">
        <v>0</v>
      </c>
      <c r="N244" s="18">
        <v>21301500</v>
      </c>
      <c r="O244" s="18">
        <v>21301500</v>
      </c>
      <c r="P244" s="18">
        <v>21301500</v>
      </c>
      <c r="Q244" s="18">
        <v>137949303</v>
      </c>
      <c r="R244" s="18">
        <v>0</v>
      </c>
      <c r="U244" s="128" t="s">
        <v>437</v>
      </c>
      <c r="V244" s="125" t="s">
        <v>438</v>
      </c>
      <c r="W244" s="126">
        <v>159250803</v>
      </c>
      <c r="X244" s="126">
        <v>0</v>
      </c>
      <c r="Y244" s="126">
        <v>0</v>
      </c>
      <c r="Z244" s="126">
        <v>0</v>
      </c>
      <c r="AA244" s="126">
        <v>0</v>
      </c>
      <c r="AB244" s="126">
        <v>0</v>
      </c>
      <c r="AC244" s="126">
        <v>159250803</v>
      </c>
      <c r="AD244" s="126">
        <v>0</v>
      </c>
      <c r="AE244" s="126">
        <v>0</v>
      </c>
      <c r="AF244" s="126">
        <v>159250803</v>
      </c>
      <c r="AG244" s="126">
        <v>0</v>
      </c>
      <c r="AH244" s="126">
        <v>0</v>
      </c>
      <c r="AI244" s="126">
        <v>21301500</v>
      </c>
      <c r="AJ244" s="126">
        <v>21301500</v>
      </c>
      <c r="AK244" s="126">
        <v>21301500</v>
      </c>
      <c r="AL244" s="126">
        <v>137949303</v>
      </c>
    </row>
    <row r="245" spans="1:38" x14ac:dyDescent="0.25">
      <c r="A245" s="16" t="s">
        <v>439</v>
      </c>
      <c r="B245" s="17" t="s">
        <v>440</v>
      </c>
      <c r="C245" s="18">
        <v>247033757</v>
      </c>
      <c r="D245" s="18">
        <v>0</v>
      </c>
      <c r="E245" s="18">
        <v>0</v>
      </c>
      <c r="F245" s="18">
        <v>0</v>
      </c>
      <c r="G245" s="18">
        <v>247033757</v>
      </c>
      <c r="H245" s="18">
        <v>0</v>
      </c>
      <c r="I245" s="18">
        <v>0</v>
      </c>
      <c r="J245" s="18">
        <v>247033757</v>
      </c>
      <c r="K245" s="18">
        <v>0</v>
      </c>
      <c r="L245" s="18">
        <v>0</v>
      </c>
      <c r="M245" s="18">
        <v>0</v>
      </c>
      <c r="N245" s="18">
        <v>95910742</v>
      </c>
      <c r="O245" s="18">
        <v>95910742</v>
      </c>
      <c r="P245" s="18">
        <v>95910742</v>
      </c>
      <c r="Q245" s="18">
        <v>151123015</v>
      </c>
      <c r="R245" s="18">
        <v>0</v>
      </c>
      <c r="U245" s="128" t="s">
        <v>439</v>
      </c>
      <c r="V245" s="125" t="s">
        <v>440</v>
      </c>
      <c r="W245" s="126">
        <v>247033757</v>
      </c>
      <c r="X245" s="126">
        <v>0</v>
      </c>
      <c r="Y245" s="126">
        <v>0</v>
      </c>
      <c r="Z245" s="126">
        <v>0</v>
      </c>
      <c r="AA245" s="126">
        <v>0</v>
      </c>
      <c r="AB245" s="126">
        <v>0</v>
      </c>
      <c r="AC245" s="126">
        <v>247033757</v>
      </c>
      <c r="AD245" s="126">
        <v>0</v>
      </c>
      <c r="AE245" s="126">
        <v>0</v>
      </c>
      <c r="AF245" s="126">
        <v>247033757</v>
      </c>
      <c r="AG245" s="126">
        <v>0</v>
      </c>
      <c r="AH245" s="126">
        <v>0</v>
      </c>
      <c r="AI245" s="126">
        <v>95910742</v>
      </c>
      <c r="AJ245" s="126">
        <v>95910742</v>
      </c>
      <c r="AK245" s="126">
        <v>95910742</v>
      </c>
      <c r="AL245" s="126">
        <v>151123015</v>
      </c>
    </row>
    <row r="246" spans="1:38" x14ac:dyDescent="0.25">
      <c r="A246" s="13" t="s">
        <v>441</v>
      </c>
      <c r="B246" s="14" t="s">
        <v>442</v>
      </c>
      <c r="C246" s="15">
        <v>130000000</v>
      </c>
      <c r="D246" s="15">
        <v>0</v>
      </c>
      <c r="E246" s="15">
        <v>0</v>
      </c>
      <c r="F246" s="15">
        <v>0</v>
      </c>
      <c r="G246" s="15">
        <v>130000000</v>
      </c>
      <c r="H246" s="15">
        <v>1090900</v>
      </c>
      <c r="I246" s="15">
        <v>1090900</v>
      </c>
      <c r="J246" s="15">
        <v>128909100</v>
      </c>
      <c r="K246" s="15">
        <v>1090900</v>
      </c>
      <c r="L246" s="15">
        <v>1090900</v>
      </c>
      <c r="M246" s="15">
        <v>0</v>
      </c>
      <c r="N246" s="15">
        <v>1090900</v>
      </c>
      <c r="O246" s="15">
        <v>1090900</v>
      </c>
      <c r="P246" s="15">
        <v>0</v>
      </c>
      <c r="Q246" s="15">
        <v>128909100</v>
      </c>
      <c r="R246" s="15">
        <v>0</v>
      </c>
      <c r="U246" s="128" t="s">
        <v>441</v>
      </c>
      <c r="V246" s="125" t="s">
        <v>442</v>
      </c>
      <c r="W246" s="126">
        <v>130000000</v>
      </c>
      <c r="X246" s="126">
        <v>0</v>
      </c>
      <c r="Y246" s="126">
        <v>0</v>
      </c>
      <c r="Z246" s="126">
        <v>0</v>
      </c>
      <c r="AA246" s="126">
        <v>0</v>
      </c>
      <c r="AB246" s="126">
        <v>0</v>
      </c>
      <c r="AC246" s="126">
        <v>130000000</v>
      </c>
      <c r="AD246" s="126">
        <v>1090900</v>
      </c>
      <c r="AE246" s="126">
        <v>1090900</v>
      </c>
      <c r="AF246" s="126">
        <v>128909100</v>
      </c>
      <c r="AG246" s="126">
        <v>1090900</v>
      </c>
      <c r="AH246" s="126">
        <v>1090900</v>
      </c>
      <c r="AI246" s="126">
        <v>1090900</v>
      </c>
      <c r="AJ246" s="126">
        <v>1090900</v>
      </c>
      <c r="AK246" s="126">
        <v>0</v>
      </c>
      <c r="AL246" s="126">
        <v>128909100</v>
      </c>
    </row>
    <row r="247" spans="1:38" x14ac:dyDescent="0.25">
      <c r="A247" s="16" t="s">
        <v>443</v>
      </c>
      <c r="B247" s="17" t="s">
        <v>444</v>
      </c>
      <c r="C247" s="18">
        <v>80000000</v>
      </c>
      <c r="D247" s="18">
        <v>0</v>
      </c>
      <c r="E247" s="18">
        <v>0</v>
      </c>
      <c r="F247" s="18">
        <v>0</v>
      </c>
      <c r="G247" s="18">
        <v>80000000</v>
      </c>
      <c r="H247" s="18">
        <v>1090900</v>
      </c>
      <c r="I247" s="18">
        <v>1090900</v>
      </c>
      <c r="J247" s="18">
        <v>78909100</v>
      </c>
      <c r="K247" s="18">
        <v>1090900</v>
      </c>
      <c r="L247" s="18">
        <v>1090900</v>
      </c>
      <c r="M247" s="18">
        <v>0</v>
      </c>
      <c r="N247" s="18">
        <v>1090900</v>
      </c>
      <c r="O247" s="18">
        <v>1090900</v>
      </c>
      <c r="P247" s="18">
        <v>0</v>
      </c>
      <c r="Q247" s="18">
        <v>78909100</v>
      </c>
      <c r="R247" s="18">
        <v>0</v>
      </c>
      <c r="U247" s="128" t="s">
        <v>443</v>
      </c>
      <c r="V247" s="125" t="s">
        <v>444</v>
      </c>
      <c r="W247" s="126">
        <v>80000000</v>
      </c>
      <c r="X247" s="126">
        <v>0</v>
      </c>
      <c r="Y247" s="126">
        <v>0</v>
      </c>
      <c r="Z247" s="126">
        <v>0</v>
      </c>
      <c r="AA247" s="126">
        <v>0</v>
      </c>
      <c r="AB247" s="126">
        <v>0</v>
      </c>
      <c r="AC247" s="126">
        <v>80000000</v>
      </c>
      <c r="AD247" s="126">
        <v>1090900</v>
      </c>
      <c r="AE247" s="126">
        <v>1090900</v>
      </c>
      <c r="AF247" s="126">
        <v>78909100</v>
      </c>
      <c r="AG247" s="126">
        <v>1090900</v>
      </c>
      <c r="AH247" s="126">
        <v>1090900</v>
      </c>
      <c r="AI247" s="126">
        <v>1090900</v>
      </c>
      <c r="AJ247" s="126">
        <v>1090900</v>
      </c>
      <c r="AK247" s="126">
        <v>0</v>
      </c>
      <c r="AL247" s="126">
        <v>78909100</v>
      </c>
    </row>
    <row r="248" spans="1:38" x14ac:dyDescent="0.25">
      <c r="A248" s="16" t="s">
        <v>445</v>
      </c>
      <c r="B248" s="17" t="s">
        <v>446</v>
      </c>
      <c r="C248" s="18">
        <v>50000000</v>
      </c>
      <c r="D248" s="18">
        <v>0</v>
      </c>
      <c r="E248" s="18">
        <v>0</v>
      </c>
      <c r="F248" s="18">
        <v>0</v>
      </c>
      <c r="G248" s="18">
        <v>50000000</v>
      </c>
      <c r="H248" s="18">
        <v>0</v>
      </c>
      <c r="I248" s="18">
        <v>0</v>
      </c>
      <c r="J248" s="18">
        <v>50000000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50000000</v>
      </c>
      <c r="R248" s="18">
        <v>0</v>
      </c>
      <c r="U248" s="128" t="s">
        <v>445</v>
      </c>
      <c r="V248" s="125" t="s">
        <v>446</v>
      </c>
      <c r="W248" s="126">
        <v>50000000</v>
      </c>
      <c r="X248" s="126">
        <v>0</v>
      </c>
      <c r="Y248" s="126">
        <v>0</v>
      </c>
      <c r="Z248" s="126">
        <v>0</v>
      </c>
      <c r="AA248" s="126">
        <v>0</v>
      </c>
      <c r="AB248" s="126">
        <v>0</v>
      </c>
      <c r="AC248" s="126">
        <v>50000000</v>
      </c>
      <c r="AD248" s="126">
        <v>0</v>
      </c>
      <c r="AE248" s="126">
        <v>0</v>
      </c>
      <c r="AF248" s="126">
        <v>50000000</v>
      </c>
      <c r="AG248" s="126">
        <v>0</v>
      </c>
      <c r="AH248" s="126">
        <v>0</v>
      </c>
      <c r="AI248" s="126">
        <v>0</v>
      </c>
      <c r="AJ248" s="126">
        <v>0</v>
      </c>
      <c r="AK248" s="126">
        <v>0</v>
      </c>
      <c r="AL248" s="126">
        <v>50000000</v>
      </c>
    </row>
    <row r="249" spans="1:38" x14ac:dyDescent="0.25">
      <c r="A249" s="13" t="s">
        <v>447</v>
      </c>
      <c r="B249" s="14" t="s">
        <v>448</v>
      </c>
      <c r="C249" s="15">
        <v>167200000</v>
      </c>
      <c r="D249" s="15">
        <v>0</v>
      </c>
      <c r="E249" s="15">
        <v>0</v>
      </c>
      <c r="F249" s="15">
        <v>0</v>
      </c>
      <c r="G249" s="15">
        <v>167200000</v>
      </c>
      <c r="H249" s="15">
        <v>0</v>
      </c>
      <c r="I249" s="15">
        <v>0</v>
      </c>
      <c r="J249" s="15">
        <v>167200000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167200000</v>
      </c>
      <c r="R249" s="15">
        <v>0</v>
      </c>
      <c r="U249" s="128" t="s">
        <v>447</v>
      </c>
      <c r="V249" s="125" t="s">
        <v>448</v>
      </c>
      <c r="W249" s="126">
        <v>167200000</v>
      </c>
      <c r="X249" s="126">
        <v>0</v>
      </c>
      <c r="Y249" s="126">
        <v>0</v>
      </c>
      <c r="Z249" s="126">
        <v>0</v>
      </c>
      <c r="AA249" s="126">
        <v>0</v>
      </c>
      <c r="AB249" s="126">
        <v>0</v>
      </c>
      <c r="AC249" s="126">
        <v>167200000</v>
      </c>
      <c r="AD249" s="126">
        <v>0</v>
      </c>
      <c r="AE249" s="126">
        <v>0</v>
      </c>
      <c r="AF249" s="126">
        <v>167200000</v>
      </c>
      <c r="AG249" s="126">
        <v>0</v>
      </c>
      <c r="AH249" s="126">
        <v>0</v>
      </c>
      <c r="AI249" s="126">
        <v>0</v>
      </c>
      <c r="AJ249" s="126">
        <v>0</v>
      </c>
      <c r="AK249" s="126">
        <v>0</v>
      </c>
      <c r="AL249" s="126">
        <v>167200000</v>
      </c>
    </row>
    <row r="250" spans="1:38" x14ac:dyDescent="0.25">
      <c r="A250" s="16" t="s">
        <v>449</v>
      </c>
      <c r="B250" s="17" t="s">
        <v>450</v>
      </c>
      <c r="C250" s="18">
        <v>167200000</v>
      </c>
      <c r="D250" s="18">
        <v>0</v>
      </c>
      <c r="E250" s="18">
        <v>0</v>
      </c>
      <c r="F250" s="18">
        <v>0</v>
      </c>
      <c r="G250" s="18">
        <v>167200000</v>
      </c>
      <c r="H250" s="18">
        <v>0</v>
      </c>
      <c r="I250" s="18">
        <v>0</v>
      </c>
      <c r="J250" s="18">
        <v>167200000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167200000</v>
      </c>
      <c r="R250" s="18">
        <v>0</v>
      </c>
      <c r="U250" s="128" t="s">
        <v>449</v>
      </c>
      <c r="V250" s="125" t="s">
        <v>450</v>
      </c>
      <c r="W250" s="126">
        <v>167200000</v>
      </c>
      <c r="X250" s="126">
        <v>0</v>
      </c>
      <c r="Y250" s="126">
        <v>0</v>
      </c>
      <c r="Z250" s="126">
        <v>0</v>
      </c>
      <c r="AA250" s="126">
        <v>0</v>
      </c>
      <c r="AB250" s="126">
        <v>0</v>
      </c>
      <c r="AC250" s="126">
        <v>167200000</v>
      </c>
      <c r="AD250" s="126">
        <v>0</v>
      </c>
      <c r="AE250" s="126">
        <v>0</v>
      </c>
      <c r="AF250" s="126">
        <v>167200000</v>
      </c>
      <c r="AG250" s="126">
        <v>0</v>
      </c>
      <c r="AH250" s="126">
        <v>0</v>
      </c>
      <c r="AI250" s="126">
        <v>0</v>
      </c>
      <c r="AJ250" s="126">
        <v>0</v>
      </c>
      <c r="AK250" s="126">
        <v>0</v>
      </c>
      <c r="AL250" s="126">
        <v>167200000</v>
      </c>
    </row>
    <row r="251" spans="1:38" x14ac:dyDescent="0.25">
      <c r="A251" s="16" t="s">
        <v>451</v>
      </c>
      <c r="B251" s="17" t="s">
        <v>89</v>
      </c>
      <c r="C251" s="18">
        <v>185400000</v>
      </c>
      <c r="D251" s="18">
        <v>0</v>
      </c>
      <c r="E251" s="18">
        <v>0</v>
      </c>
      <c r="F251" s="18">
        <v>0</v>
      </c>
      <c r="G251" s="18">
        <v>185400000</v>
      </c>
      <c r="H251" s="18">
        <v>10218356</v>
      </c>
      <c r="I251" s="18">
        <v>9401969</v>
      </c>
      <c r="J251" s="18">
        <v>175998031</v>
      </c>
      <c r="K251" s="18">
        <v>5255065</v>
      </c>
      <c r="L251" s="18">
        <v>6071452</v>
      </c>
      <c r="M251" s="18">
        <v>4146904</v>
      </c>
      <c r="N251" s="18">
        <v>20052426</v>
      </c>
      <c r="O251" s="18">
        <v>19236039</v>
      </c>
      <c r="P251" s="18">
        <v>9834070</v>
      </c>
      <c r="Q251" s="18">
        <v>166163961</v>
      </c>
      <c r="R251" s="18">
        <v>0</v>
      </c>
      <c r="U251" s="128" t="s">
        <v>451</v>
      </c>
      <c r="V251" s="125" t="s">
        <v>89</v>
      </c>
      <c r="W251" s="126">
        <v>185400000</v>
      </c>
      <c r="X251" s="126">
        <v>0</v>
      </c>
      <c r="Y251" s="126">
        <v>0</v>
      </c>
      <c r="Z251" s="126">
        <v>0</v>
      </c>
      <c r="AA251" s="126">
        <v>0</v>
      </c>
      <c r="AB251" s="126">
        <v>0</v>
      </c>
      <c r="AC251" s="126">
        <v>185400000</v>
      </c>
      <c r="AD251" s="126">
        <v>10218356</v>
      </c>
      <c r="AE251" s="126">
        <v>9401969</v>
      </c>
      <c r="AF251" s="126">
        <v>175998031</v>
      </c>
      <c r="AG251" s="126">
        <v>5255065</v>
      </c>
      <c r="AH251" s="126">
        <v>6071452</v>
      </c>
      <c r="AI251" s="126">
        <v>20052426</v>
      </c>
      <c r="AJ251" s="126">
        <v>19236039</v>
      </c>
      <c r="AK251" s="126">
        <v>9834070</v>
      </c>
      <c r="AL251" s="126">
        <v>166163961</v>
      </c>
    </row>
    <row r="252" spans="1:38" x14ac:dyDescent="0.25">
      <c r="A252" s="4" t="s">
        <v>452</v>
      </c>
      <c r="B252" s="5" t="s">
        <v>453</v>
      </c>
      <c r="C252" s="6">
        <v>441348635</v>
      </c>
      <c r="D252" s="6">
        <v>0</v>
      </c>
      <c r="E252" s="6">
        <v>0</v>
      </c>
      <c r="F252" s="6">
        <v>0</v>
      </c>
      <c r="G252" s="6">
        <v>441348635</v>
      </c>
      <c r="H252" s="6">
        <v>29210089</v>
      </c>
      <c r="I252" s="6">
        <v>29210089</v>
      </c>
      <c r="J252" s="6">
        <v>412138546</v>
      </c>
      <c r="K252" s="6">
        <v>29210089</v>
      </c>
      <c r="L252" s="6">
        <v>29210089</v>
      </c>
      <c r="M252" s="6">
        <v>0</v>
      </c>
      <c r="N252" s="6">
        <v>29210089</v>
      </c>
      <c r="O252" s="6">
        <v>29210089</v>
      </c>
      <c r="P252" s="6">
        <v>0</v>
      </c>
      <c r="Q252" s="6">
        <v>412138546</v>
      </c>
      <c r="R252" s="6">
        <v>0</v>
      </c>
      <c r="U252" s="128" t="s">
        <v>452</v>
      </c>
      <c r="V252" s="125" t="s">
        <v>453</v>
      </c>
      <c r="W252" s="126">
        <v>441348635</v>
      </c>
      <c r="X252" s="126">
        <v>0</v>
      </c>
      <c r="Y252" s="126">
        <v>0</v>
      </c>
      <c r="Z252" s="126">
        <v>0</v>
      </c>
      <c r="AA252" s="126">
        <v>0</v>
      </c>
      <c r="AB252" s="126">
        <v>0</v>
      </c>
      <c r="AC252" s="126">
        <v>441348635</v>
      </c>
      <c r="AD252" s="126">
        <v>29210089</v>
      </c>
      <c r="AE252" s="126">
        <v>29210089</v>
      </c>
      <c r="AF252" s="126">
        <v>412138546</v>
      </c>
      <c r="AG252" s="126">
        <v>29210089</v>
      </c>
      <c r="AH252" s="126">
        <v>29210089</v>
      </c>
      <c r="AI252" s="126">
        <v>29210089</v>
      </c>
      <c r="AJ252" s="126">
        <v>29210089</v>
      </c>
      <c r="AK252" s="126">
        <v>0</v>
      </c>
      <c r="AL252" s="126">
        <v>412138546</v>
      </c>
    </row>
    <row r="253" spans="1:38" x14ac:dyDescent="0.25">
      <c r="A253" s="7" t="s">
        <v>454</v>
      </c>
      <c r="B253" s="8" t="s">
        <v>455</v>
      </c>
      <c r="C253" s="9">
        <v>84159751</v>
      </c>
      <c r="D253" s="9">
        <v>0</v>
      </c>
      <c r="E253" s="9">
        <v>0</v>
      </c>
      <c r="F253" s="9">
        <v>0</v>
      </c>
      <c r="G253" s="9">
        <v>84159751</v>
      </c>
      <c r="H253" s="9">
        <v>28704089</v>
      </c>
      <c r="I253" s="9">
        <v>28704089</v>
      </c>
      <c r="J253" s="9">
        <v>55455662</v>
      </c>
      <c r="K253" s="9">
        <v>28704089</v>
      </c>
      <c r="L253" s="9">
        <v>28704089</v>
      </c>
      <c r="M253" s="9">
        <v>0</v>
      </c>
      <c r="N253" s="9">
        <v>28704089</v>
      </c>
      <c r="O253" s="9">
        <v>28704089</v>
      </c>
      <c r="P253" s="9">
        <v>0</v>
      </c>
      <c r="Q253" s="9">
        <v>55455662</v>
      </c>
      <c r="R253" s="9">
        <v>0</v>
      </c>
      <c r="U253" s="128" t="s">
        <v>454</v>
      </c>
      <c r="V253" s="125" t="s">
        <v>455</v>
      </c>
      <c r="W253" s="126">
        <v>84159751</v>
      </c>
      <c r="X253" s="126">
        <v>0</v>
      </c>
      <c r="Y253" s="126">
        <v>0</v>
      </c>
      <c r="Z253" s="126">
        <v>0</v>
      </c>
      <c r="AA253" s="126">
        <v>0</v>
      </c>
      <c r="AB253" s="126">
        <v>0</v>
      </c>
      <c r="AC253" s="126">
        <v>84159751</v>
      </c>
      <c r="AD253" s="126">
        <v>28704089</v>
      </c>
      <c r="AE253" s="126">
        <v>28704089</v>
      </c>
      <c r="AF253" s="126">
        <v>55455662</v>
      </c>
      <c r="AG253" s="126">
        <v>28704089</v>
      </c>
      <c r="AH253" s="126">
        <v>28704089</v>
      </c>
      <c r="AI253" s="126">
        <v>28704089</v>
      </c>
      <c r="AJ253" s="126">
        <v>28704089</v>
      </c>
      <c r="AK253" s="126">
        <v>0</v>
      </c>
      <c r="AL253" s="126">
        <v>55455662</v>
      </c>
    </row>
    <row r="254" spans="1:38" x14ac:dyDescent="0.25">
      <c r="A254" s="10" t="s">
        <v>456</v>
      </c>
      <c r="B254" s="11" t="s">
        <v>457</v>
      </c>
      <c r="C254" s="12">
        <v>84159751</v>
      </c>
      <c r="D254" s="12">
        <v>0</v>
      </c>
      <c r="E254" s="12">
        <v>0</v>
      </c>
      <c r="F254" s="12">
        <v>0</v>
      </c>
      <c r="G254" s="12">
        <v>84159751</v>
      </c>
      <c r="H254" s="12">
        <v>28704089</v>
      </c>
      <c r="I254" s="12">
        <v>28704089</v>
      </c>
      <c r="J254" s="12">
        <v>55455662</v>
      </c>
      <c r="K254" s="12">
        <v>28704089</v>
      </c>
      <c r="L254" s="12">
        <v>28704089</v>
      </c>
      <c r="M254" s="12">
        <v>0</v>
      </c>
      <c r="N254" s="12">
        <v>28704089</v>
      </c>
      <c r="O254" s="12">
        <v>28704089</v>
      </c>
      <c r="P254" s="12">
        <v>0</v>
      </c>
      <c r="Q254" s="12">
        <v>55455662</v>
      </c>
      <c r="R254" s="12">
        <v>0</v>
      </c>
      <c r="U254" s="128" t="s">
        <v>456</v>
      </c>
      <c r="V254" s="125" t="s">
        <v>457</v>
      </c>
      <c r="W254" s="126">
        <v>84159751</v>
      </c>
      <c r="X254" s="126">
        <v>0</v>
      </c>
      <c r="Y254" s="126">
        <v>0</v>
      </c>
      <c r="Z254" s="126">
        <v>0</v>
      </c>
      <c r="AA254" s="126">
        <v>0</v>
      </c>
      <c r="AB254" s="126">
        <v>0</v>
      </c>
      <c r="AC254" s="126">
        <v>84159751</v>
      </c>
      <c r="AD254" s="126">
        <v>28704089</v>
      </c>
      <c r="AE254" s="126">
        <v>28704089</v>
      </c>
      <c r="AF254" s="126">
        <v>55455662</v>
      </c>
      <c r="AG254" s="126">
        <v>28704089</v>
      </c>
      <c r="AH254" s="126">
        <v>28704089</v>
      </c>
      <c r="AI254" s="126">
        <v>28704089</v>
      </c>
      <c r="AJ254" s="126">
        <v>28704089</v>
      </c>
      <c r="AK254" s="126">
        <v>0</v>
      </c>
      <c r="AL254" s="126">
        <v>55455662</v>
      </c>
    </row>
    <row r="255" spans="1:38" x14ac:dyDescent="0.25">
      <c r="A255" s="16" t="s">
        <v>458</v>
      </c>
      <c r="B255" s="17" t="s">
        <v>459</v>
      </c>
      <c r="C255" s="18">
        <v>84159751</v>
      </c>
      <c r="D255" s="18">
        <v>0</v>
      </c>
      <c r="E255" s="18">
        <v>0</v>
      </c>
      <c r="F255" s="18">
        <v>0</v>
      </c>
      <c r="G255" s="18">
        <v>84159751</v>
      </c>
      <c r="H255" s="18">
        <v>28704089</v>
      </c>
      <c r="I255" s="18">
        <v>28704089</v>
      </c>
      <c r="J255" s="18">
        <v>55455662</v>
      </c>
      <c r="K255" s="18">
        <v>28704089</v>
      </c>
      <c r="L255" s="18">
        <v>28704089</v>
      </c>
      <c r="M255" s="18">
        <v>0</v>
      </c>
      <c r="N255" s="18">
        <v>28704089</v>
      </c>
      <c r="O255" s="18">
        <v>28704089</v>
      </c>
      <c r="P255" s="18">
        <v>0</v>
      </c>
      <c r="Q255" s="18">
        <v>55455662</v>
      </c>
      <c r="R255" s="18">
        <v>0</v>
      </c>
      <c r="U255" s="128" t="s">
        <v>458</v>
      </c>
      <c r="V255" s="125" t="s">
        <v>459</v>
      </c>
      <c r="W255" s="126">
        <v>84159751</v>
      </c>
      <c r="X255" s="126">
        <v>0</v>
      </c>
      <c r="Y255" s="126">
        <v>0</v>
      </c>
      <c r="Z255" s="126">
        <v>0</v>
      </c>
      <c r="AA255" s="126">
        <v>0</v>
      </c>
      <c r="AB255" s="126">
        <v>0</v>
      </c>
      <c r="AC255" s="126">
        <v>84159751</v>
      </c>
      <c r="AD255" s="126">
        <v>28704089</v>
      </c>
      <c r="AE255" s="126">
        <v>28704089</v>
      </c>
      <c r="AF255" s="126">
        <v>55455662</v>
      </c>
      <c r="AG255" s="126">
        <v>28704089</v>
      </c>
      <c r="AH255" s="126">
        <v>28704089</v>
      </c>
      <c r="AI255" s="126">
        <v>28704089</v>
      </c>
      <c r="AJ255" s="126">
        <v>28704089</v>
      </c>
      <c r="AK255" s="126">
        <v>0</v>
      </c>
      <c r="AL255" s="126">
        <v>55455662</v>
      </c>
    </row>
    <row r="256" spans="1:38" x14ac:dyDescent="0.25">
      <c r="A256" s="10" t="s">
        <v>460</v>
      </c>
      <c r="B256" s="11" t="s">
        <v>461</v>
      </c>
      <c r="C256" s="12">
        <v>40000000</v>
      </c>
      <c r="D256" s="12">
        <v>0</v>
      </c>
      <c r="E256" s="12">
        <v>0</v>
      </c>
      <c r="F256" s="12">
        <v>0</v>
      </c>
      <c r="G256" s="12">
        <v>40000000</v>
      </c>
      <c r="H256" s="12">
        <v>506000</v>
      </c>
      <c r="I256" s="12">
        <v>506000</v>
      </c>
      <c r="J256" s="12">
        <v>39494000</v>
      </c>
      <c r="K256" s="12">
        <v>506000</v>
      </c>
      <c r="L256" s="12">
        <v>506000</v>
      </c>
      <c r="M256" s="12">
        <v>0</v>
      </c>
      <c r="N256" s="12">
        <v>506000</v>
      </c>
      <c r="O256" s="12">
        <v>506000</v>
      </c>
      <c r="P256" s="12">
        <v>0</v>
      </c>
      <c r="Q256" s="12">
        <v>39494000</v>
      </c>
      <c r="R256" s="12">
        <v>0</v>
      </c>
      <c r="U256" s="128" t="s">
        <v>460</v>
      </c>
      <c r="V256" s="125" t="s">
        <v>461</v>
      </c>
      <c r="W256" s="126">
        <v>40000000</v>
      </c>
      <c r="X256" s="126">
        <v>0</v>
      </c>
      <c r="Y256" s="126">
        <v>0</v>
      </c>
      <c r="Z256" s="126">
        <v>0</v>
      </c>
      <c r="AA256" s="126">
        <v>0</v>
      </c>
      <c r="AB256" s="126">
        <v>0</v>
      </c>
      <c r="AC256" s="126">
        <v>40000000</v>
      </c>
      <c r="AD256" s="126">
        <v>506000</v>
      </c>
      <c r="AE256" s="126">
        <v>506000</v>
      </c>
      <c r="AF256" s="126">
        <v>39494000</v>
      </c>
      <c r="AG256" s="126">
        <v>506000</v>
      </c>
      <c r="AH256" s="126">
        <v>506000</v>
      </c>
      <c r="AI256" s="126">
        <v>506000</v>
      </c>
      <c r="AJ256" s="126">
        <v>506000</v>
      </c>
      <c r="AK256" s="126">
        <v>0</v>
      </c>
      <c r="AL256" s="126">
        <v>39494000</v>
      </c>
    </row>
    <row r="257" spans="1:38" x14ac:dyDescent="0.25">
      <c r="A257" s="16" t="s">
        <v>462</v>
      </c>
      <c r="B257" s="17" t="s">
        <v>461</v>
      </c>
      <c r="C257" s="18">
        <v>40000000</v>
      </c>
      <c r="D257" s="18">
        <v>0</v>
      </c>
      <c r="E257" s="18">
        <v>0</v>
      </c>
      <c r="F257" s="18">
        <v>0</v>
      </c>
      <c r="G257" s="18">
        <v>40000000</v>
      </c>
      <c r="H257" s="18">
        <v>506000</v>
      </c>
      <c r="I257" s="18">
        <v>506000</v>
      </c>
      <c r="J257" s="18">
        <v>39494000</v>
      </c>
      <c r="K257" s="18">
        <v>506000</v>
      </c>
      <c r="L257" s="18">
        <v>506000</v>
      </c>
      <c r="M257" s="18">
        <v>0</v>
      </c>
      <c r="N257" s="18">
        <v>506000</v>
      </c>
      <c r="O257" s="18">
        <v>506000</v>
      </c>
      <c r="P257" s="18">
        <v>0</v>
      </c>
      <c r="Q257" s="18">
        <v>39494000</v>
      </c>
      <c r="R257" s="18">
        <v>0</v>
      </c>
      <c r="U257" s="128" t="s">
        <v>462</v>
      </c>
      <c r="V257" s="125" t="s">
        <v>461</v>
      </c>
      <c r="W257" s="126">
        <v>40000000</v>
      </c>
      <c r="X257" s="126">
        <v>0</v>
      </c>
      <c r="Y257" s="126">
        <v>0</v>
      </c>
      <c r="Z257" s="126">
        <v>0</v>
      </c>
      <c r="AA257" s="126">
        <v>0</v>
      </c>
      <c r="AB257" s="126">
        <v>0</v>
      </c>
      <c r="AC257" s="126">
        <v>40000000</v>
      </c>
      <c r="AD257" s="126">
        <v>506000</v>
      </c>
      <c r="AE257" s="126">
        <v>506000</v>
      </c>
      <c r="AF257" s="126">
        <v>39494000</v>
      </c>
      <c r="AG257" s="126">
        <v>506000</v>
      </c>
      <c r="AH257" s="126">
        <v>506000</v>
      </c>
      <c r="AI257" s="126">
        <v>506000</v>
      </c>
      <c r="AJ257" s="126">
        <v>506000</v>
      </c>
      <c r="AK257" s="126">
        <v>0</v>
      </c>
      <c r="AL257" s="126">
        <v>39494000</v>
      </c>
    </row>
    <row r="258" spans="1:38" x14ac:dyDescent="0.25">
      <c r="A258" s="10" t="s">
        <v>463</v>
      </c>
      <c r="B258" s="11" t="s">
        <v>464</v>
      </c>
      <c r="C258" s="12">
        <v>317188884</v>
      </c>
      <c r="D258" s="12">
        <v>0</v>
      </c>
      <c r="E258" s="12">
        <v>0</v>
      </c>
      <c r="F258" s="12">
        <v>0</v>
      </c>
      <c r="G258" s="12">
        <v>317188884</v>
      </c>
      <c r="H258" s="12">
        <v>0</v>
      </c>
      <c r="I258" s="12">
        <v>0</v>
      </c>
      <c r="J258" s="12">
        <v>317188884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317188884</v>
      </c>
      <c r="R258" s="12">
        <v>0</v>
      </c>
      <c r="U258" s="128" t="s">
        <v>463</v>
      </c>
      <c r="V258" s="125" t="s">
        <v>464</v>
      </c>
      <c r="W258" s="126">
        <v>317188884</v>
      </c>
      <c r="X258" s="126">
        <v>0</v>
      </c>
      <c r="Y258" s="126">
        <v>0</v>
      </c>
      <c r="Z258" s="126">
        <v>0</v>
      </c>
      <c r="AA258" s="126">
        <v>0</v>
      </c>
      <c r="AB258" s="126">
        <v>0</v>
      </c>
      <c r="AC258" s="126">
        <v>317188884</v>
      </c>
      <c r="AD258" s="126">
        <v>0</v>
      </c>
      <c r="AE258" s="126">
        <v>0</v>
      </c>
      <c r="AF258" s="126">
        <v>317188884</v>
      </c>
      <c r="AG258" s="126">
        <v>0</v>
      </c>
      <c r="AH258" s="126">
        <v>0</v>
      </c>
      <c r="AI258" s="126">
        <v>0</v>
      </c>
      <c r="AJ258" s="126">
        <v>0</v>
      </c>
      <c r="AK258" s="126">
        <v>0</v>
      </c>
      <c r="AL258" s="126">
        <v>317188884</v>
      </c>
    </row>
    <row r="259" spans="1:38" x14ac:dyDescent="0.25">
      <c r="A259" s="16" t="s">
        <v>465</v>
      </c>
      <c r="B259" s="17" t="s">
        <v>466</v>
      </c>
      <c r="C259" s="18">
        <v>317188884</v>
      </c>
      <c r="D259" s="18">
        <v>0</v>
      </c>
      <c r="E259" s="18">
        <v>0</v>
      </c>
      <c r="F259" s="18">
        <v>0</v>
      </c>
      <c r="G259" s="18">
        <v>317188884</v>
      </c>
      <c r="H259" s="18">
        <v>0</v>
      </c>
      <c r="I259" s="18">
        <v>0</v>
      </c>
      <c r="J259" s="18">
        <v>317188884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317188884</v>
      </c>
      <c r="R259" s="18">
        <v>0</v>
      </c>
      <c r="U259" s="128" t="s">
        <v>465</v>
      </c>
      <c r="V259" s="125" t="s">
        <v>466</v>
      </c>
      <c r="W259" s="126">
        <v>317188884</v>
      </c>
      <c r="X259" s="126">
        <v>0</v>
      </c>
      <c r="Y259" s="126">
        <v>0</v>
      </c>
      <c r="Z259" s="126">
        <v>0</v>
      </c>
      <c r="AA259" s="126">
        <v>0</v>
      </c>
      <c r="AB259" s="126">
        <v>0</v>
      </c>
      <c r="AC259" s="126">
        <v>317188884</v>
      </c>
      <c r="AD259" s="126">
        <v>0</v>
      </c>
      <c r="AE259" s="126">
        <v>0</v>
      </c>
      <c r="AF259" s="126">
        <v>317188884</v>
      </c>
      <c r="AG259" s="126">
        <v>0</v>
      </c>
      <c r="AH259" s="126">
        <v>0</v>
      </c>
      <c r="AI259" s="126">
        <v>0</v>
      </c>
      <c r="AJ259" s="126">
        <v>0</v>
      </c>
      <c r="AK259" s="126">
        <v>0</v>
      </c>
      <c r="AL259" s="126">
        <v>317188884</v>
      </c>
    </row>
    <row r="260" spans="1:38" x14ac:dyDescent="0.25">
      <c r="A260" s="4">
        <v>3</v>
      </c>
      <c r="B260" s="5" t="s">
        <v>467</v>
      </c>
      <c r="C260" s="6">
        <f>+C261+C293+C365+C372</f>
        <v>7379242798</v>
      </c>
      <c r="D260" s="6">
        <v>63109770</v>
      </c>
      <c r="E260" s="6">
        <v>0</v>
      </c>
      <c r="F260" s="6">
        <v>0</v>
      </c>
      <c r="G260" s="6">
        <v>7367567242</v>
      </c>
      <c r="H260" s="6">
        <v>53255879</v>
      </c>
      <c r="I260" s="6">
        <v>53255879</v>
      </c>
      <c r="J260" s="6">
        <v>7314311363</v>
      </c>
      <c r="K260" s="6">
        <v>3514548</v>
      </c>
      <c r="L260" s="6">
        <v>3514548</v>
      </c>
      <c r="M260" s="6">
        <v>49741331</v>
      </c>
      <c r="N260" s="6">
        <v>161624318</v>
      </c>
      <c r="O260" s="6">
        <v>161624318</v>
      </c>
      <c r="P260" s="6">
        <v>108368439</v>
      </c>
      <c r="Q260" s="6">
        <v>7205942924</v>
      </c>
      <c r="R260" s="6">
        <v>0</v>
      </c>
      <c r="U260" s="129">
        <v>3</v>
      </c>
      <c r="V260" s="125" t="s">
        <v>467</v>
      </c>
      <c r="W260" s="126">
        <v>7304457472</v>
      </c>
      <c r="X260" s="126">
        <v>63109770</v>
      </c>
      <c r="Y260" s="126">
        <v>0</v>
      </c>
      <c r="Z260" s="126">
        <v>0</v>
      </c>
      <c r="AA260" s="126">
        <v>0</v>
      </c>
      <c r="AB260" s="126">
        <v>0</v>
      </c>
      <c r="AC260" s="126">
        <v>7367567242</v>
      </c>
      <c r="AD260" s="126">
        <v>53255879</v>
      </c>
      <c r="AE260" s="126">
        <v>53255879</v>
      </c>
      <c r="AF260" s="126">
        <v>7314311363</v>
      </c>
      <c r="AG260" s="126">
        <v>3514548</v>
      </c>
      <c r="AH260" s="126">
        <v>3514548</v>
      </c>
      <c r="AI260" s="126">
        <v>161624318</v>
      </c>
      <c r="AJ260" s="126">
        <v>161624318</v>
      </c>
      <c r="AK260" s="126">
        <v>108368439</v>
      </c>
      <c r="AL260" s="126">
        <v>7205942924</v>
      </c>
    </row>
    <row r="261" spans="1:38" x14ac:dyDescent="0.25">
      <c r="A261" s="7">
        <v>301</v>
      </c>
      <c r="B261" s="8" t="s">
        <v>468</v>
      </c>
      <c r="C261" s="9">
        <v>3635322968</v>
      </c>
      <c r="D261" s="9">
        <v>0</v>
      </c>
      <c r="E261" s="9">
        <v>0</v>
      </c>
      <c r="F261" s="9">
        <v>0</v>
      </c>
      <c r="G261" s="9">
        <v>3635322968</v>
      </c>
      <c r="H261" s="9">
        <v>0</v>
      </c>
      <c r="I261" s="9">
        <v>0</v>
      </c>
      <c r="J261" s="9">
        <v>3635322968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3635322968</v>
      </c>
      <c r="R261" s="9">
        <v>0</v>
      </c>
      <c r="U261" s="129">
        <v>301</v>
      </c>
      <c r="V261" s="125" t="s">
        <v>468</v>
      </c>
      <c r="W261" s="126">
        <v>3635322968</v>
      </c>
      <c r="X261" s="126">
        <v>0</v>
      </c>
      <c r="Y261" s="126">
        <v>0</v>
      </c>
      <c r="Z261" s="126">
        <v>0</v>
      </c>
      <c r="AA261" s="126">
        <v>0</v>
      </c>
      <c r="AB261" s="126">
        <v>0</v>
      </c>
      <c r="AC261" s="126">
        <v>3635322968</v>
      </c>
      <c r="AD261" s="126">
        <v>0</v>
      </c>
      <c r="AE261" s="126">
        <v>0</v>
      </c>
      <c r="AF261" s="126">
        <v>3635322968</v>
      </c>
      <c r="AG261" s="126">
        <v>0</v>
      </c>
      <c r="AH261" s="126">
        <v>0</v>
      </c>
      <c r="AI261" s="126">
        <v>0</v>
      </c>
      <c r="AJ261" s="126">
        <v>0</v>
      </c>
      <c r="AK261" s="126">
        <v>0</v>
      </c>
      <c r="AL261" s="126">
        <v>3635322968</v>
      </c>
    </row>
    <row r="262" spans="1:38" x14ac:dyDescent="0.25">
      <c r="A262" s="10">
        <v>30101</v>
      </c>
      <c r="B262" s="11" t="s">
        <v>469</v>
      </c>
      <c r="C262" s="12">
        <v>1000</v>
      </c>
      <c r="D262" s="12">
        <v>0</v>
      </c>
      <c r="E262" s="12">
        <v>0</v>
      </c>
      <c r="F262" s="12">
        <v>0</v>
      </c>
      <c r="G262" s="12">
        <v>1000</v>
      </c>
      <c r="H262" s="12">
        <v>0</v>
      </c>
      <c r="I262" s="12">
        <v>0</v>
      </c>
      <c r="J262" s="12">
        <v>1000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1000</v>
      </c>
      <c r="R262" s="12">
        <v>0</v>
      </c>
      <c r="U262" s="129">
        <v>30101</v>
      </c>
      <c r="V262" s="125" t="s">
        <v>469</v>
      </c>
      <c r="W262" s="126">
        <v>1000</v>
      </c>
      <c r="X262" s="126">
        <v>0</v>
      </c>
      <c r="Y262" s="126">
        <v>0</v>
      </c>
      <c r="Z262" s="126">
        <v>0</v>
      </c>
      <c r="AA262" s="126">
        <v>0</v>
      </c>
      <c r="AB262" s="126">
        <v>0</v>
      </c>
      <c r="AC262" s="126">
        <v>1000</v>
      </c>
      <c r="AD262" s="126">
        <v>0</v>
      </c>
      <c r="AE262" s="126">
        <v>0</v>
      </c>
      <c r="AF262" s="126">
        <v>1000</v>
      </c>
      <c r="AG262" s="126">
        <v>0</v>
      </c>
      <c r="AH262" s="126">
        <v>0</v>
      </c>
      <c r="AI262" s="126">
        <v>0</v>
      </c>
      <c r="AJ262" s="126">
        <v>0</v>
      </c>
      <c r="AK262" s="126">
        <v>0</v>
      </c>
      <c r="AL262" s="126">
        <v>1000</v>
      </c>
    </row>
    <row r="263" spans="1:38" x14ac:dyDescent="0.25">
      <c r="A263" s="17">
        <v>3010101</v>
      </c>
      <c r="B263" s="17" t="s">
        <v>470</v>
      </c>
      <c r="C263" s="18">
        <v>1000</v>
      </c>
      <c r="D263" s="18">
        <v>0</v>
      </c>
      <c r="E263" s="18">
        <v>0</v>
      </c>
      <c r="F263" s="18">
        <v>0</v>
      </c>
      <c r="G263" s="18">
        <v>1000</v>
      </c>
      <c r="H263" s="18">
        <v>0</v>
      </c>
      <c r="I263" s="18">
        <v>0</v>
      </c>
      <c r="J263" s="18">
        <v>1000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1000</v>
      </c>
      <c r="R263" s="18">
        <v>0</v>
      </c>
      <c r="U263" s="129">
        <v>3010101</v>
      </c>
      <c r="V263" s="125" t="s">
        <v>470</v>
      </c>
      <c r="W263" s="126">
        <v>1000</v>
      </c>
      <c r="X263" s="126">
        <v>0</v>
      </c>
      <c r="Y263" s="126">
        <v>0</v>
      </c>
      <c r="Z263" s="126">
        <v>0</v>
      </c>
      <c r="AA263" s="126">
        <v>0</v>
      </c>
      <c r="AB263" s="126">
        <v>0</v>
      </c>
      <c r="AC263" s="126">
        <v>1000</v>
      </c>
      <c r="AD263" s="126">
        <v>0</v>
      </c>
      <c r="AE263" s="126">
        <v>0</v>
      </c>
      <c r="AF263" s="126">
        <v>1000</v>
      </c>
      <c r="AG263" s="126">
        <v>0</v>
      </c>
      <c r="AH263" s="126">
        <v>0</v>
      </c>
      <c r="AI263" s="126">
        <v>0</v>
      </c>
      <c r="AJ263" s="126">
        <v>0</v>
      </c>
      <c r="AK263" s="126">
        <v>0</v>
      </c>
      <c r="AL263" s="126">
        <v>1000</v>
      </c>
    </row>
    <row r="264" spans="1:38" x14ac:dyDescent="0.25">
      <c r="A264" s="10">
        <v>30102</v>
      </c>
      <c r="B264" s="11" t="s">
        <v>471</v>
      </c>
      <c r="C264" s="12">
        <v>550001000</v>
      </c>
      <c r="D264" s="12">
        <v>0</v>
      </c>
      <c r="E264" s="12">
        <v>0</v>
      </c>
      <c r="F264" s="12">
        <v>0</v>
      </c>
      <c r="G264" s="12">
        <v>550001000</v>
      </c>
      <c r="H264" s="12">
        <v>0</v>
      </c>
      <c r="I264" s="12">
        <v>0</v>
      </c>
      <c r="J264" s="12">
        <v>550001000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550001000</v>
      </c>
      <c r="R264" s="12">
        <v>0</v>
      </c>
      <c r="U264" s="129">
        <v>30102</v>
      </c>
      <c r="V264" s="125" t="s">
        <v>471</v>
      </c>
      <c r="W264" s="126">
        <v>550001000</v>
      </c>
      <c r="X264" s="126">
        <v>0</v>
      </c>
      <c r="Y264" s="126">
        <v>0</v>
      </c>
      <c r="Z264" s="126">
        <v>0</v>
      </c>
      <c r="AA264" s="126">
        <v>0</v>
      </c>
      <c r="AB264" s="126">
        <v>0</v>
      </c>
      <c r="AC264" s="126">
        <v>550001000</v>
      </c>
      <c r="AD264" s="126">
        <v>0</v>
      </c>
      <c r="AE264" s="126">
        <v>0</v>
      </c>
      <c r="AF264" s="126">
        <v>550001000</v>
      </c>
      <c r="AG264" s="126">
        <v>0</v>
      </c>
      <c r="AH264" s="126">
        <v>0</v>
      </c>
      <c r="AI264" s="126">
        <v>0</v>
      </c>
      <c r="AJ264" s="126">
        <v>0</v>
      </c>
      <c r="AK264" s="126">
        <v>0</v>
      </c>
      <c r="AL264" s="126">
        <v>550001000</v>
      </c>
    </row>
    <row r="265" spans="1:38" x14ac:dyDescent="0.25">
      <c r="A265" s="13">
        <v>3010201</v>
      </c>
      <c r="B265" s="14" t="s">
        <v>472</v>
      </c>
      <c r="C265" s="15">
        <v>450000000</v>
      </c>
      <c r="D265" s="15">
        <v>0</v>
      </c>
      <c r="E265" s="15">
        <v>0</v>
      </c>
      <c r="F265" s="15">
        <v>0</v>
      </c>
      <c r="G265" s="15">
        <v>450000000</v>
      </c>
      <c r="H265" s="15">
        <v>0</v>
      </c>
      <c r="I265" s="15">
        <v>0</v>
      </c>
      <c r="J265" s="15">
        <v>450000000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450000000</v>
      </c>
      <c r="R265" s="15">
        <v>0</v>
      </c>
      <c r="U265" s="129">
        <v>3010201</v>
      </c>
      <c r="V265" s="125" t="s">
        <v>472</v>
      </c>
      <c r="W265" s="126">
        <v>450000000</v>
      </c>
      <c r="X265" s="126">
        <v>0</v>
      </c>
      <c r="Y265" s="126">
        <v>0</v>
      </c>
      <c r="Z265" s="126">
        <v>0</v>
      </c>
      <c r="AA265" s="126">
        <v>0</v>
      </c>
      <c r="AB265" s="126">
        <v>0</v>
      </c>
      <c r="AC265" s="126">
        <v>450000000</v>
      </c>
      <c r="AD265" s="126">
        <v>0</v>
      </c>
      <c r="AE265" s="126">
        <v>0</v>
      </c>
      <c r="AF265" s="126">
        <v>450000000</v>
      </c>
      <c r="AG265" s="126">
        <v>0</v>
      </c>
      <c r="AH265" s="126">
        <v>0</v>
      </c>
      <c r="AI265" s="126">
        <v>0</v>
      </c>
      <c r="AJ265" s="126">
        <v>0</v>
      </c>
      <c r="AK265" s="126">
        <v>0</v>
      </c>
      <c r="AL265" s="126">
        <v>450000000</v>
      </c>
    </row>
    <row r="266" spans="1:38" x14ac:dyDescent="0.25">
      <c r="A266" s="17">
        <v>301020101</v>
      </c>
      <c r="B266" s="17" t="s">
        <v>473</v>
      </c>
      <c r="C266" s="18">
        <v>450000000</v>
      </c>
      <c r="D266" s="18">
        <v>0</v>
      </c>
      <c r="E266" s="18">
        <v>0</v>
      </c>
      <c r="F266" s="18">
        <v>0</v>
      </c>
      <c r="G266" s="18">
        <v>450000000</v>
      </c>
      <c r="H266" s="18">
        <v>0</v>
      </c>
      <c r="I266" s="18">
        <v>0</v>
      </c>
      <c r="J266" s="18">
        <v>450000000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450000000</v>
      </c>
      <c r="R266" s="18">
        <v>0</v>
      </c>
      <c r="U266" s="129">
        <v>301020101</v>
      </c>
      <c r="V266" s="125" t="s">
        <v>473</v>
      </c>
      <c r="W266" s="126">
        <v>450000000</v>
      </c>
      <c r="X266" s="126">
        <v>0</v>
      </c>
      <c r="Y266" s="126">
        <v>0</v>
      </c>
      <c r="Z266" s="126">
        <v>0</v>
      </c>
      <c r="AA266" s="126">
        <v>0</v>
      </c>
      <c r="AB266" s="126">
        <v>0</v>
      </c>
      <c r="AC266" s="126">
        <v>450000000</v>
      </c>
      <c r="AD266" s="126">
        <v>0</v>
      </c>
      <c r="AE266" s="126">
        <v>0</v>
      </c>
      <c r="AF266" s="126">
        <v>450000000</v>
      </c>
      <c r="AG266" s="126">
        <v>0</v>
      </c>
      <c r="AH266" s="126">
        <v>0</v>
      </c>
      <c r="AI266" s="126">
        <v>0</v>
      </c>
      <c r="AJ266" s="126">
        <v>0</v>
      </c>
      <c r="AK266" s="126">
        <v>0</v>
      </c>
      <c r="AL266" s="126">
        <v>450000000</v>
      </c>
    </row>
    <row r="267" spans="1:38" x14ac:dyDescent="0.25">
      <c r="A267" s="13">
        <v>3010202</v>
      </c>
      <c r="B267" s="14" t="s">
        <v>474</v>
      </c>
      <c r="C267" s="15">
        <v>100000000</v>
      </c>
      <c r="D267" s="15">
        <v>0</v>
      </c>
      <c r="E267" s="15">
        <v>0</v>
      </c>
      <c r="F267" s="15">
        <v>0</v>
      </c>
      <c r="G267" s="15">
        <v>100000000</v>
      </c>
      <c r="H267" s="15">
        <v>0</v>
      </c>
      <c r="I267" s="15">
        <v>0</v>
      </c>
      <c r="J267" s="15">
        <v>100000000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100000000</v>
      </c>
      <c r="R267" s="15">
        <v>0</v>
      </c>
      <c r="U267" s="129">
        <v>3010202</v>
      </c>
      <c r="V267" s="125" t="s">
        <v>474</v>
      </c>
      <c r="W267" s="126">
        <v>100000000</v>
      </c>
      <c r="X267" s="126">
        <v>0</v>
      </c>
      <c r="Y267" s="126">
        <v>0</v>
      </c>
      <c r="Z267" s="126">
        <v>0</v>
      </c>
      <c r="AA267" s="126">
        <v>0</v>
      </c>
      <c r="AB267" s="126">
        <v>0</v>
      </c>
      <c r="AC267" s="126">
        <v>100000000</v>
      </c>
      <c r="AD267" s="126">
        <v>0</v>
      </c>
      <c r="AE267" s="126">
        <v>0</v>
      </c>
      <c r="AF267" s="126">
        <v>100000000</v>
      </c>
      <c r="AG267" s="126">
        <v>0</v>
      </c>
      <c r="AH267" s="126">
        <v>0</v>
      </c>
      <c r="AI267" s="126">
        <v>0</v>
      </c>
      <c r="AJ267" s="126">
        <v>0</v>
      </c>
      <c r="AK267" s="126">
        <v>0</v>
      </c>
      <c r="AL267" s="126">
        <v>100000000</v>
      </c>
    </row>
    <row r="268" spans="1:38" x14ac:dyDescent="0.25">
      <c r="A268" s="17">
        <v>301020202</v>
      </c>
      <c r="B268" s="17" t="s">
        <v>475</v>
      </c>
      <c r="C268" s="18">
        <v>100000000</v>
      </c>
      <c r="D268" s="18">
        <v>0</v>
      </c>
      <c r="E268" s="18">
        <v>0</v>
      </c>
      <c r="F268" s="18">
        <v>0</v>
      </c>
      <c r="G268" s="18">
        <v>100000000</v>
      </c>
      <c r="H268" s="18">
        <v>0</v>
      </c>
      <c r="I268" s="18">
        <v>0</v>
      </c>
      <c r="J268" s="18">
        <v>100000000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100000000</v>
      </c>
      <c r="R268" s="18">
        <v>0</v>
      </c>
      <c r="U268" s="129">
        <v>301020202</v>
      </c>
      <c r="V268" s="125" t="s">
        <v>475</v>
      </c>
      <c r="W268" s="126">
        <v>100000000</v>
      </c>
      <c r="X268" s="126">
        <v>0</v>
      </c>
      <c r="Y268" s="126">
        <v>0</v>
      </c>
      <c r="Z268" s="126">
        <v>0</v>
      </c>
      <c r="AA268" s="126">
        <v>0</v>
      </c>
      <c r="AB268" s="126">
        <v>0</v>
      </c>
      <c r="AC268" s="126">
        <v>100000000</v>
      </c>
      <c r="AD268" s="126">
        <v>0</v>
      </c>
      <c r="AE268" s="126">
        <v>0</v>
      </c>
      <c r="AF268" s="126">
        <v>100000000</v>
      </c>
      <c r="AG268" s="126">
        <v>0</v>
      </c>
      <c r="AH268" s="126">
        <v>0</v>
      </c>
      <c r="AI268" s="126">
        <v>0</v>
      </c>
      <c r="AJ268" s="126">
        <v>0</v>
      </c>
      <c r="AK268" s="126">
        <v>0</v>
      </c>
      <c r="AL268" s="126">
        <v>100000000</v>
      </c>
    </row>
    <row r="269" spans="1:38" x14ac:dyDescent="0.25">
      <c r="A269" s="13">
        <v>3010203</v>
      </c>
      <c r="B269" s="14" t="s">
        <v>476</v>
      </c>
      <c r="C269" s="15">
        <v>1000</v>
      </c>
      <c r="D269" s="15">
        <v>0</v>
      </c>
      <c r="E269" s="15">
        <v>0</v>
      </c>
      <c r="F269" s="15">
        <v>0</v>
      </c>
      <c r="G269" s="15">
        <v>1000</v>
      </c>
      <c r="H269" s="15">
        <v>0</v>
      </c>
      <c r="I269" s="15">
        <v>0</v>
      </c>
      <c r="J269" s="15">
        <v>1000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1000</v>
      </c>
      <c r="R269" s="15">
        <v>0</v>
      </c>
      <c r="U269" s="129">
        <v>3010203</v>
      </c>
      <c r="V269" s="125" t="s">
        <v>476</v>
      </c>
      <c r="W269" s="126">
        <v>1000</v>
      </c>
      <c r="X269" s="126">
        <v>0</v>
      </c>
      <c r="Y269" s="126">
        <v>0</v>
      </c>
      <c r="Z269" s="126">
        <v>0</v>
      </c>
      <c r="AA269" s="126">
        <v>0</v>
      </c>
      <c r="AB269" s="126">
        <v>0</v>
      </c>
      <c r="AC269" s="126">
        <v>1000</v>
      </c>
      <c r="AD269" s="126">
        <v>0</v>
      </c>
      <c r="AE269" s="126">
        <v>0</v>
      </c>
      <c r="AF269" s="126">
        <v>1000</v>
      </c>
      <c r="AG269" s="126">
        <v>0</v>
      </c>
      <c r="AH269" s="126">
        <v>0</v>
      </c>
      <c r="AI269" s="126">
        <v>0</v>
      </c>
      <c r="AJ269" s="126">
        <v>0</v>
      </c>
      <c r="AK269" s="126">
        <v>0</v>
      </c>
      <c r="AL269" s="126">
        <v>1000</v>
      </c>
    </row>
    <row r="270" spans="1:38" x14ac:dyDescent="0.25">
      <c r="A270" s="17">
        <v>301020303</v>
      </c>
      <c r="B270" s="17" t="s">
        <v>477</v>
      </c>
      <c r="C270" s="18">
        <v>1000</v>
      </c>
      <c r="D270" s="18">
        <v>0</v>
      </c>
      <c r="E270" s="18">
        <v>0</v>
      </c>
      <c r="F270" s="18">
        <v>0</v>
      </c>
      <c r="G270" s="18">
        <v>1000</v>
      </c>
      <c r="H270" s="18">
        <v>0</v>
      </c>
      <c r="I270" s="18">
        <v>0</v>
      </c>
      <c r="J270" s="18">
        <v>1000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1000</v>
      </c>
      <c r="R270" s="18">
        <v>0</v>
      </c>
      <c r="U270" s="129">
        <v>301020303</v>
      </c>
      <c r="V270" s="125" t="s">
        <v>477</v>
      </c>
      <c r="W270" s="126">
        <v>1000</v>
      </c>
      <c r="X270" s="126">
        <v>0</v>
      </c>
      <c r="Y270" s="126">
        <v>0</v>
      </c>
      <c r="Z270" s="126">
        <v>0</v>
      </c>
      <c r="AA270" s="126">
        <v>0</v>
      </c>
      <c r="AB270" s="126">
        <v>0</v>
      </c>
      <c r="AC270" s="126">
        <v>1000</v>
      </c>
      <c r="AD270" s="126">
        <v>0</v>
      </c>
      <c r="AE270" s="126">
        <v>0</v>
      </c>
      <c r="AF270" s="126">
        <v>1000</v>
      </c>
      <c r="AG270" s="126">
        <v>0</v>
      </c>
      <c r="AH270" s="126">
        <v>0</v>
      </c>
      <c r="AI270" s="126">
        <v>0</v>
      </c>
      <c r="AJ270" s="126">
        <v>0</v>
      </c>
      <c r="AK270" s="126">
        <v>0</v>
      </c>
      <c r="AL270" s="126">
        <v>1000</v>
      </c>
    </row>
    <row r="271" spans="1:38" x14ac:dyDescent="0.25">
      <c r="A271" s="10">
        <v>30103</v>
      </c>
      <c r="B271" s="11" t="s">
        <v>478</v>
      </c>
      <c r="C271" s="12">
        <v>1230000000</v>
      </c>
      <c r="D271" s="12">
        <v>0</v>
      </c>
      <c r="E271" s="12">
        <v>0</v>
      </c>
      <c r="F271" s="12">
        <v>0</v>
      </c>
      <c r="G271" s="12">
        <v>1230000000</v>
      </c>
      <c r="H271" s="12">
        <v>0</v>
      </c>
      <c r="I271" s="12">
        <v>0</v>
      </c>
      <c r="J271" s="12">
        <v>1230000000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1230000000</v>
      </c>
      <c r="R271" s="12">
        <v>0</v>
      </c>
      <c r="U271" s="129">
        <v>30103</v>
      </c>
      <c r="V271" s="125" t="s">
        <v>478</v>
      </c>
      <c r="W271" s="126">
        <v>1230000000</v>
      </c>
      <c r="X271" s="126">
        <v>0</v>
      </c>
      <c r="Y271" s="126">
        <v>0</v>
      </c>
      <c r="Z271" s="126">
        <v>0</v>
      </c>
      <c r="AA271" s="126">
        <v>0</v>
      </c>
      <c r="AB271" s="126">
        <v>0</v>
      </c>
      <c r="AC271" s="126">
        <v>1230000000</v>
      </c>
      <c r="AD271" s="126">
        <v>0</v>
      </c>
      <c r="AE271" s="126">
        <v>0</v>
      </c>
      <c r="AF271" s="126">
        <v>1230000000</v>
      </c>
      <c r="AG271" s="126">
        <v>0</v>
      </c>
      <c r="AH271" s="126">
        <v>0</v>
      </c>
      <c r="AI271" s="126">
        <v>0</v>
      </c>
      <c r="AJ271" s="126">
        <v>0</v>
      </c>
      <c r="AK271" s="126">
        <v>0</v>
      </c>
      <c r="AL271" s="126">
        <v>1230000000</v>
      </c>
    </row>
    <row r="272" spans="1:38" x14ac:dyDescent="0.25">
      <c r="A272" s="13">
        <v>3010301</v>
      </c>
      <c r="B272" s="14" t="s">
        <v>479</v>
      </c>
      <c r="C272" s="15">
        <v>1230000000</v>
      </c>
      <c r="D272" s="15">
        <v>0</v>
      </c>
      <c r="E272" s="15">
        <v>0</v>
      </c>
      <c r="F272" s="15">
        <v>0</v>
      </c>
      <c r="G272" s="15">
        <v>1230000000</v>
      </c>
      <c r="H272" s="15">
        <v>0</v>
      </c>
      <c r="I272" s="15">
        <v>0</v>
      </c>
      <c r="J272" s="15">
        <v>1230000000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1230000000</v>
      </c>
      <c r="R272" s="15">
        <v>0</v>
      </c>
      <c r="U272" s="129">
        <v>3010301</v>
      </c>
      <c r="V272" s="125" t="s">
        <v>479</v>
      </c>
      <c r="W272" s="126">
        <v>1230000000</v>
      </c>
      <c r="X272" s="126">
        <v>0</v>
      </c>
      <c r="Y272" s="126">
        <v>0</v>
      </c>
      <c r="Z272" s="126">
        <v>0</v>
      </c>
      <c r="AA272" s="126">
        <v>0</v>
      </c>
      <c r="AB272" s="126">
        <v>0</v>
      </c>
      <c r="AC272" s="126">
        <v>1230000000</v>
      </c>
      <c r="AD272" s="126">
        <v>0</v>
      </c>
      <c r="AE272" s="126">
        <v>0</v>
      </c>
      <c r="AF272" s="126">
        <v>1230000000</v>
      </c>
      <c r="AG272" s="126">
        <v>0</v>
      </c>
      <c r="AH272" s="126">
        <v>0</v>
      </c>
      <c r="AI272" s="126">
        <v>0</v>
      </c>
      <c r="AJ272" s="126">
        <v>0</v>
      </c>
      <c r="AK272" s="126">
        <v>0</v>
      </c>
      <c r="AL272" s="126">
        <v>1230000000</v>
      </c>
    </row>
    <row r="273" spans="1:38" x14ac:dyDescent="0.25">
      <c r="A273" s="13">
        <v>301030101</v>
      </c>
      <c r="B273" s="14" t="s">
        <v>480</v>
      </c>
      <c r="C273" s="15">
        <v>1100000000</v>
      </c>
      <c r="D273" s="15">
        <v>0</v>
      </c>
      <c r="E273" s="15">
        <v>0</v>
      </c>
      <c r="F273" s="15">
        <v>0</v>
      </c>
      <c r="G273" s="15">
        <v>1100000000</v>
      </c>
      <c r="H273" s="15">
        <v>0</v>
      </c>
      <c r="I273" s="15">
        <v>0</v>
      </c>
      <c r="J273" s="15">
        <v>1100000000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1100000000</v>
      </c>
      <c r="R273" s="15">
        <v>0</v>
      </c>
      <c r="U273" s="129">
        <v>301030101</v>
      </c>
      <c r="V273" s="125" t="s">
        <v>480</v>
      </c>
      <c r="W273" s="126">
        <v>1100000000</v>
      </c>
      <c r="X273" s="126">
        <v>0</v>
      </c>
      <c r="Y273" s="126">
        <v>0</v>
      </c>
      <c r="Z273" s="126">
        <v>0</v>
      </c>
      <c r="AA273" s="126">
        <v>0</v>
      </c>
      <c r="AB273" s="126">
        <v>0</v>
      </c>
      <c r="AC273" s="126">
        <v>1100000000</v>
      </c>
      <c r="AD273" s="126">
        <v>0</v>
      </c>
      <c r="AE273" s="126">
        <v>0</v>
      </c>
      <c r="AF273" s="126">
        <v>1100000000</v>
      </c>
      <c r="AG273" s="126">
        <v>0</v>
      </c>
      <c r="AH273" s="126">
        <v>0</v>
      </c>
      <c r="AI273" s="126">
        <v>0</v>
      </c>
      <c r="AJ273" s="126">
        <v>0</v>
      </c>
      <c r="AK273" s="126">
        <v>0</v>
      </c>
      <c r="AL273" s="126">
        <v>1100000000</v>
      </c>
    </row>
    <row r="274" spans="1:38" x14ac:dyDescent="0.25">
      <c r="A274" s="17">
        <v>30103010101</v>
      </c>
      <c r="B274" s="17" t="s">
        <v>481</v>
      </c>
      <c r="C274" s="18">
        <v>900000000</v>
      </c>
      <c r="D274" s="18">
        <v>0</v>
      </c>
      <c r="E274" s="18">
        <v>0</v>
      </c>
      <c r="F274" s="18">
        <v>0</v>
      </c>
      <c r="G274" s="18">
        <v>900000000</v>
      </c>
      <c r="H274" s="18">
        <v>0</v>
      </c>
      <c r="I274" s="18">
        <v>0</v>
      </c>
      <c r="J274" s="18">
        <v>900000000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900000000</v>
      </c>
      <c r="R274" s="18">
        <v>0</v>
      </c>
      <c r="U274" s="129">
        <v>30103010101</v>
      </c>
      <c r="V274" s="125" t="s">
        <v>481</v>
      </c>
      <c r="W274" s="126">
        <v>900000000</v>
      </c>
      <c r="X274" s="126">
        <v>0</v>
      </c>
      <c r="Y274" s="126">
        <v>0</v>
      </c>
      <c r="Z274" s="126">
        <v>0</v>
      </c>
      <c r="AA274" s="126">
        <v>0</v>
      </c>
      <c r="AB274" s="126">
        <v>0</v>
      </c>
      <c r="AC274" s="126">
        <v>900000000</v>
      </c>
      <c r="AD274" s="126">
        <v>0</v>
      </c>
      <c r="AE274" s="126">
        <v>0</v>
      </c>
      <c r="AF274" s="126">
        <v>900000000</v>
      </c>
      <c r="AG274" s="126">
        <v>0</v>
      </c>
      <c r="AH274" s="126">
        <v>0</v>
      </c>
      <c r="AI274" s="126">
        <v>0</v>
      </c>
      <c r="AJ274" s="126">
        <v>0</v>
      </c>
      <c r="AK274" s="126">
        <v>0</v>
      </c>
      <c r="AL274" s="126">
        <v>900000000</v>
      </c>
    </row>
    <row r="275" spans="1:38" x14ac:dyDescent="0.25">
      <c r="A275" s="17">
        <v>30103010102</v>
      </c>
      <c r="B275" s="17" t="s">
        <v>482</v>
      </c>
      <c r="C275" s="18">
        <v>200000000</v>
      </c>
      <c r="D275" s="18">
        <v>0</v>
      </c>
      <c r="E275" s="18">
        <v>0</v>
      </c>
      <c r="F275" s="18">
        <v>0</v>
      </c>
      <c r="G275" s="18">
        <v>200000000</v>
      </c>
      <c r="H275" s="18">
        <v>0</v>
      </c>
      <c r="I275" s="18">
        <v>0</v>
      </c>
      <c r="J275" s="18">
        <v>200000000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200000000</v>
      </c>
      <c r="R275" s="18">
        <v>0</v>
      </c>
      <c r="U275" s="129">
        <v>30103010102</v>
      </c>
      <c r="V275" s="125" t="s">
        <v>482</v>
      </c>
      <c r="W275" s="126">
        <v>200000000</v>
      </c>
      <c r="X275" s="126">
        <v>0</v>
      </c>
      <c r="Y275" s="126">
        <v>0</v>
      </c>
      <c r="Z275" s="126">
        <v>0</v>
      </c>
      <c r="AA275" s="126">
        <v>0</v>
      </c>
      <c r="AB275" s="126">
        <v>0</v>
      </c>
      <c r="AC275" s="126">
        <v>200000000</v>
      </c>
      <c r="AD275" s="126">
        <v>0</v>
      </c>
      <c r="AE275" s="126">
        <v>0</v>
      </c>
      <c r="AF275" s="126">
        <v>200000000</v>
      </c>
      <c r="AG275" s="126">
        <v>0</v>
      </c>
      <c r="AH275" s="126">
        <v>0</v>
      </c>
      <c r="AI275" s="126">
        <v>0</v>
      </c>
      <c r="AJ275" s="126">
        <v>0</v>
      </c>
      <c r="AK275" s="126">
        <v>0</v>
      </c>
      <c r="AL275" s="126">
        <v>200000000</v>
      </c>
    </row>
    <row r="276" spans="1:38" x14ac:dyDescent="0.25">
      <c r="A276" s="13">
        <v>301030102</v>
      </c>
      <c r="B276" s="14" t="s">
        <v>483</v>
      </c>
      <c r="C276" s="15">
        <v>130000000</v>
      </c>
      <c r="D276" s="15">
        <v>0</v>
      </c>
      <c r="E276" s="15">
        <v>0</v>
      </c>
      <c r="F276" s="15">
        <v>0</v>
      </c>
      <c r="G276" s="15">
        <v>130000000</v>
      </c>
      <c r="H276" s="15">
        <v>0</v>
      </c>
      <c r="I276" s="15">
        <v>0</v>
      </c>
      <c r="J276" s="15">
        <v>130000000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130000000</v>
      </c>
      <c r="R276" s="15">
        <v>0</v>
      </c>
      <c r="U276" s="129">
        <v>301030102</v>
      </c>
      <c r="V276" s="125" t="s">
        <v>483</v>
      </c>
      <c r="W276" s="126">
        <v>130000000</v>
      </c>
      <c r="X276" s="126">
        <v>0</v>
      </c>
      <c r="Y276" s="126">
        <v>0</v>
      </c>
      <c r="Z276" s="126">
        <v>0</v>
      </c>
      <c r="AA276" s="126">
        <v>0</v>
      </c>
      <c r="AB276" s="126">
        <v>0</v>
      </c>
      <c r="AC276" s="126">
        <v>130000000</v>
      </c>
      <c r="AD276" s="126">
        <v>0</v>
      </c>
      <c r="AE276" s="126">
        <v>0</v>
      </c>
      <c r="AF276" s="126">
        <v>130000000</v>
      </c>
      <c r="AG276" s="126">
        <v>0</v>
      </c>
      <c r="AH276" s="126">
        <v>0</v>
      </c>
      <c r="AI276" s="126">
        <v>0</v>
      </c>
      <c r="AJ276" s="126">
        <v>0</v>
      </c>
      <c r="AK276" s="126">
        <v>0</v>
      </c>
      <c r="AL276" s="126">
        <v>130000000</v>
      </c>
    </row>
    <row r="277" spans="1:38" x14ac:dyDescent="0.25">
      <c r="A277" s="17">
        <v>30103010201</v>
      </c>
      <c r="B277" s="17" t="s">
        <v>484</v>
      </c>
      <c r="C277" s="18">
        <v>130000000</v>
      </c>
      <c r="D277" s="18">
        <v>0</v>
      </c>
      <c r="E277" s="18">
        <v>0</v>
      </c>
      <c r="F277" s="18">
        <v>0</v>
      </c>
      <c r="G277" s="18">
        <v>130000000</v>
      </c>
      <c r="H277" s="18">
        <v>0</v>
      </c>
      <c r="I277" s="18">
        <v>0</v>
      </c>
      <c r="J277" s="18">
        <v>130000000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130000000</v>
      </c>
      <c r="R277" s="18">
        <v>0</v>
      </c>
      <c r="U277" s="129">
        <v>30103010201</v>
      </c>
      <c r="V277" s="125" t="s">
        <v>484</v>
      </c>
      <c r="W277" s="126">
        <v>130000000</v>
      </c>
      <c r="X277" s="126">
        <v>0</v>
      </c>
      <c r="Y277" s="126">
        <v>0</v>
      </c>
      <c r="Z277" s="126">
        <v>0</v>
      </c>
      <c r="AA277" s="126">
        <v>0</v>
      </c>
      <c r="AB277" s="126">
        <v>0</v>
      </c>
      <c r="AC277" s="126">
        <v>130000000</v>
      </c>
      <c r="AD277" s="126">
        <v>0</v>
      </c>
      <c r="AE277" s="126">
        <v>0</v>
      </c>
      <c r="AF277" s="126">
        <v>130000000</v>
      </c>
      <c r="AG277" s="126">
        <v>0</v>
      </c>
      <c r="AH277" s="126">
        <v>0</v>
      </c>
      <c r="AI277" s="126">
        <v>0</v>
      </c>
      <c r="AJ277" s="126">
        <v>0</v>
      </c>
      <c r="AK277" s="126">
        <v>0</v>
      </c>
      <c r="AL277" s="126">
        <v>130000000</v>
      </c>
    </row>
    <row r="278" spans="1:38" x14ac:dyDescent="0.25">
      <c r="A278" s="10">
        <v>30104</v>
      </c>
      <c r="B278" s="11" t="s">
        <v>485</v>
      </c>
      <c r="C278" s="12">
        <v>250000000</v>
      </c>
      <c r="D278" s="12">
        <v>0</v>
      </c>
      <c r="E278" s="12">
        <v>0</v>
      </c>
      <c r="F278" s="12">
        <v>0</v>
      </c>
      <c r="G278" s="12">
        <v>250000000</v>
      </c>
      <c r="H278" s="12">
        <v>0</v>
      </c>
      <c r="I278" s="12">
        <v>0</v>
      </c>
      <c r="J278" s="12">
        <v>250000000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250000000</v>
      </c>
      <c r="R278" s="12">
        <v>0</v>
      </c>
      <c r="U278" s="129">
        <v>30104</v>
      </c>
      <c r="V278" s="125" t="s">
        <v>485</v>
      </c>
      <c r="W278" s="126">
        <v>250000000</v>
      </c>
      <c r="X278" s="126">
        <v>0</v>
      </c>
      <c r="Y278" s="126">
        <v>0</v>
      </c>
      <c r="Z278" s="126">
        <v>0</v>
      </c>
      <c r="AA278" s="126">
        <v>0</v>
      </c>
      <c r="AB278" s="126">
        <v>0</v>
      </c>
      <c r="AC278" s="126">
        <v>250000000</v>
      </c>
      <c r="AD278" s="126">
        <v>0</v>
      </c>
      <c r="AE278" s="126">
        <v>0</v>
      </c>
      <c r="AF278" s="126">
        <v>250000000</v>
      </c>
      <c r="AG278" s="126">
        <v>0</v>
      </c>
      <c r="AH278" s="126">
        <v>0</v>
      </c>
      <c r="AI278" s="126">
        <v>0</v>
      </c>
      <c r="AJ278" s="126">
        <v>0</v>
      </c>
      <c r="AK278" s="126">
        <v>0</v>
      </c>
      <c r="AL278" s="126">
        <v>250000000</v>
      </c>
    </row>
    <row r="279" spans="1:38" x14ac:dyDescent="0.25">
      <c r="A279" s="17">
        <v>3010401</v>
      </c>
      <c r="B279" s="17" t="s">
        <v>486</v>
      </c>
      <c r="C279" s="18">
        <v>100000000</v>
      </c>
      <c r="D279" s="18">
        <v>0</v>
      </c>
      <c r="E279" s="18">
        <v>0</v>
      </c>
      <c r="F279" s="18">
        <v>0</v>
      </c>
      <c r="G279" s="18">
        <v>100000000</v>
      </c>
      <c r="H279" s="18">
        <v>0</v>
      </c>
      <c r="I279" s="18">
        <v>0</v>
      </c>
      <c r="J279" s="18">
        <v>100000000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100000000</v>
      </c>
      <c r="R279" s="18">
        <v>0</v>
      </c>
      <c r="U279" s="129">
        <v>3010401</v>
      </c>
      <c r="V279" s="125" t="s">
        <v>486</v>
      </c>
      <c r="W279" s="126">
        <v>100000000</v>
      </c>
      <c r="X279" s="126">
        <v>0</v>
      </c>
      <c r="Y279" s="126">
        <v>0</v>
      </c>
      <c r="Z279" s="126">
        <v>0</v>
      </c>
      <c r="AA279" s="126">
        <v>0</v>
      </c>
      <c r="AB279" s="126">
        <v>0</v>
      </c>
      <c r="AC279" s="126">
        <v>100000000</v>
      </c>
      <c r="AD279" s="126">
        <v>0</v>
      </c>
      <c r="AE279" s="126">
        <v>0</v>
      </c>
      <c r="AF279" s="126">
        <v>100000000</v>
      </c>
      <c r="AG279" s="126">
        <v>0</v>
      </c>
      <c r="AH279" s="126">
        <v>0</v>
      </c>
      <c r="AI279" s="126">
        <v>0</v>
      </c>
      <c r="AJ279" s="126">
        <v>0</v>
      </c>
      <c r="AK279" s="126">
        <v>0</v>
      </c>
      <c r="AL279" s="126">
        <v>100000000</v>
      </c>
    </row>
    <row r="280" spans="1:38" x14ac:dyDescent="0.25">
      <c r="A280" s="17">
        <v>3010402</v>
      </c>
      <c r="B280" s="17" t="s">
        <v>487</v>
      </c>
      <c r="C280" s="18">
        <v>150000000</v>
      </c>
      <c r="D280" s="18">
        <v>0</v>
      </c>
      <c r="E280" s="18">
        <v>0</v>
      </c>
      <c r="F280" s="18">
        <v>0</v>
      </c>
      <c r="G280" s="18">
        <v>150000000</v>
      </c>
      <c r="H280" s="18">
        <v>0</v>
      </c>
      <c r="I280" s="18">
        <v>0</v>
      </c>
      <c r="J280" s="18">
        <v>150000000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150000000</v>
      </c>
      <c r="R280" s="18">
        <v>0</v>
      </c>
      <c r="U280" s="129">
        <v>3010402</v>
      </c>
      <c r="V280" s="125" t="s">
        <v>487</v>
      </c>
      <c r="W280" s="126">
        <v>150000000</v>
      </c>
      <c r="X280" s="126">
        <v>0</v>
      </c>
      <c r="Y280" s="126">
        <v>0</v>
      </c>
      <c r="Z280" s="126">
        <v>0</v>
      </c>
      <c r="AA280" s="126">
        <v>0</v>
      </c>
      <c r="AB280" s="126">
        <v>0</v>
      </c>
      <c r="AC280" s="126">
        <v>150000000</v>
      </c>
      <c r="AD280" s="126">
        <v>0</v>
      </c>
      <c r="AE280" s="126">
        <v>0</v>
      </c>
      <c r="AF280" s="126">
        <v>150000000</v>
      </c>
      <c r="AG280" s="126">
        <v>0</v>
      </c>
      <c r="AH280" s="126">
        <v>0</v>
      </c>
      <c r="AI280" s="126">
        <v>0</v>
      </c>
      <c r="AJ280" s="126">
        <v>0</v>
      </c>
      <c r="AK280" s="126">
        <v>0</v>
      </c>
      <c r="AL280" s="126">
        <v>150000000</v>
      </c>
    </row>
    <row r="281" spans="1:38" x14ac:dyDescent="0.25">
      <c r="A281" s="10">
        <v>30105</v>
      </c>
      <c r="B281" s="11" t="s">
        <v>488</v>
      </c>
      <c r="C281" s="12">
        <v>840320968</v>
      </c>
      <c r="D281" s="12">
        <v>0</v>
      </c>
      <c r="E281" s="12">
        <v>0</v>
      </c>
      <c r="F281" s="12">
        <v>0</v>
      </c>
      <c r="G281" s="12">
        <v>840320968</v>
      </c>
      <c r="H281" s="12">
        <v>0</v>
      </c>
      <c r="I281" s="12">
        <v>0</v>
      </c>
      <c r="J281" s="12">
        <v>840320968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840320968</v>
      </c>
      <c r="R281" s="12">
        <v>0</v>
      </c>
      <c r="U281" s="129">
        <v>30105</v>
      </c>
      <c r="V281" s="125" t="s">
        <v>488</v>
      </c>
      <c r="W281" s="126">
        <v>840320968</v>
      </c>
      <c r="X281" s="126">
        <v>0</v>
      </c>
      <c r="Y281" s="126">
        <v>0</v>
      </c>
      <c r="Z281" s="126">
        <v>0</v>
      </c>
      <c r="AA281" s="126">
        <v>0</v>
      </c>
      <c r="AB281" s="126">
        <v>0</v>
      </c>
      <c r="AC281" s="126">
        <v>840320968</v>
      </c>
      <c r="AD281" s="126">
        <v>0</v>
      </c>
      <c r="AE281" s="126">
        <v>0</v>
      </c>
      <c r="AF281" s="126">
        <v>840320968</v>
      </c>
      <c r="AG281" s="126">
        <v>0</v>
      </c>
      <c r="AH281" s="126">
        <v>0</v>
      </c>
      <c r="AI281" s="126">
        <v>0</v>
      </c>
      <c r="AJ281" s="126">
        <v>0</v>
      </c>
      <c r="AK281" s="126">
        <v>0</v>
      </c>
      <c r="AL281" s="126">
        <v>840320968</v>
      </c>
    </row>
    <row r="282" spans="1:38" x14ac:dyDescent="0.25">
      <c r="A282" s="13">
        <v>3010501</v>
      </c>
      <c r="B282" s="14" t="s">
        <v>489</v>
      </c>
      <c r="C282" s="15">
        <v>840320968</v>
      </c>
      <c r="D282" s="15">
        <v>0</v>
      </c>
      <c r="E282" s="15">
        <v>0</v>
      </c>
      <c r="F282" s="15">
        <v>0</v>
      </c>
      <c r="G282" s="15">
        <v>840320968</v>
      </c>
      <c r="H282" s="15">
        <v>0</v>
      </c>
      <c r="I282" s="15">
        <v>0</v>
      </c>
      <c r="J282" s="15">
        <v>840320968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840320968</v>
      </c>
      <c r="R282" s="15">
        <v>0</v>
      </c>
      <c r="U282" s="129">
        <v>3010501</v>
      </c>
      <c r="V282" s="125" t="s">
        <v>489</v>
      </c>
      <c r="W282" s="126">
        <v>840320968</v>
      </c>
      <c r="X282" s="126">
        <v>0</v>
      </c>
      <c r="Y282" s="126">
        <v>0</v>
      </c>
      <c r="Z282" s="126">
        <v>0</v>
      </c>
      <c r="AA282" s="126">
        <v>0</v>
      </c>
      <c r="AB282" s="126">
        <v>0</v>
      </c>
      <c r="AC282" s="126">
        <v>840320968</v>
      </c>
      <c r="AD282" s="126">
        <v>0</v>
      </c>
      <c r="AE282" s="126">
        <v>0</v>
      </c>
      <c r="AF282" s="126">
        <v>840320968</v>
      </c>
      <c r="AG282" s="126">
        <v>0</v>
      </c>
      <c r="AH282" s="126">
        <v>0</v>
      </c>
      <c r="AI282" s="126">
        <v>0</v>
      </c>
      <c r="AJ282" s="126">
        <v>0</v>
      </c>
      <c r="AK282" s="126">
        <v>0</v>
      </c>
      <c r="AL282" s="126">
        <v>840320968</v>
      </c>
    </row>
    <row r="283" spans="1:38" x14ac:dyDescent="0.25">
      <c r="A283" s="17">
        <v>301050101</v>
      </c>
      <c r="B283" s="17" t="s">
        <v>490</v>
      </c>
      <c r="C283" s="18">
        <v>350000000</v>
      </c>
      <c r="D283" s="18">
        <v>0</v>
      </c>
      <c r="E283" s="18">
        <v>0</v>
      </c>
      <c r="F283" s="18">
        <v>0</v>
      </c>
      <c r="G283" s="18">
        <v>350000000</v>
      </c>
      <c r="H283" s="18">
        <v>0</v>
      </c>
      <c r="I283" s="18">
        <v>0</v>
      </c>
      <c r="J283" s="18">
        <v>350000000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350000000</v>
      </c>
      <c r="R283" s="18">
        <v>0</v>
      </c>
      <c r="U283" s="129">
        <v>301050101</v>
      </c>
      <c r="V283" s="125" t="s">
        <v>490</v>
      </c>
      <c r="W283" s="126">
        <v>350000000</v>
      </c>
      <c r="X283" s="126">
        <v>0</v>
      </c>
      <c r="Y283" s="126">
        <v>0</v>
      </c>
      <c r="Z283" s="126">
        <v>0</v>
      </c>
      <c r="AA283" s="126">
        <v>0</v>
      </c>
      <c r="AB283" s="126">
        <v>0</v>
      </c>
      <c r="AC283" s="126">
        <v>350000000</v>
      </c>
      <c r="AD283" s="126">
        <v>0</v>
      </c>
      <c r="AE283" s="126">
        <v>0</v>
      </c>
      <c r="AF283" s="126">
        <v>350000000</v>
      </c>
      <c r="AG283" s="126">
        <v>0</v>
      </c>
      <c r="AH283" s="126">
        <v>0</v>
      </c>
      <c r="AI283" s="126">
        <v>0</v>
      </c>
      <c r="AJ283" s="126">
        <v>0</v>
      </c>
      <c r="AK283" s="126">
        <v>0</v>
      </c>
      <c r="AL283" s="126">
        <v>350000000</v>
      </c>
    </row>
    <row r="284" spans="1:38" x14ac:dyDescent="0.25">
      <c r="A284" s="17">
        <v>301050102</v>
      </c>
      <c r="B284" s="17" t="s">
        <v>491</v>
      </c>
      <c r="C284" s="18">
        <v>490320968</v>
      </c>
      <c r="D284" s="18">
        <v>0</v>
      </c>
      <c r="E284" s="18">
        <v>0</v>
      </c>
      <c r="F284" s="18">
        <v>0</v>
      </c>
      <c r="G284" s="18">
        <v>490320968</v>
      </c>
      <c r="H284" s="18">
        <v>0</v>
      </c>
      <c r="I284" s="18">
        <v>0</v>
      </c>
      <c r="J284" s="18">
        <v>490320968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490320968</v>
      </c>
      <c r="R284" s="18">
        <v>0</v>
      </c>
      <c r="U284" s="129">
        <v>301050102</v>
      </c>
      <c r="V284" s="125" t="s">
        <v>491</v>
      </c>
      <c r="W284" s="126">
        <v>490320968</v>
      </c>
      <c r="X284" s="126">
        <v>0</v>
      </c>
      <c r="Y284" s="126">
        <v>0</v>
      </c>
      <c r="Z284" s="126">
        <v>0</v>
      </c>
      <c r="AA284" s="126">
        <v>0</v>
      </c>
      <c r="AB284" s="126">
        <v>0</v>
      </c>
      <c r="AC284" s="126">
        <v>490320968</v>
      </c>
      <c r="AD284" s="126">
        <v>0</v>
      </c>
      <c r="AE284" s="126">
        <v>0</v>
      </c>
      <c r="AF284" s="126">
        <v>490320968</v>
      </c>
      <c r="AG284" s="126">
        <v>0</v>
      </c>
      <c r="AH284" s="126">
        <v>0</v>
      </c>
      <c r="AI284" s="126">
        <v>0</v>
      </c>
      <c r="AJ284" s="126">
        <v>0</v>
      </c>
      <c r="AK284" s="126">
        <v>0</v>
      </c>
      <c r="AL284" s="126">
        <v>490320968</v>
      </c>
    </row>
    <row r="285" spans="1:38" x14ac:dyDescent="0.25">
      <c r="A285" s="10">
        <v>30106</v>
      </c>
      <c r="B285" s="11" t="s">
        <v>492</v>
      </c>
      <c r="C285" s="12">
        <v>565000000</v>
      </c>
      <c r="D285" s="12">
        <v>0</v>
      </c>
      <c r="E285" s="12">
        <v>0</v>
      </c>
      <c r="F285" s="12">
        <v>0</v>
      </c>
      <c r="G285" s="12">
        <v>565000000</v>
      </c>
      <c r="H285" s="12">
        <v>0</v>
      </c>
      <c r="I285" s="12">
        <v>0</v>
      </c>
      <c r="J285" s="12">
        <v>565000000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565000000</v>
      </c>
      <c r="R285" s="12">
        <v>0</v>
      </c>
      <c r="U285" s="129">
        <v>30106</v>
      </c>
      <c r="V285" s="125" t="s">
        <v>492</v>
      </c>
      <c r="W285" s="126">
        <v>565000000</v>
      </c>
      <c r="X285" s="126">
        <v>0</v>
      </c>
      <c r="Y285" s="126">
        <v>0</v>
      </c>
      <c r="Z285" s="126">
        <v>0</v>
      </c>
      <c r="AA285" s="126">
        <v>0</v>
      </c>
      <c r="AB285" s="126">
        <v>0</v>
      </c>
      <c r="AC285" s="126">
        <v>565000000</v>
      </c>
      <c r="AD285" s="126">
        <v>0</v>
      </c>
      <c r="AE285" s="126">
        <v>0</v>
      </c>
      <c r="AF285" s="126">
        <v>565000000</v>
      </c>
      <c r="AG285" s="126">
        <v>0</v>
      </c>
      <c r="AH285" s="126">
        <v>0</v>
      </c>
      <c r="AI285" s="126">
        <v>0</v>
      </c>
      <c r="AJ285" s="126">
        <v>0</v>
      </c>
      <c r="AK285" s="126">
        <v>0</v>
      </c>
      <c r="AL285" s="126">
        <v>565000000</v>
      </c>
    </row>
    <row r="286" spans="1:38" x14ac:dyDescent="0.25">
      <c r="A286" s="13">
        <v>3010601</v>
      </c>
      <c r="B286" s="14" t="s">
        <v>493</v>
      </c>
      <c r="C286" s="15">
        <v>565000000</v>
      </c>
      <c r="D286" s="15">
        <v>0</v>
      </c>
      <c r="E286" s="15">
        <v>0</v>
      </c>
      <c r="F286" s="15">
        <v>0</v>
      </c>
      <c r="G286" s="15">
        <v>565000000</v>
      </c>
      <c r="H286" s="15">
        <v>0</v>
      </c>
      <c r="I286" s="15">
        <v>0</v>
      </c>
      <c r="J286" s="15">
        <v>565000000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565000000</v>
      </c>
      <c r="R286" s="15">
        <v>0</v>
      </c>
      <c r="U286" s="129">
        <v>3010601</v>
      </c>
      <c r="V286" s="125" t="s">
        <v>493</v>
      </c>
      <c r="W286" s="126">
        <v>565000000</v>
      </c>
      <c r="X286" s="126">
        <v>0</v>
      </c>
      <c r="Y286" s="126">
        <v>0</v>
      </c>
      <c r="Z286" s="126">
        <v>0</v>
      </c>
      <c r="AA286" s="126">
        <v>0</v>
      </c>
      <c r="AB286" s="126">
        <v>0</v>
      </c>
      <c r="AC286" s="126">
        <v>565000000</v>
      </c>
      <c r="AD286" s="126">
        <v>0</v>
      </c>
      <c r="AE286" s="126">
        <v>0</v>
      </c>
      <c r="AF286" s="126">
        <v>565000000</v>
      </c>
      <c r="AG286" s="126">
        <v>0</v>
      </c>
      <c r="AH286" s="126">
        <v>0</v>
      </c>
      <c r="AI286" s="126">
        <v>0</v>
      </c>
      <c r="AJ286" s="126">
        <v>0</v>
      </c>
      <c r="AK286" s="126">
        <v>0</v>
      </c>
      <c r="AL286" s="126">
        <v>565000000</v>
      </c>
    </row>
    <row r="287" spans="1:38" x14ac:dyDescent="0.25">
      <c r="A287" s="13">
        <v>301060101</v>
      </c>
      <c r="B287" s="14" t="s">
        <v>494</v>
      </c>
      <c r="C287" s="15">
        <v>565000000</v>
      </c>
      <c r="D287" s="15">
        <v>0</v>
      </c>
      <c r="E287" s="15">
        <v>0</v>
      </c>
      <c r="F287" s="15">
        <v>0</v>
      </c>
      <c r="G287" s="15">
        <v>565000000</v>
      </c>
      <c r="H287" s="15">
        <v>0</v>
      </c>
      <c r="I287" s="15">
        <v>0</v>
      </c>
      <c r="J287" s="15">
        <v>565000000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565000000</v>
      </c>
      <c r="R287" s="15">
        <v>0</v>
      </c>
      <c r="U287" s="129">
        <v>301060101</v>
      </c>
      <c r="V287" s="125" t="s">
        <v>494</v>
      </c>
      <c r="W287" s="126">
        <v>565000000</v>
      </c>
      <c r="X287" s="126">
        <v>0</v>
      </c>
      <c r="Y287" s="126">
        <v>0</v>
      </c>
      <c r="Z287" s="126">
        <v>0</v>
      </c>
      <c r="AA287" s="126">
        <v>0</v>
      </c>
      <c r="AB287" s="126">
        <v>0</v>
      </c>
      <c r="AC287" s="126">
        <v>565000000</v>
      </c>
      <c r="AD287" s="126">
        <v>0</v>
      </c>
      <c r="AE287" s="126">
        <v>0</v>
      </c>
      <c r="AF287" s="126">
        <v>565000000</v>
      </c>
      <c r="AG287" s="126">
        <v>0</v>
      </c>
      <c r="AH287" s="126">
        <v>0</v>
      </c>
      <c r="AI287" s="126">
        <v>0</v>
      </c>
      <c r="AJ287" s="126">
        <v>0</v>
      </c>
      <c r="AK287" s="126">
        <v>0</v>
      </c>
      <c r="AL287" s="126">
        <v>565000000</v>
      </c>
    </row>
    <row r="288" spans="1:38" x14ac:dyDescent="0.25">
      <c r="A288" s="17">
        <v>30106010101</v>
      </c>
      <c r="B288" s="17" t="s">
        <v>495</v>
      </c>
      <c r="C288" s="18">
        <v>165000000</v>
      </c>
      <c r="D288" s="18">
        <v>0</v>
      </c>
      <c r="E288" s="18">
        <v>0</v>
      </c>
      <c r="F288" s="18">
        <v>0</v>
      </c>
      <c r="G288" s="18">
        <v>165000000</v>
      </c>
      <c r="H288" s="18">
        <v>0</v>
      </c>
      <c r="I288" s="18">
        <v>0</v>
      </c>
      <c r="J288" s="18">
        <v>165000000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165000000</v>
      </c>
      <c r="R288" s="18">
        <v>0</v>
      </c>
      <c r="U288" s="129">
        <v>30106010101</v>
      </c>
      <c r="V288" s="125" t="s">
        <v>495</v>
      </c>
      <c r="W288" s="126">
        <v>165000000</v>
      </c>
      <c r="X288" s="126">
        <v>0</v>
      </c>
      <c r="Y288" s="126">
        <v>0</v>
      </c>
      <c r="Z288" s="126">
        <v>0</v>
      </c>
      <c r="AA288" s="126">
        <v>0</v>
      </c>
      <c r="AB288" s="126">
        <v>0</v>
      </c>
      <c r="AC288" s="126">
        <v>165000000</v>
      </c>
      <c r="AD288" s="126">
        <v>0</v>
      </c>
      <c r="AE288" s="126">
        <v>0</v>
      </c>
      <c r="AF288" s="126">
        <v>165000000</v>
      </c>
      <c r="AG288" s="126">
        <v>0</v>
      </c>
      <c r="AH288" s="126">
        <v>0</v>
      </c>
      <c r="AI288" s="126">
        <v>0</v>
      </c>
      <c r="AJ288" s="126">
        <v>0</v>
      </c>
      <c r="AK288" s="126">
        <v>0</v>
      </c>
      <c r="AL288" s="126">
        <v>165000000</v>
      </c>
    </row>
    <row r="289" spans="1:38" x14ac:dyDescent="0.25">
      <c r="A289" s="17">
        <v>30106010102</v>
      </c>
      <c r="B289" s="17" t="s">
        <v>496</v>
      </c>
      <c r="C289" s="18">
        <v>400000000</v>
      </c>
      <c r="D289" s="18">
        <v>0</v>
      </c>
      <c r="E289" s="18">
        <v>0</v>
      </c>
      <c r="F289" s="18">
        <v>0</v>
      </c>
      <c r="G289" s="18">
        <v>400000000</v>
      </c>
      <c r="H289" s="18">
        <v>0</v>
      </c>
      <c r="I289" s="18">
        <v>0</v>
      </c>
      <c r="J289" s="18">
        <v>400000000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400000000</v>
      </c>
      <c r="R289" s="18">
        <v>0</v>
      </c>
      <c r="U289" s="129">
        <v>30106010102</v>
      </c>
      <c r="V289" s="125" t="s">
        <v>496</v>
      </c>
      <c r="W289" s="126">
        <v>400000000</v>
      </c>
      <c r="X289" s="126">
        <v>0</v>
      </c>
      <c r="Y289" s="126">
        <v>0</v>
      </c>
      <c r="Z289" s="126">
        <v>0</v>
      </c>
      <c r="AA289" s="126">
        <v>0</v>
      </c>
      <c r="AB289" s="126">
        <v>0</v>
      </c>
      <c r="AC289" s="126">
        <v>400000000</v>
      </c>
      <c r="AD289" s="126">
        <v>0</v>
      </c>
      <c r="AE289" s="126">
        <v>0</v>
      </c>
      <c r="AF289" s="126">
        <v>400000000</v>
      </c>
      <c r="AG289" s="126">
        <v>0</v>
      </c>
      <c r="AH289" s="126">
        <v>0</v>
      </c>
      <c r="AI289" s="126">
        <v>0</v>
      </c>
      <c r="AJ289" s="126">
        <v>0</v>
      </c>
      <c r="AK289" s="126">
        <v>0</v>
      </c>
      <c r="AL289" s="126">
        <v>400000000</v>
      </c>
    </row>
    <row r="290" spans="1:38" x14ac:dyDescent="0.25">
      <c r="A290" s="10">
        <v>30107</v>
      </c>
      <c r="B290" s="11" t="s">
        <v>497</v>
      </c>
      <c r="C290" s="12">
        <v>200000000</v>
      </c>
      <c r="D290" s="12">
        <v>0</v>
      </c>
      <c r="E290" s="12">
        <v>0</v>
      </c>
      <c r="F290" s="12">
        <v>0</v>
      </c>
      <c r="G290" s="12">
        <v>200000000</v>
      </c>
      <c r="H290" s="12">
        <v>0</v>
      </c>
      <c r="I290" s="12">
        <v>0</v>
      </c>
      <c r="J290" s="12">
        <v>200000000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200000000</v>
      </c>
      <c r="R290" s="12">
        <v>0</v>
      </c>
      <c r="U290" s="129">
        <v>30107</v>
      </c>
      <c r="V290" s="125" t="s">
        <v>497</v>
      </c>
      <c r="W290" s="126">
        <v>200000000</v>
      </c>
      <c r="X290" s="126">
        <v>0</v>
      </c>
      <c r="Y290" s="126">
        <v>0</v>
      </c>
      <c r="Z290" s="126">
        <v>0</v>
      </c>
      <c r="AA290" s="126">
        <v>0</v>
      </c>
      <c r="AB290" s="126">
        <v>0</v>
      </c>
      <c r="AC290" s="126">
        <v>200000000</v>
      </c>
      <c r="AD290" s="126">
        <v>0</v>
      </c>
      <c r="AE290" s="126">
        <v>0</v>
      </c>
      <c r="AF290" s="126">
        <v>200000000</v>
      </c>
      <c r="AG290" s="126">
        <v>0</v>
      </c>
      <c r="AH290" s="126">
        <v>0</v>
      </c>
      <c r="AI290" s="126">
        <v>0</v>
      </c>
      <c r="AJ290" s="126">
        <v>0</v>
      </c>
      <c r="AK290" s="126">
        <v>0</v>
      </c>
      <c r="AL290" s="126">
        <v>200000000</v>
      </c>
    </row>
    <row r="291" spans="1:38" x14ac:dyDescent="0.25">
      <c r="A291" s="13">
        <v>3010701</v>
      </c>
      <c r="B291" s="14" t="s">
        <v>498</v>
      </c>
      <c r="C291" s="15">
        <v>200000000</v>
      </c>
      <c r="D291" s="15">
        <v>0</v>
      </c>
      <c r="E291" s="15">
        <v>0</v>
      </c>
      <c r="F291" s="15">
        <v>0</v>
      </c>
      <c r="G291" s="15">
        <v>200000000</v>
      </c>
      <c r="H291" s="15">
        <v>0</v>
      </c>
      <c r="I291" s="15">
        <v>0</v>
      </c>
      <c r="J291" s="15">
        <v>200000000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200000000</v>
      </c>
      <c r="R291" s="15">
        <v>0</v>
      </c>
      <c r="U291" s="129">
        <v>3010701</v>
      </c>
      <c r="V291" s="125" t="s">
        <v>498</v>
      </c>
      <c r="W291" s="126">
        <v>200000000</v>
      </c>
      <c r="X291" s="126">
        <v>0</v>
      </c>
      <c r="Y291" s="126">
        <v>0</v>
      </c>
      <c r="Z291" s="126">
        <v>0</v>
      </c>
      <c r="AA291" s="126">
        <v>0</v>
      </c>
      <c r="AB291" s="126">
        <v>0</v>
      </c>
      <c r="AC291" s="126">
        <v>200000000</v>
      </c>
      <c r="AD291" s="126">
        <v>0</v>
      </c>
      <c r="AE291" s="126">
        <v>0</v>
      </c>
      <c r="AF291" s="126">
        <v>200000000</v>
      </c>
      <c r="AG291" s="126">
        <v>0</v>
      </c>
      <c r="AH291" s="126">
        <v>0</v>
      </c>
      <c r="AI291" s="126">
        <v>0</v>
      </c>
      <c r="AJ291" s="126">
        <v>0</v>
      </c>
      <c r="AK291" s="126">
        <v>0</v>
      </c>
      <c r="AL291" s="126">
        <v>200000000</v>
      </c>
    </row>
    <row r="292" spans="1:38" x14ac:dyDescent="0.25">
      <c r="A292" s="17">
        <v>301070102</v>
      </c>
      <c r="B292" s="17" t="s">
        <v>499</v>
      </c>
      <c r="C292" s="18">
        <v>200000000</v>
      </c>
      <c r="D292" s="18">
        <v>0</v>
      </c>
      <c r="E292" s="18">
        <v>0</v>
      </c>
      <c r="F292" s="18">
        <v>0</v>
      </c>
      <c r="G292" s="18">
        <v>200000000</v>
      </c>
      <c r="H292" s="18">
        <v>0</v>
      </c>
      <c r="I292" s="18">
        <v>0</v>
      </c>
      <c r="J292" s="18">
        <v>200000000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200000000</v>
      </c>
      <c r="R292" s="18">
        <v>0</v>
      </c>
      <c r="U292" s="129">
        <v>301070102</v>
      </c>
      <c r="V292" s="125" t="s">
        <v>499</v>
      </c>
      <c r="W292" s="126">
        <v>200000000</v>
      </c>
      <c r="X292" s="126">
        <v>0</v>
      </c>
      <c r="Y292" s="126">
        <v>0</v>
      </c>
      <c r="Z292" s="126">
        <v>0</v>
      </c>
      <c r="AA292" s="126">
        <v>0</v>
      </c>
      <c r="AB292" s="126">
        <v>0</v>
      </c>
      <c r="AC292" s="126">
        <v>200000000</v>
      </c>
      <c r="AD292" s="126">
        <v>0</v>
      </c>
      <c r="AE292" s="126">
        <v>0</v>
      </c>
      <c r="AF292" s="126">
        <v>200000000</v>
      </c>
      <c r="AG292" s="126">
        <v>0</v>
      </c>
      <c r="AH292" s="126">
        <v>0</v>
      </c>
      <c r="AI292" s="126">
        <v>0</v>
      </c>
      <c r="AJ292" s="126">
        <v>0</v>
      </c>
      <c r="AK292" s="126">
        <v>0</v>
      </c>
      <c r="AL292" s="126">
        <v>200000000</v>
      </c>
    </row>
    <row r="293" spans="1:38" x14ac:dyDescent="0.25">
      <c r="A293" s="7">
        <v>302</v>
      </c>
      <c r="B293" s="8" t="s">
        <v>500</v>
      </c>
      <c r="C293" s="9">
        <f>+C294+C328+C336+C345+C354+C360+C363</f>
        <v>2353916830</v>
      </c>
      <c r="D293" s="9">
        <v>58109770</v>
      </c>
      <c r="E293" s="9">
        <v>0</v>
      </c>
      <c r="F293" s="9">
        <v>0</v>
      </c>
      <c r="G293" s="9">
        <v>2337241274</v>
      </c>
      <c r="H293" s="9">
        <v>49741331</v>
      </c>
      <c r="I293" s="9">
        <v>49741331</v>
      </c>
      <c r="J293" s="9">
        <v>2287499943</v>
      </c>
      <c r="K293" s="9">
        <v>0</v>
      </c>
      <c r="L293" s="9">
        <v>0</v>
      </c>
      <c r="M293" s="9">
        <v>49741331</v>
      </c>
      <c r="N293" s="9">
        <v>58109770</v>
      </c>
      <c r="O293" s="9">
        <v>58109770</v>
      </c>
      <c r="P293" s="9">
        <v>8368439</v>
      </c>
      <c r="Q293" s="9">
        <v>2279131504</v>
      </c>
      <c r="R293" s="9">
        <v>0</v>
      </c>
      <c r="U293" s="129">
        <v>302</v>
      </c>
      <c r="V293" s="125" t="s">
        <v>500</v>
      </c>
      <c r="W293" s="126">
        <v>2279131504</v>
      </c>
      <c r="X293" s="126">
        <v>58109770</v>
      </c>
      <c r="Y293" s="126">
        <v>0</v>
      </c>
      <c r="Z293" s="126">
        <v>0</v>
      </c>
      <c r="AA293" s="126">
        <v>0</v>
      </c>
      <c r="AB293" s="126">
        <v>0</v>
      </c>
      <c r="AC293" s="126">
        <v>2337241274</v>
      </c>
      <c r="AD293" s="126">
        <v>49741331</v>
      </c>
      <c r="AE293" s="126">
        <v>49741331</v>
      </c>
      <c r="AF293" s="126">
        <v>2287499943</v>
      </c>
      <c r="AG293" s="126">
        <v>0</v>
      </c>
      <c r="AH293" s="126">
        <v>0</v>
      </c>
      <c r="AI293" s="126">
        <v>58109770</v>
      </c>
      <c r="AJ293" s="126">
        <v>58109770</v>
      </c>
      <c r="AK293" s="126">
        <v>8368439</v>
      </c>
      <c r="AL293" s="126">
        <v>2279131504</v>
      </c>
    </row>
    <row r="294" spans="1:38" x14ac:dyDescent="0.25">
      <c r="A294" s="10">
        <v>30201</v>
      </c>
      <c r="B294" s="11" t="s">
        <v>501</v>
      </c>
      <c r="C294" s="12">
        <f>+C295</f>
        <v>1938910830</v>
      </c>
      <c r="D294" s="12">
        <v>0</v>
      </c>
      <c r="E294" s="12">
        <v>0</v>
      </c>
      <c r="F294" s="12">
        <v>0</v>
      </c>
      <c r="G294" s="12">
        <v>1864125504</v>
      </c>
      <c r="H294" s="12">
        <v>0</v>
      </c>
      <c r="I294" s="12">
        <v>0</v>
      </c>
      <c r="J294" s="12">
        <v>1864125504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1864125504</v>
      </c>
      <c r="R294" s="12">
        <v>0</v>
      </c>
      <c r="U294" s="129">
        <v>30201</v>
      </c>
      <c r="V294" s="125" t="s">
        <v>501</v>
      </c>
      <c r="W294" s="126">
        <v>1864125504</v>
      </c>
      <c r="X294" s="126">
        <v>0</v>
      </c>
      <c r="Y294" s="126">
        <v>0</v>
      </c>
      <c r="Z294" s="126">
        <v>0</v>
      </c>
      <c r="AA294" s="126">
        <v>0</v>
      </c>
      <c r="AB294" s="126">
        <v>0</v>
      </c>
      <c r="AC294" s="126">
        <v>1864125504</v>
      </c>
      <c r="AD294" s="126">
        <v>0</v>
      </c>
      <c r="AE294" s="126">
        <v>0</v>
      </c>
      <c r="AF294" s="126">
        <v>1864125504</v>
      </c>
      <c r="AG294" s="126">
        <v>0</v>
      </c>
      <c r="AH294" s="126">
        <v>0</v>
      </c>
      <c r="AI294" s="126">
        <v>0</v>
      </c>
      <c r="AJ294" s="126">
        <v>0</v>
      </c>
      <c r="AK294" s="126">
        <v>0</v>
      </c>
      <c r="AL294" s="126">
        <v>1864125504</v>
      </c>
    </row>
    <row r="295" spans="1:38" x14ac:dyDescent="0.25">
      <c r="A295" s="13">
        <v>3020101</v>
      </c>
      <c r="B295" s="14" t="s">
        <v>502</v>
      </c>
      <c r="C295" s="15">
        <f>+C296+C299+C302+C305+C308+C310+C313+C316+C318+C320+C322+C325+C327</f>
        <v>1938910830</v>
      </c>
      <c r="D295" s="15">
        <v>0</v>
      </c>
      <c r="E295" s="15">
        <v>0</v>
      </c>
      <c r="F295" s="15">
        <v>0</v>
      </c>
      <c r="G295" s="15">
        <v>1864125504</v>
      </c>
      <c r="H295" s="15">
        <v>0</v>
      </c>
      <c r="I295" s="15">
        <v>0</v>
      </c>
      <c r="J295" s="15">
        <v>1864125504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1864125504</v>
      </c>
      <c r="R295" s="15">
        <v>0</v>
      </c>
      <c r="U295" s="129">
        <v>3020101</v>
      </c>
      <c r="V295" s="125" t="s">
        <v>502</v>
      </c>
      <c r="W295" s="126">
        <v>1864125504</v>
      </c>
      <c r="X295" s="126">
        <v>0</v>
      </c>
      <c r="Y295" s="126">
        <v>0</v>
      </c>
      <c r="Z295" s="126">
        <v>0</v>
      </c>
      <c r="AA295" s="126">
        <v>0</v>
      </c>
      <c r="AB295" s="126">
        <v>0</v>
      </c>
      <c r="AC295" s="126">
        <v>1864125504</v>
      </c>
      <c r="AD295" s="126">
        <v>0</v>
      </c>
      <c r="AE295" s="126">
        <v>0</v>
      </c>
      <c r="AF295" s="126">
        <v>1864125504</v>
      </c>
      <c r="AG295" s="126">
        <v>0</v>
      </c>
      <c r="AH295" s="126">
        <v>0</v>
      </c>
      <c r="AI295" s="126">
        <v>0</v>
      </c>
      <c r="AJ295" s="126">
        <v>0</v>
      </c>
      <c r="AK295" s="126">
        <v>0</v>
      </c>
      <c r="AL295" s="126">
        <v>1864125504</v>
      </c>
    </row>
    <row r="296" spans="1:38" x14ac:dyDescent="0.25">
      <c r="A296" s="13">
        <v>302010101</v>
      </c>
      <c r="B296" s="14" t="s">
        <v>503</v>
      </c>
      <c r="C296" s="15">
        <v>100000000</v>
      </c>
      <c r="D296" s="15">
        <v>0</v>
      </c>
      <c r="E296" s="15">
        <v>0</v>
      </c>
      <c r="F296" s="15">
        <v>0</v>
      </c>
      <c r="G296" s="15">
        <v>100000000</v>
      </c>
      <c r="H296" s="15">
        <v>0</v>
      </c>
      <c r="I296" s="15">
        <v>0</v>
      </c>
      <c r="J296" s="15">
        <v>100000000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100000000</v>
      </c>
      <c r="R296" s="15">
        <v>0</v>
      </c>
      <c r="U296" s="129">
        <v>302010101</v>
      </c>
      <c r="V296" s="125" t="s">
        <v>503</v>
      </c>
      <c r="W296" s="126">
        <v>100000000</v>
      </c>
      <c r="X296" s="126">
        <v>0</v>
      </c>
      <c r="Y296" s="126">
        <v>0</v>
      </c>
      <c r="Z296" s="126">
        <v>0</v>
      </c>
      <c r="AA296" s="126">
        <v>0</v>
      </c>
      <c r="AB296" s="126">
        <v>0</v>
      </c>
      <c r="AC296" s="126">
        <v>100000000</v>
      </c>
      <c r="AD296" s="126">
        <v>0</v>
      </c>
      <c r="AE296" s="126">
        <v>0</v>
      </c>
      <c r="AF296" s="126">
        <v>100000000</v>
      </c>
      <c r="AG296" s="126">
        <v>0</v>
      </c>
      <c r="AH296" s="126">
        <v>0</v>
      </c>
      <c r="AI296" s="126">
        <v>0</v>
      </c>
      <c r="AJ296" s="126">
        <v>0</v>
      </c>
      <c r="AK296" s="126">
        <v>0</v>
      </c>
      <c r="AL296" s="126">
        <v>100000000</v>
      </c>
    </row>
    <row r="297" spans="1:38" x14ac:dyDescent="0.25">
      <c r="A297" s="17">
        <v>30201010101</v>
      </c>
      <c r="B297" s="17" t="s">
        <v>504</v>
      </c>
      <c r="C297" s="18">
        <v>40000000</v>
      </c>
      <c r="D297" s="18">
        <v>0</v>
      </c>
      <c r="E297" s="18">
        <v>0</v>
      </c>
      <c r="F297" s="18">
        <v>0</v>
      </c>
      <c r="G297" s="18">
        <v>40000000</v>
      </c>
      <c r="H297" s="18">
        <v>0</v>
      </c>
      <c r="I297" s="18">
        <v>0</v>
      </c>
      <c r="J297" s="18">
        <v>40000000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40000000</v>
      </c>
      <c r="R297" s="18">
        <v>0</v>
      </c>
      <c r="U297" s="129">
        <v>30201010101</v>
      </c>
      <c r="V297" s="125" t="s">
        <v>504</v>
      </c>
      <c r="W297" s="126">
        <v>40000000</v>
      </c>
      <c r="X297" s="126">
        <v>0</v>
      </c>
      <c r="Y297" s="126">
        <v>0</v>
      </c>
      <c r="Z297" s="126">
        <v>0</v>
      </c>
      <c r="AA297" s="126">
        <v>0</v>
      </c>
      <c r="AB297" s="126">
        <v>0</v>
      </c>
      <c r="AC297" s="126">
        <v>40000000</v>
      </c>
      <c r="AD297" s="126">
        <v>0</v>
      </c>
      <c r="AE297" s="126">
        <v>0</v>
      </c>
      <c r="AF297" s="126">
        <v>40000000</v>
      </c>
      <c r="AG297" s="126">
        <v>0</v>
      </c>
      <c r="AH297" s="126">
        <v>0</v>
      </c>
      <c r="AI297" s="126">
        <v>0</v>
      </c>
      <c r="AJ297" s="126">
        <v>0</v>
      </c>
      <c r="AK297" s="126">
        <v>0</v>
      </c>
      <c r="AL297" s="126">
        <v>40000000</v>
      </c>
    </row>
    <row r="298" spans="1:38" x14ac:dyDescent="0.25">
      <c r="A298" s="17">
        <v>30201010102</v>
      </c>
      <c r="B298" s="17" t="s">
        <v>505</v>
      </c>
      <c r="C298" s="18">
        <v>60000000</v>
      </c>
      <c r="D298" s="18">
        <v>0</v>
      </c>
      <c r="E298" s="18">
        <v>0</v>
      </c>
      <c r="F298" s="18">
        <v>0</v>
      </c>
      <c r="G298" s="18">
        <v>60000000</v>
      </c>
      <c r="H298" s="18">
        <v>0</v>
      </c>
      <c r="I298" s="18">
        <v>0</v>
      </c>
      <c r="J298" s="18">
        <v>60000000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60000000</v>
      </c>
      <c r="R298" s="18">
        <v>0</v>
      </c>
      <c r="U298" s="129">
        <v>30201010102</v>
      </c>
      <c r="V298" s="125" t="s">
        <v>505</v>
      </c>
      <c r="W298" s="126">
        <v>60000000</v>
      </c>
      <c r="X298" s="126">
        <v>0</v>
      </c>
      <c r="Y298" s="126">
        <v>0</v>
      </c>
      <c r="Z298" s="126">
        <v>0</v>
      </c>
      <c r="AA298" s="126">
        <v>0</v>
      </c>
      <c r="AB298" s="126">
        <v>0</v>
      </c>
      <c r="AC298" s="126">
        <v>60000000</v>
      </c>
      <c r="AD298" s="126">
        <v>0</v>
      </c>
      <c r="AE298" s="126">
        <v>0</v>
      </c>
      <c r="AF298" s="126">
        <v>60000000</v>
      </c>
      <c r="AG298" s="126">
        <v>0</v>
      </c>
      <c r="AH298" s="126">
        <v>0</v>
      </c>
      <c r="AI298" s="126">
        <v>0</v>
      </c>
      <c r="AJ298" s="126">
        <v>0</v>
      </c>
      <c r="AK298" s="126">
        <v>0</v>
      </c>
      <c r="AL298" s="126">
        <v>60000000</v>
      </c>
    </row>
    <row r="299" spans="1:38" x14ac:dyDescent="0.25">
      <c r="A299" s="13">
        <v>302010102</v>
      </c>
      <c r="B299" s="14" t="s">
        <v>506</v>
      </c>
      <c r="C299" s="15">
        <v>165000000</v>
      </c>
      <c r="D299" s="15">
        <v>0</v>
      </c>
      <c r="E299" s="15">
        <v>0</v>
      </c>
      <c r="F299" s="15">
        <v>0</v>
      </c>
      <c r="G299" s="15">
        <v>165000000</v>
      </c>
      <c r="H299" s="15">
        <v>0</v>
      </c>
      <c r="I299" s="15">
        <v>0</v>
      </c>
      <c r="J299" s="15">
        <v>165000000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165000000</v>
      </c>
      <c r="R299" s="15">
        <v>0</v>
      </c>
      <c r="U299" s="129">
        <v>302010102</v>
      </c>
      <c r="V299" s="125" t="s">
        <v>506</v>
      </c>
      <c r="W299" s="126">
        <v>165000000</v>
      </c>
      <c r="X299" s="126">
        <v>0</v>
      </c>
      <c r="Y299" s="126">
        <v>0</v>
      </c>
      <c r="Z299" s="126">
        <v>0</v>
      </c>
      <c r="AA299" s="126">
        <v>0</v>
      </c>
      <c r="AB299" s="126">
        <v>0</v>
      </c>
      <c r="AC299" s="126">
        <v>165000000</v>
      </c>
      <c r="AD299" s="126">
        <v>0</v>
      </c>
      <c r="AE299" s="126">
        <v>0</v>
      </c>
      <c r="AF299" s="126">
        <v>165000000</v>
      </c>
      <c r="AG299" s="126">
        <v>0</v>
      </c>
      <c r="AH299" s="126">
        <v>0</v>
      </c>
      <c r="AI299" s="126">
        <v>0</v>
      </c>
      <c r="AJ299" s="126">
        <v>0</v>
      </c>
      <c r="AK299" s="126">
        <v>0</v>
      </c>
      <c r="AL299" s="126">
        <v>165000000</v>
      </c>
    </row>
    <row r="300" spans="1:38" x14ac:dyDescent="0.25">
      <c r="A300" s="17">
        <v>30201010201</v>
      </c>
      <c r="B300" s="17" t="s">
        <v>507</v>
      </c>
      <c r="C300" s="18">
        <v>15000000</v>
      </c>
      <c r="D300" s="18">
        <v>0</v>
      </c>
      <c r="E300" s="18">
        <v>0</v>
      </c>
      <c r="F300" s="18">
        <v>0</v>
      </c>
      <c r="G300" s="18">
        <v>15000000</v>
      </c>
      <c r="H300" s="18">
        <v>0</v>
      </c>
      <c r="I300" s="18">
        <v>0</v>
      </c>
      <c r="J300" s="18">
        <v>15000000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15000000</v>
      </c>
      <c r="R300" s="18">
        <v>0</v>
      </c>
      <c r="U300" s="129">
        <v>30201010201</v>
      </c>
      <c r="V300" s="125" t="s">
        <v>507</v>
      </c>
      <c r="W300" s="126">
        <v>15000000</v>
      </c>
      <c r="X300" s="126">
        <v>0</v>
      </c>
      <c r="Y300" s="126">
        <v>0</v>
      </c>
      <c r="Z300" s="126">
        <v>0</v>
      </c>
      <c r="AA300" s="126">
        <v>0</v>
      </c>
      <c r="AB300" s="126">
        <v>0</v>
      </c>
      <c r="AC300" s="126">
        <v>15000000</v>
      </c>
      <c r="AD300" s="126">
        <v>0</v>
      </c>
      <c r="AE300" s="126">
        <v>0</v>
      </c>
      <c r="AF300" s="126">
        <v>15000000</v>
      </c>
      <c r="AG300" s="126">
        <v>0</v>
      </c>
      <c r="AH300" s="126">
        <v>0</v>
      </c>
      <c r="AI300" s="126">
        <v>0</v>
      </c>
      <c r="AJ300" s="126">
        <v>0</v>
      </c>
      <c r="AK300" s="126">
        <v>0</v>
      </c>
      <c r="AL300" s="126">
        <v>15000000</v>
      </c>
    </row>
    <row r="301" spans="1:38" x14ac:dyDescent="0.25">
      <c r="A301" s="17">
        <v>30201010202</v>
      </c>
      <c r="B301" s="17" t="s">
        <v>508</v>
      </c>
      <c r="C301" s="18">
        <v>150000000</v>
      </c>
      <c r="D301" s="18">
        <v>0</v>
      </c>
      <c r="E301" s="18">
        <v>0</v>
      </c>
      <c r="F301" s="18">
        <v>0</v>
      </c>
      <c r="G301" s="18">
        <v>150000000</v>
      </c>
      <c r="H301" s="18">
        <v>0</v>
      </c>
      <c r="I301" s="18">
        <v>0</v>
      </c>
      <c r="J301" s="18">
        <v>150000000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150000000</v>
      </c>
      <c r="R301" s="18">
        <v>0</v>
      </c>
      <c r="U301" s="129">
        <v>30201010202</v>
      </c>
      <c r="V301" s="125" t="s">
        <v>508</v>
      </c>
      <c r="W301" s="126">
        <v>150000000</v>
      </c>
      <c r="X301" s="126">
        <v>0</v>
      </c>
      <c r="Y301" s="126">
        <v>0</v>
      </c>
      <c r="Z301" s="126">
        <v>0</v>
      </c>
      <c r="AA301" s="126">
        <v>0</v>
      </c>
      <c r="AB301" s="126">
        <v>0</v>
      </c>
      <c r="AC301" s="126">
        <v>150000000</v>
      </c>
      <c r="AD301" s="126">
        <v>0</v>
      </c>
      <c r="AE301" s="126">
        <v>0</v>
      </c>
      <c r="AF301" s="126">
        <v>150000000</v>
      </c>
      <c r="AG301" s="126">
        <v>0</v>
      </c>
      <c r="AH301" s="126">
        <v>0</v>
      </c>
      <c r="AI301" s="126">
        <v>0</v>
      </c>
      <c r="AJ301" s="126">
        <v>0</v>
      </c>
      <c r="AK301" s="126">
        <v>0</v>
      </c>
      <c r="AL301" s="126">
        <v>150000000</v>
      </c>
    </row>
    <row r="302" spans="1:38" x14ac:dyDescent="0.25">
      <c r="A302" s="13">
        <v>302010103</v>
      </c>
      <c r="B302" s="14" t="s">
        <v>509</v>
      </c>
      <c r="C302" s="15">
        <v>849124504</v>
      </c>
      <c r="D302" s="15">
        <v>0</v>
      </c>
      <c r="E302" s="15">
        <v>0</v>
      </c>
      <c r="F302" s="15">
        <v>0</v>
      </c>
      <c r="G302" s="15">
        <v>849124504</v>
      </c>
      <c r="H302" s="15">
        <v>0</v>
      </c>
      <c r="I302" s="15">
        <v>0</v>
      </c>
      <c r="J302" s="15">
        <v>849124504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849124504</v>
      </c>
      <c r="R302" s="15">
        <v>0</v>
      </c>
      <c r="U302" s="129">
        <v>302010103</v>
      </c>
      <c r="V302" s="125" t="s">
        <v>509</v>
      </c>
      <c r="W302" s="126">
        <v>849124504</v>
      </c>
      <c r="X302" s="126">
        <v>0</v>
      </c>
      <c r="Y302" s="126">
        <v>0</v>
      </c>
      <c r="Z302" s="126">
        <v>0</v>
      </c>
      <c r="AA302" s="126">
        <v>0</v>
      </c>
      <c r="AB302" s="126">
        <v>0</v>
      </c>
      <c r="AC302" s="126">
        <v>849124504</v>
      </c>
      <c r="AD302" s="126">
        <v>0</v>
      </c>
      <c r="AE302" s="126">
        <v>0</v>
      </c>
      <c r="AF302" s="126">
        <v>849124504</v>
      </c>
      <c r="AG302" s="126">
        <v>0</v>
      </c>
      <c r="AH302" s="126">
        <v>0</v>
      </c>
      <c r="AI302" s="126">
        <v>0</v>
      </c>
      <c r="AJ302" s="126">
        <v>0</v>
      </c>
      <c r="AK302" s="126">
        <v>0</v>
      </c>
      <c r="AL302" s="126">
        <v>849124504</v>
      </c>
    </row>
    <row r="303" spans="1:38" x14ac:dyDescent="0.25">
      <c r="A303" s="17">
        <v>30201010301</v>
      </c>
      <c r="B303" s="17" t="s">
        <v>510</v>
      </c>
      <c r="C303" s="18">
        <v>699124504</v>
      </c>
      <c r="D303" s="18">
        <v>0</v>
      </c>
      <c r="E303" s="18">
        <v>0</v>
      </c>
      <c r="F303" s="18">
        <v>0</v>
      </c>
      <c r="G303" s="18">
        <v>699124504</v>
      </c>
      <c r="H303" s="18">
        <v>0</v>
      </c>
      <c r="I303" s="18">
        <v>0</v>
      </c>
      <c r="J303" s="18">
        <v>699124504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699124504</v>
      </c>
      <c r="R303" s="18">
        <v>0</v>
      </c>
      <c r="U303" s="129">
        <v>30201010301</v>
      </c>
      <c r="V303" s="125" t="s">
        <v>510</v>
      </c>
      <c r="W303" s="126">
        <v>699124504</v>
      </c>
      <c r="X303" s="126">
        <v>0</v>
      </c>
      <c r="Y303" s="126">
        <v>0</v>
      </c>
      <c r="Z303" s="126">
        <v>0</v>
      </c>
      <c r="AA303" s="126">
        <v>0</v>
      </c>
      <c r="AB303" s="126">
        <v>0</v>
      </c>
      <c r="AC303" s="126">
        <v>699124504</v>
      </c>
      <c r="AD303" s="126">
        <v>0</v>
      </c>
      <c r="AE303" s="126">
        <v>0</v>
      </c>
      <c r="AF303" s="126">
        <v>699124504</v>
      </c>
      <c r="AG303" s="126">
        <v>0</v>
      </c>
      <c r="AH303" s="126">
        <v>0</v>
      </c>
      <c r="AI303" s="126">
        <v>0</v>
      </c>
      <c r="AJ303" s="126">
        <v>0</v>
      </c>
      <c r="AK303" s="126">
        <v>0</v>
      </c>
      <c r="AL303" s="126">
        <v>699124504</v>
      </c>
    </row>
    <row r="304" spans="1:38" x14ac:dyDescent="0.25">
      <c r="A304" s="17">
        <v>30201010302</v>
      </c>
      <c r="B304" s="17" t="s">
        <v>511</v>
      </c>
      <c r="C304" s="18">
        <v>150000000</v>
      </c>
      <c r="D304" s="18">
        <v>0</v>
      </c>
      <c r="E304" s="18">
        <v>0</v>
      </c>
      <c r="F304" s="18">
        <v>0</v>
      </c>
      <c r="G304" s="18">
        <v>150000000</v>
      </c>
      <c r="H304" s="18">
        <v>0</v>
      </c>
      <c r="I304" s="18">
        <v>0</v>
      </c>
      <c r="J304" s="18">
        <v>150000000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150000000</v>
      </c>
      <c r="R304" s="18">
        <v>0</v>
      </c>
      <c r="U304" s="129">
        <v>30201010302</v>
      </c>
      <c r="V304" s="125" t="s">
        <v>511</v>
      </c>
      <c r="W304" s="126">
        <v>150000000</v>
      </c>
      <c r="X304" s="126">
        <v>0</v>
      </c>
      <c r="Y304" s="126">
        <v>0</v>
      </c>
      <c r="Z304" s="126">
        <v>0</v>
      </c>
      <c r="AA304" s="126">
        <v>0</v>
      </c>
      <c r="AB304" s="126">
        <v>0</v>
      </c>
      <c r="AC304" s="126">
        <v>150000000</v>
      </c>
      <c r="AD304" s="126">
        <v>0</v>
      </c>
      <c r="AE304" s="126">
        <v>0</v>
      </c>
      <c r="AF304" s="126">
        <v>150000000</v>
      </c>
      <c r="AG304" s="126">
        <v>0</v>
      </c>
      <c r="AH304" s="126">
        <v>0</v>
      </c>
      <c r="AI304" s="126">
        <v>0</v>
      </c>
      <c r="AJ304" s="126">
        <v>0</v>
      </c>
      <c r="AK304" s="126">
        <v>0</v>
      </c>
      <c r="AL304" s="126">
        <v>150000000</v>
      </c>
    </row>
    <row r="305" spans="1:38" x14ac:dyDescent="0.25">
      <c r="A305" s="13">
        <v>302010104</v>
      </c>
      <c r="B305" s="14" t="s">
        <v>512</v>
      </c>
      <c r="C305" s="15">
        <v>45000000</v>
      </c>
      <c r="D305" s="15">
        <v>0</v>
      </c>
      <c r="E305" s="15">
        <v>0</v>
      </c>
      <c r="F305" s="15">
        <v>0</v>
      </c>
      <c r="G305" s="15">
        <v>45000000</v>
      </c>
      <c r="H305" s="15">
        <v>0</v>
      </c>
      <c r="I305" s="15">
        <v>0</v>
      </c>
      <c r="J305" s="15">
        <v>45000000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45000000</v>
      </c>
      <c r="R305" s="15">
        <v>0</v>
      </c>
      <c r="U305" s="129">
        <v>302010104</v>
      </c>
      <c r="V305" s="125" t="s">
        <v>512</v>
      </c>
      <c r="W305" s="126">
        <v>45000000</v>
      </c>
      <c r="X305" s="126">
        <v>0</v>
      </c>
      <c r="Y305" s="126">
        <v>0</v>
      </c>
      <c r="Z305" s="126">
        <v>0</v>
      </c>
      <c r="AA305" s="126">
        <v>0</v>
      </c>
      <c r="AB305" s="126">
        <v>0</v>
      </c>
      <c r="AC305" s="126">
        <v>45000000</v>
      </c>
      <c r="AD305" s="126">
        <v>0</v>
      </c>
      <c r="AE305" s="126">
        <v>0</v>
      </c>
      <c r="AF305" s="126">
        <v>45000000</v>
      </c>
      <c r="AG305" s="126">
        <v>0</v>
      </c>
      <c r="AH305" s="126">
        <v>0</v>
      </c>
      <c r="AI305" s="126">
        <v>0</v>
      </c>
      <c r="AJ305" s="126">
        <v>0</v>
      </c>
      <c r="AK305" s="126">
        <v>0</v>
      </c>
      <c r="AL305" s="126">
        <v>45000000</v>
      </c>
    </row>
    <row r="306" spans="1:38" x14ac:dyDescent="0.25">
      <c r="A306" s="17">
        <v>30201010401</v>
      </c>
      <c r="B306" s="17" t="s">
        <v>513</v>
      </c>
      <c r="C306" s="18">
        <v>5000000</v>
      </c>
      <c r="D306" s="18">
        <v>0</v>
      </c>
      <c r="E306" s="18">
        <v>0</v>
      </c>
      <c r="F306" s="18">
        <v>0</v>
      </c>
      <c r="G306" s="18">
        <v>5000000</v>
      </c>
      <c r="H306" s="18">
        <v>0</v>
      </c>
      <c r="I306" s="18">
        <v>0</v>
      </c>
      <c r="J306" s="18">
        <v>5000000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5000000</v>
      </c>
      <c r="R306" s="18">
        <v>0</v>
      </c>
      <c r="U306" s="129">
        <v>30201010401</v>
      </c>
      <c r="V306" s="125" t="s">
        <v>513</v>
      </c>
      <c r="W306" s="126">
        <v>5000000</v>
      </c>
      <c r="X306" s="126">
        <v>0</v>
      </c>
      <c r="Y306" s="126">
        <v>0</v>
      </c>
      <c r="Z306" s="126">
        <v>0</v>
      </c>
      <c r="AA306" s="126">
        <v>0</v>
      </c>
      <c r="AB306" s="126">
        <v>0</v>
      </c>
      <c r="AC306" s="126">
        <v>5000000</v>
      </c>
      <c r="AD306" s="126">
        <v>0</v>
      </c>
      <c r="AE306" s="126">
        <v>0</v>
      </c>
      <c r="AF306" s="126">
        <v>5000000</v>
      </c>
      <c r="AG306" s="126">
        <v>0</v>
      </c>
      <c r="AH306" s="126">
        <v>0</v>
      </c>
      <c r="AI306" s="126">
        <v>0</v>
      </c>
      <c r="AJ306" s="126">
        <v>0</v>
      </c>
      <c r="AK306" s="126">
        <v>0</v>
      </c>
      <c r="AL306" s="126">
        <v>5000000</v>
      </c>
    </row>
    <row r="307" spans="1:38" x14ac:dyDescent="0.25">
      <c r="A307" s="17">
        <v>30201010402</v>
      </c>
      <c r="B307" s="17" t="s">
        <v>514</v>
      </c>
      <c r="C307" s="18">
        <v>40000000</v>
      </c>
      <c r="D307" s="18">
        <v>0</v>
      </c>
      <c r="E307" s="18">
        <v>0</v>
      </c>
      <c r="F307" s="18">
        <v>0</v>
      </c>
      <c r="G307" s="18">
        <v>40000000</v>
      </c>
      <c r="H307" s="18">
        <v>0</v>
      </c>
      <c r="I307" s="18">
        <v>0</v>
      </c>
      <c r="J307" s="18">
        <v>40000000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40000000</v>
      </c>
      <c r="R307" s="18">
        <v>0</v>
      </c>
      <c r="U307" s="129">
        <v>30201010402</v>
      </c>
      <c r="V307" s="125" t="s">
        <v>514</v>
      </c>
      <c r="W307" s="126">
        <v>40000000</v>
      </c>
      <c r="X307" s="126">
        <v>0</v>
      </c>
      <c r="Y307" s="126">
        <v>0</v>
      </c>
      <c r="Z307" s="126">
        <v>0</v>
      </c>
      <c r="AA307" s="126">
        <v>0</v>
      </c>
      <c r="AB307" s="126">
        <v>0</v>
      </c>
      <c r="AC307" s="126">
        <v>40000000</v>
      </c>
      <c r="AD307" s="126">
        <v>0</v>
      </c>
      <c r="AE307" s="126">
        <v>0</v>
      </c>
      <c r="AF307" s="126">
        <v>40000000</v>
      </c>
      <c r="AG307" s="126">
        <v>0</v>
      </c>
      <c r="AH307" s="126">
        <v>0</v>
      </c>
      <c r="AI307" s="126">
        <v>0</v>
      </c>
      <c r="AJ307" s="126">
        <v>0</v>
      </c>
      <c r="AK307" s="126">
        <v>0</v>
      </c>
      <c r="AL307" s="126">
        <v>40000000</v>
      </c>
    </row>
    <row r="308" spans="1:38" x14ac:dyDescent="0.25">
      <c r="A308" s="13">
        <v>302010105</v>
      </c>
      <c r="B308" s="14" t="s">
        <v>515</v>
      </c>
      <c r="C308" s="15">
        <v>130000000</v>
      </c>
      <c r="D308" s="15">
        <v>0</v>
      </c>
      <c r="E308" s="15">
        <v>0</v>
      </c>
      <c r="F308" s="15">
        <v>0</v>
      </c>
      <c r="G308" s="15">
        <v>130000000</v>
      </c>
      <c r="H308" s="15">
        <v>0</v>
      </c>
      <c r="I308" s="15">
        <v>0</v>
      </c>
      <c r="J308" s="15">
        <v>130000000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130000000</v>
      </c>
      <c r="R308" s="15">
        <v>0</v>
      </c>
      <c r="U308" s="129">
        <v>302010105</v>
      </c>
      <c r="V308" s="125" t="s">
        <v>515</v>
      </c>
      <c r="W308" s="126">
        <v>130000000</v>
      </c>
      <c r="X308" s="126">
        <v>0</v>
      </c>
      <c r="Y308" s="126">
        <v>0</v>
      </c>
      <c r="Z308" s="126">
        <v>0</v>
      </c>
      <c r="AA308" s="126">
        <v>0</v>
      </c>
      <c r="AB308" s="126">
        <v>0</v>
      </c>
      <c r="AC308" s="126">
        <v>130000000</v>
      </c>
      <c r="AD308" s="126">
        <v>0</v>
      </c>
      <c r="AE308" s="126">
        <v>0</v>
      </c>
      <c r="AF308" s="126">
        <v>130000000</v>
      </c>
      <c r="AG308" s="126">
        <v>0</v>
      </c>
      <c r="AH308" s="126">
        <v>0</v>
      </c>
      <c r="AI308" s="126">
        <v>0</v>
      </c>
      <c r="AJ308" s="126">
        <v>0</v>
      </c>
      <c r="AK308" s="126">
        <v>0</v>
      </c>
      <c r="AL308" s="126">
        <v>130000000</v>
      </c>
    </row>
    <row r="309" spans="1:38" x14ac:dyDescent="0.25">
      <c r="A309" s="17">
        <v>30201010501</v>
      </c>
      <c r="B309" s="17" t="s">
        <v>516</v>
      </c>
      <c r="C309" s="18">
        <v>130000000</v>
      </c>
      <c r="D309" s="18">
        <v>0</v>
      </c>
      <c r="E309" s="18">
        <v>0</v>
      </c>
      <c r="F309" s="18">
        <v>0</v>
      </c>
      <c r="G309" s="18">
        <v>130000000</v>
      </c>
      <c r="H309" s="18">
        <v>0</v>
      </c>
      <c r="I309" s="18">
        <v>0</v>
      </c>
      <c r="J309" s="18">
        <v>130000000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130000000</v>
      </c>
      <c r="R309" s="18">
        <v>0</v>
      </c>
      <c r="U309" s="129">
        <v>30201010501</v>
      </c>
      <c r="V309" s="125" t="s">
        <v>516</v>
      </c>
      <c r="W309" s="126">
        <v>130000000</v>
      </c>
      <c r="X309" s="126">
        <v>0</v>
      </c>
      <c r="Y309" s="126">
        <v>0</v>
      </c>
      <c r="Z309" s="126">
        <v>0</v>
      </c>
      <c r="AA309" s="126">
        <v>0</v>
      </c>
      <c r="AB309" s="126">
        <v>0</v>
      </c>
      <c r="AC309" s="126">
        <v>130000000</v>
      </c>
      <c r="AD309" s="126">
        <v>0</v>
      </c>
      <c r="AE309" s="126">
        <v>0</v>
      </c>
      <c r="AF309" s="126">
        <v>130000000</v>
      </c>
      <c r="AG309" s="126">
        <v>0</v>
      </c>
      <c r="AH309" s="126">
        <v>0</v>
      </c>
      <c r="AI309" s="126">
        <v>0</v>
      </c>
      <c r="AJ309" s="126">
        <v>0</v>
      </c>
      <c r="AK309" s="126">
        <v>0</v>
      </c>
      <c r="AL309" s="126">
        <v>130000000</v>
      </c>
    </row>
    <row r="310" spans="1:38" x14ac:dyDescent="0.25">
      <c r="A310" s="13">
        <v>302010106</v>
      </c>
      <c r="B310" s="14" t="s">
        <v>517</v>
      </c>
      <c r="C310" s="15">
        <v>60000000</v>
      </c>
      <c r="D310" s="15">
        <v>0</v>
      </c>
      <c r="E310" s="15">
        <v>0</v>
      </c>
      <c r="F310" s="15">
        <v>0</v>
      </c>
      <c r="G310" s="15">
        <v>60000000</v>
      </c>
      <c r="H310" s="15">
        <v>0</v>
      </c>
      <c r="I310" s="15">
        <v>0</v>
      </c>
      <c r="J310" s="15">
        <v>60000000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60000000</v>
      </c>
      <c r="R310" s="15">
        <v>0</v>
      </c>
      <c r="U310" s="129">
        <v>302010106</v>
      </c>
      <c r="V310" s="125" t="s">
        <v>517</v>
      </c>
      <c r="W310" s="126">
        <v>60000000</v>
      </c>
      <c r="X310" s="126">
        <v>0</v>
      </c>
      <c r="Y310" s="126">
        <v>0</v>
      </c>
      <c r="Z310" s="126">
        <v>0</v>
      </c>
      <c r="AA310" s="126">
        <v>0</v>
      </c>
      <c r="AB310" s="126">
        <v>0</v>
      </c>
      <c r="AC310" s="126">
        <v>60000000</v>
      </c>
      <c r="AD310" s="126">
        <v>0</v>
      </c>
      <c r="AE310" s="126">
        <v>0</v>
      </c>
      <c r="AF310" s="126">
        <v>60000000</v>
      </c>
      <c r="AG310" s="126">
        <v>0</v>
      </c>
      <c r="AH310" s="126">
        <v>0</v>
      </c>
      <c r="AI310" s="126">
        <v>0</v>
      </c>
      <c r="AJ310" s="126">
        <v>0</v>
      </c>
      <c r="AK310" s="126">
        <v>0</v>
      </c>
      <c r="AL310" s="126">
        <v>60000000</v>
      </c>
    </row>
    <row r="311" spans="1:38" x14ac:dyDescent="0.25">
      <c r="A311" s="17">
        <v>30201010601</v>
      </c>
      <c r="B311" s="17" t="s">
        <v>518</v>
      </c>
      <c r="C311" s="18">
        <v>10000000</v>
      </c>
      <c r="D311" s="18">
        <v>0</v>
      </c>
      <c r="E311" s="18">
        <v>0</v>
      </c>
      <c r="F311" s="18">
        <v>0</v>
      </c>
      <c r="G311" s="18">
        <v>10000000</v>
      </c>
      <c r="H311" s="18">
        <v>0</v>
      </c>
      <c r="I311" s="18">
        <v>0</v>
      </c>
      <c r="J311" s="18">
        <v>10000000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10000000</v>
      </c>
      <c r="R311" s="18">
        <v>0</v>
      </c>
      <c r="U311" s="129">
        <v>30201010601</v>
      </c>
      <c r="V311" s="125" t="s">
        <v>518</v>
      </c>
      <c r="W311" s="126">
        <v>10000000</v>
      </c>
      <c r="X311" s="126">
        <v>0</v>
      </c>
      <c r="Y311" s="126">
        <v>0</v>
      </c>
      <c r="Z311" s="126">
        <v>0</v>
      </c>
      <c r="AA311" s="126">
        <v>0</v>
      </c>
      <c r="AB311" s="126">
        <v>0</v>
      </c>
      <c r="AC311" s="126">
        <v>10000000</v>
      </c>
      <c r="AD311" s="126">
        <v>0</v>
      </c>
      <c r="AE311" s="126">
        <v>0</v>
      </c>
      <c r="AF311" s="126">
        <v>10000000</v>
      </c>
      <c r="AG311" s="126">
        <v>0</v>
      </c>
      <c r="AH311" s="126">
        <v>0</v>
      </c>
      <c r="AI311" s="126">
        <v>0</v>
      </c>
      <c r="AJ311" s="126">
        <v>0</v>
      </c>
      <c r="AK311" s="126">
        <v>0</v>
      </c>
      <c r="AL311" s="126">
        <v>10000000</v>
      </c>
    </row>
    <row r="312" spans="1:38" x14ac:dyDescent="0.25">
      <c r="A312" s="17">
        <v>30201010602</v>
      </c>
      <c r="B312" s="17" t="s">
        <v>519</v>
      </c>
      <c r="C312" s="18">
        <v>50000000</v>
      </c>
      <c r="D312" s="18">
        <v>0</v>
      </c>
      <c r="E312" s="18">
        <v>0</v>
      </c>
      <c r="F312" s="18">
        <v>0</v>
      </c>
      <c r="G312" s="18">
        <v>50000000</v>
      </c>
      <c r="H312" s="18">
        <v>0</v>
      </c>
      <c r="I312" s="18">
        <v>0</v>
      </c>
      <c r="J312" s="18">
        <v>50000000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50000000</v>
      </c>
      <c r="R312" s="18">
        <v>0</v>
      </c>
      <c r="U312" s="129">
        <v>30201010602</v>
      </c>
      <c r="V312" s="125" t="s">
        <v>519</v>
      </c>
      <c r="W312" s="126">
        <v>50000000</v>
      </c>
      <c r="X312" s="126">
        <v>0</v>
      </c>
      <c r="Y312" s="126">
        <v>0</v>
      </c>
      <c r="Z312" s="126">
        <v>0</v>
      </c>
      <c r="AA312" s="126">
        <v>0</v>
      </c>
      <c r="AB312" s="126">
        <v>0</v>
      </c>
      <c r="AC312" s="126">
        <v>50000000</v>
      </c>
      <c r="AD312" s="126">
        <v>0</v>
      </c>
      <c r="AE312" s="126">
        <v>0</v>
      </c>
      <c r="AF312" s="126">
        <v>50000000</v>
      </c>
      <c r="AG312" s="126">
        <v>0</v>
      </c>
      <c r="AH312" s="126">
        <v>0</v>
      </c>
      <c r="AI312" s="126">
        <v>0</v>
      </c>
      <c r="AJ312" s="126">
        <v>0</v>
      </c>
      <c r="AK312" s="126">
        <v>0</v>
      </c>
      <c r="AL312" s="126">
        <v>50000000</v>
      </c>
    </row>
    <row r="313" spans="1:38" x14ac:dyDescent="0.25">
      <c r="A313" s="13">
        <v>302010107</v>
      </c>
      <c r="B313" s="14" t="s">
        <v>520</v>
      </c>
      <c r="C313" s="15">
        <v>305000000</v>
      </c>
      <c r="D313" s="15">
        <v>0</v>
      </c>
      <c r="E313" s="15">
        <v>0</v>
      </c>
      <c r="F313" s="15">
        <v>0</v>
      </c>
      <c r="G313" s="15">
        <v>305000000</v>
      </c>
      <c r="H313" s="15">
        <v>0</v>
      </c>
      <c r="I313" s="15">
        <v>0</v>
      </c>
      <c r="J313" s="15">
        <v>305000000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305000000</v>
      </c>
      <c r="R313" s="15">
        <v>0</v>
      </c>
      <c r="U313" s="129">
        <v>302010107</v>
      </c>
      <c r="V313" s="125" t="s">
        <v>520</v>
      </c>
      <c r="W313" s="126">
        <v>305000000</v>
      </c>
      <c r="X313" s="126">
        <v>0</v>
      </c>
      <c r="Y313" s="126">
        <v>0</v>
      </c>
      <c r="Z313" s="126">
        <v>0</v>
      </c>
      <c r="AA313" s="126">
        <v>0</v>
      </c>
      <c r="AB313" s="126">
        <v>0</v>
      </c>
      <c r="AC313" s="126">
        <v>305000000</v>
      </c>
      <c r="AD313" s="126">
        <v>0</v>
      </c>
      <c r="AE313" s="126">
        <v>0</v>
      </c>
      <c r="AF313" s="126">
        <v>305000000</v>
      </c>
      <c r="AG313" s="126">
        <v>0</v>
      </c>
      <c r="AH313" s="126">
        <v>0</v>
      </c>
      <c r="AI313" s="126">
        <v>0</v>
      </c>
      <c r="AJ313" s="126">
        <v>0</v>
      </c>
      <c r="AK313" s="126">
        <v>0</v>
      </c>
      <c r="AL313" s="126">
        <v>305000000</v>
      </c>
    </row>
    <row r="314" spans="1:38" x14ac:dyDescent="0.25">
      <c r="A314" s="17">
        <v>30201010701</v>
      </c>
      <c r="B314" s="17" t="s">
        <v>521</v>
      </c>
      <c r="C314" s="18">
        <v>45000000</v>
      </c>
      <c r="D314" s="18">
        <v>0</v>
      </c>
      <c r="E314" s="18">
        <v>0</v>
      </c>
      <c r="F314" s="18">
        <v>0</v>
      </c>
      <c r="G314" s="18">
        <v>45000000</v>
      </c>
      <c r="H314" s="18">
        <v>0</v>
      </c>
      <c r="I314" s="18">
        <v>0</v>
      </c>
      <c r="J314" s="18">
        <v>45000000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45000000</v>
      </c>
      <c r="R314" s="18">
        <v>0</v>
      </c>
      <c r="U314" s="129">
        <v>30201010701</v>
      </c>
      <c r="V314" s="125" t="s">
        <v>521</v>
      </c>
      <c r="W314" s="126">
        <v>45000000</v>
      </c>
      <c r="X314" s="126">
        <v>0</v>
      </c>
      <c r="Y314" s="126">
        <v>0</v>
      </c>
      <c r="Z314" s="126">
        <v>0</v>
      </c>
      <c r="AA314" s="126">
        <v>0</v>
      </c>
      <c r="AB314" s="126">
        <v>0</v>
      </c>
      <c r="AC314" s="126">
        <v>45000000</v>
      </c>
      <c r="AD314" s="126">
        <v>0</v>
      </c>
      <c r="AE314" s="126">
        <v>0</v>
      </c>
      <c r="AF314" s="126">
        <v>45000000</v>
      </c>
      <c r="AG314" s="126">
        <v>0</v>
      </c>
      <c r="AH314" s="126">
        <v>0</v>
      </c>
      <c r="AI314" s="126">
        <v>0</v>
      </c>
      <c r="AJ314" s="126">
        <v>0</v>
      </c>
      <c r="AK314" s="126">
        <v>0</v>
      </c>
      <c r="AL314" s="126">
        <v>45000000</v>
      </c>
    </row>
    <row r="315" spans="1:38" x14ac:dyDescent="0.25">
      <c r="A315" s="17">
        <v>30201010702</v>
      </c>
      <c r="B315" s="17" t="s">
        <v>522</v>
      </c>
      <c r="C315" s="18">
        <v>260000000</v>
      </c>
      <c r="D315" s="18">
        <v>0</v>
      </c>
      <c r="E315" s="18">
        <v>0</v>
      </c>
      <c r="F315" s="18">
        <v>0</v>
      </c>
      <c r="G315" s="18">
        <v>260000000</v>
      </c>
      <c r="H315" s="18">
        <v>0</v>
      </c>
      <c r="I315" s="18">
        <v>0</v>
      </c>
      <c r="J315" s="18">
        <v>260000000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260000000</v>
      </c>
      <c r="R315" s="18">
        <v>0</v>
      </c>
      <c r="U315" s="129">
        <v>30201010702</v>
      </c>
      <c r="V315" s="125" t="s">
        <v>522</v>
      </c>
      <c r="W315" s="126">
        <v>260000000</v>
      </c>
      <c r="X315" s="126">
        <v>0</v>
      </c>
      <c r="Y315" s="126">
        <v>0</v>
      </c>
      <c r="Z315" s="126">
        <v>0</v>
      </c>
      <c r="AA315" s="126">
        <v>0</v>
      </c>
      <c r="AB315" s="126">
        <v>0</v>
      </c>
      <c r="AC315" s="126">
        <v>260000000</v>
      </c>
      <c r="AD315" s="126">
        <v>0</v>
      </c>
      <c r="AE315" s="126">
        <v>0</v>
      </c>
      <c r="AF315" s="126">
        <v>260000000</v>
      </c>
      <c r="AG315" s="126">
        <v>0</v>
      </c>
      <c r="AH315" s="126">
        <v>0</v>
      </c>
      <c r="AI315" s="126">
        <v>0</v>
      </c>
      <c r="AJ315" s="126">
        <v>0</v>
      </c>
      <c r="AK315" s="126">
        <v>0</v>
      </c>
      <c r="AL315" s="126">
        <v>260000000</v>
      </c>
    </row>
    <row r="316" spans="1:38" x14ac:dyDescent="0.25">
      <c r="A316" s="13">
        <v>302010108</v>
      </c>
      <c r="B316" s="14" t="s">
        <v>523</v>
      </c>
      <c r="C316" s="15">
        <v>5000000</v>
      </c>
      <c r="D316" s="15">
        <v>0</v>
      </c>
      <c r="E316" s="15">
        <v>0</v>
      </c>
      <c r="F316" s="15">
        <v>0</v>
      </c>
      <c r="G316" s="15">
        <v>5000000</v>
      </c>
      <c r="H316" s="15">
        <v>0</v>
      </c>
      <c r="I316" s="15">
        <v>0</v>
      </c>
      <c r="J316" s="15">
        <v>5000000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5000000</v>
      </c>
      <c r="R316" s="15">
        <v>0</v>
      </c>
      <c r="U316" s="129">
        <v>302010108</v>
      </c>
      <c r="V316" s="125" t="s">
        <v>523</v>
      </c>
      <c r="W316" s="126">
        <v>5000000</v>
      </c>
      <c r="X316" s="126">
        <v>0</v>
      </c>
      <c r="Y316" s="126">
        <v>0</v>
      </c>
      <c r="Z316" s="126">
        <v>0</v>
      </c>
      <c r="AA316" s="126">
        <v>0</v>
      </c>
      <c r="AB316" s="126">
        <v>0</v>
      </c>
      <c r="AC316" s="126">
        <v>5000000</v>
      </c>
      <c r="AD316" s="126">
        <v>0</v>
      </c>
      <c r="AE316" s="126">
        <v>0</v>
      </c>
      <c r="AF316" s="126">
        <v>5000000</v>
      </c>
      <c r="AG316" s="126">
        <v>0</v>
      </c>
      <c r="AH316" s="126">
        <v>0</v>
      </c>
      <c r="AI316" s="126">
        <v>0</v>
      </c>
      <c r="AJ316" s="126">
        <v>0</v>
      </c>
      <c r="AK316" s="126">
        <v>0</v>
      </c>
      <c r="AL316" s="126">
        <v>5000000</v>
      </c>
    </row>
    <row r="317" spans="1:38" x14ac:dyDescent="0.25">
      <c r="A317" s="17">
        <v>30201010802</v>
      </c>
      <c r="B317" s="17" t="s">
        <v>524</v>
      </c>
      <c r="C317" s="18">
        <v>5000000</v>
      </c>
      <c r="D317" s="18">
        <v>0</v>
      </c>
      <c r="E317" s="18">
        <v>0</v>
      </c>
      <c r="F317" s="18">
        <v>0</v>
      </c>
      <c r="G317" s="18">
        <v>5000000</v>
      </c>
      <c r="H317" s="18">
        <v>0</v>
      </c>
      <c r="I317" s="18">
        <v>0</v>
      </c>
      <c r="J317" s="18">
        <v>5000000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5000000</v>
      </c>
      <c r="R317" s="18">
        <v>0</v>
      </c>
      <c r="U317" s="129">
        <v>30201010802</v>
      </c>
      <c r="V317" s="125" t="s">
        <v>524</v>
      </c>
      <c r="W317" s="126">
        <v>5000000</v>
      </c>
      <c r="X317" s="126">
        <v>0</v>
      </c>
      <c r="Y317" s="126">
        <v>0</v>
      </c>
      <c r="Z317" s="126">
        <v>0</v>
      </c>
      <c r="AA317" s="126">
        <v>0</v>
      </c>
      <c r="AB317" s="126">
        <v>0</v>
      </c>
      <c r="AC317" s="126">
        <v>5000000</v>
      </c>
      <c r="AD317" s="126">
        <v>0</v>
      </c>
      <c r="AE317" s="126">
        <v>0</v>
      </c>
      <c r="AF317" s="126">
        <v>5000000</v>
      </c>
      <c r="AG317" s="126">
        <v>0</v>
      </c>
      <c r="AH317" s="126">
        <v>0</v>
      </c>
      <c r="AI317" s="126">
        <v>0</v>
      </c>
      <c r="AJ317" s="126">
        <v>0</v>
      </c>
      <c r="AK317" s="126">
        <v>0</v>
      </c>
      <c r="AL317" s="126">
        <v>5000000</v>
      </c>
    </row>
    <row r="318" spans="1:38" x14ac:dyDescent="0.25">
      <c r="A318" s="13">
        <v>302010109</v>
      </c>
      <c r="B318" s="14" t="s">
        <v>525</v>
      </c>
      <c r="C318" s="15">
        <v>15000000</v>
      </c>
      <c r="D318" s="15">
        <v>0</v>
      </c>
      <c r="E318" s="15">
        <v>0</v>
      </c>
      <c r="F318" s="15">
        <v>0</v>
      </c>
      <c r="G318" s="15">
        <v>15000000</v>
      </c>
      <c r="H318" s="15">
        <v>0</v>
      </c>
      <c r="I318" s="15">
        <v>0</v>
      </c>
      <c r="J318" s="15">
        <v>15000000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15000000</v>
      </c>
      <c r="R318" s="15">
        <v>0</v>
      </c>
      <c r="U318" s="129">
        <v>302010109</v>
      </c>
      <c r="V318" s="125" t="s">
        <v>525</v>
      </c>
      <c r="W318" s="126">
        <v>15000000</v>
      </c>
      <c r="X318" s="126">
        <v>0</v>
      </c>
      <c r="Y318" s="126">
        <v>0</v>
      </c>
      <c r="Z318" s="126">
        <v>0</v>
      </c>
      <c r="AA318" s="126">
        <v>0</v>
      </c>
      <c r="AB318" s="126">
        <v>0</v>
      </c>
      <c r="AC318" s="126">
        <v>15000000</v>
      </c>
      <c r="AD318" s="126">
        <v>0</v>
      </c>
      <c r="AE318" s="126">
        <v>0</v>
      </c>
      <c r="AF318" s="126">
        <v>15000000</v>
      </c>
      <c r="AG318" s="126">
        <v>0</v>
      </c>
      <c r="AH318" s="126">
        <v>0</v>
      </c>
      <c r="AI318" s="126">
        <v>0</v>
      </c>
      <c r="AJ318" s="126">
        <v>0</v>
      </c>
      <c r="AK318" s="126">
        <v>0</v>
      </c>
      <c r="AL318" s="126">
        <v>15000000</v>
      </c>
    </row>
    <row r="319" spans="1:38" x14ac:dyDescent="0.25">
      <c r="A319" s="17">
        <v>30201010902</v>
      </c>
      <c r="B319" s="17" t="s">
        <v>526</v>
      </c>
      <c r="C319" s="18">
        <v>15000000</v>
      </c>
      <c r="D319" s="18">
        <v>0</v>
      </c>
      <c r="E319" s="18">
        <v>0</v>
      </c>
      <c r="F319" s="18">
        <v>0</v>
      </c>
      <c r="G319" s="18">
        <v>15000000</v>
      </c>
      <c r="H319" s="18">
        <v>0</v>
      </c>
      <c r="I319" s="18">
        <v>0</v>
      </c>
      <c r="J319" s="18">
        <v>15000000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15000000</v>
      </c>
      <c r="R319" s="18">
        <v>0</v>
      </c>
      <c r="U319" s="129">
        <v>30201010902</v>
      </c>
      <c r="V319" s="125" t="s">
        <v>526</v>
      </c>
      <c r="W319" s="126">
        <v>15000000</v>
      </c>
      <c r="X319" s="126">
        <v>0</v>
      </c>
      <c r="Y319" s="126">
        <v>0</v>
      </c>
      <c r="Z319" s="126">
        <v>0</v>
      </c>
      <c r="AA319" s="126">
        <v>0</v>
      </c>
      <c r="AB319" s="126">
        <v>0</v>
      </c>
      <c r="AC319" s="126">
        <v>15000000</v>
      </c>
      <c r="AD319" s="126">
        <v>0</v>
      </c>
      <c r="AE319" s="126">
        <v>0</v>
      </c>
      <c r="AF319" s="126">
        <v>15000000</v>
      </c>
      <c r="AG319" s="126">
        <v>0</v>
      </c>
      <c r="AH319" s="126">
        <v>0</v>
      </c>
      <c r="AI319" s="126">
        <v>0</v>
      </c>
      <c r="AJ319" s="126">
        <v>0</v>
      </c>
      <c r="AK319" s="126">
        <v>0</v>
      </c>
      <c r="AL319" s="126">
        <v>15000000</v>
      </c>
    </row>
    <row r="320" spans="1:38" x14ac:dyDescent="0.25">
      <c r="A320" s="13">
        <v>302010110</v>
      </c>
      <c r="B320" s="14" t="s">
        <v>527</v>
      </c>
      <c r="C320" s="15">
        <v>1000</v>
      </c>
      <c r="D320" s="15">
        <v>0</v>
      </c>
      <c r="E320" s="15">
        <v>0</v>
      </c>
      <c r="F320" s="15">
        <v>0</v>
      </c>
      <c r="G320" s="15">
        <v>1000</v>
      </c>
      <c r="H320" s="15">
        <v>0</v>
      </c>
      <c r="I320" s="15">
        <v>0</v>
      </c>
      <c r="J320" s="15">
        <v>1000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1000</v>
      </c>
      <c r="R320" s="15">
        <v>0</v>
      </c>
      <c r="U320" s="129">
        <v>302010110</v>
      </c>
      <c r="V320" s="125" t="s">
        <v>527</v>
      </c>
      <c r="W320" s="126">
        <v>1000</v>
      </c>
      <c r="X320" s="126">
        <v>0</v>
      </c>
      <c r="Y320" s="126">
        <v>0</v>
      </c>
      <c r="Z320" s="126">
        <v>0</v>
      </c>
      <c r="AA320" s="126">
        <v>0</v>
      </c>
      <c r="AB320" s="126">
        <v>0</v>
      </c>
      <c r="AC320" s="126">
        <v>1000</v>
      </c>
      <c r="AD320" s="126">
        <v>0</v>
      </c>
      <c r="AE320" s="126">
        <v>0</v>
      </c>
      <c r="AF320" s="126">
        <v>1000</v>
      </c>
      <c r="AG320" s="126">
        <v>0</v>
      </c>
      <c r="AH320" s="126">
        <v>0</v>
      </c>
      <c r="AI320" s="126">
        <v>0</v>
      </c>
      <c r="AJ320" s="126">
        <v>0</v>
      </c>
      <c r="AK320" s="126">
        <v>0</v>
      </c>
      <c r="AL320" s="126">
        <v>1000</v>
      </c>
    </row>
    <row r="321" spans="1:38" x14ac:dyDescent="0.25">
      <c r="A321" s="17">
        <v>30201011003</v>
      </c>
      <c r="B321" s="17" t="s">
        <v>528</v>
      </c>
      <c r="C321" s="18">
        <v>1000</v>
      </c>
      <c r="D321" s="18">
        <v>0</v>
      </c>
      <c r="E321" s="18">
        <v>0</v>
      </c>
      <c r="F321" s="18">
        <v>0</v>
      </c>
      <c r="G321" s="18">
        <v>1000</v>
      </c>
      <c r="H321" s="18">
        <v>0</v>
      </c>
      <c r="I321" s="18">
        <v>0</v>
      </c>
      <c r="J321" s="18">
        <v>1000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1000</v>
      </c>
      <c r="R321" s="18">
        <v>0</v>
      </c>
      <c r="U321" s="129">
        <v>30201011003</v>
      </c>
      <c r="V321" s="125" t="s">
        <v>528</v>
      </c>
      <c r="W321" s="126">
        <v>1000</v>
      </c>
      <c r="X321" s="126">
        <v>0</v>
      </c>
      <c r="Y321" s="126">
        <v>0</v>
      </c>
      <c r="Z321" s="126">
        <v>0</v>
      </c>
      <c r="AA321" s="126">
        <v>0</v>
      </c>
      <c r="AB321" s="126">
        <v>0</v>
      </c>
      <c r="AC321" s="126">
        <v>1000</v>
      </c>
      <c r="AD321" s="126">
        <v>0</v>
      </c>
      <c r="AE321" s="126">
        <v>0</v>
      </c>
      <c r="AF321" s="126">
        <v>1000</v>
      </c>
      <c r="AG321" s="126">
        <v>0</v>
      </c>
      <c r="AH321" s="126">
        <v>0</v>
      </c>
      <c r="AI321" s="126">
        <v>0</v>
      </c>
      <c r="AJ321" s="126">
        <v>0</v>
      </c>
      <c r="AK321" s="126">
        <v>0</v>
      </c>
      <c r="AL321" s="126">
        <v>1000</v>
      </c>
    </row>
    <row r="322" spans="1:38" x14ac:dyDescent="0.25">
      <c r="A322" s="13">
        <v>302010111</v>
      </c>
      <c r="B322" s="14" t="s">
        <v>529</v>
      </c>
      <c r="C322" s="15">
        <v>175000000</v>
      </c>
      <c r="D322" s="15">
        <v>0</v>
      </c>
      <c r="E322" s="15">
        <v>0</v>
      </c>
      <c r="F322" s="15">
        <v>0</v>
      </c>
      <c r="G322" s="15">
        <v>175000000</v>
      </c>
      <c r="H322" s="15">
        <v>0</v>
      </c>
      <c r="I322" s="15">
        <v>0</v>
      </c>
      <c r="J322" s="15">
        <v>175000000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175000000</v>
      </c>
      <c r="R322" s="15">
        <v>0</v>
      </c>
      <c r="U322" s="129">
        <v>302010111</v>
      </c>
      <c r="V322" s="125" t="s">
        <v>529</v>
      </c>
      <c r="W322" s="126">
        <v>175000000</v>
      </c>
      <c r="X322" s="126">
        <v>0</v>
      </c>
      <c r="Y322" s="126">
        <v>0</v>
      </c>
      <c r="Z322" s="126">
        <v>0</v>
      </c>
      <c r="AA322" s="126">
        <v>0</v>
      </c>
      <c r="AB322" s="126">
        <v>0</v>
      </c>
      <c r="AC322" s="126">
        <v>175000000</v>
      </c>
      <c r="AD322" s="126">
        <v>0</v>
      </c>
      <c r="AE322" s="126">
        <v>0</v>
      </c>
      <c r="AF322" s="126">
        <v>175000000</v>
      </c>
      <c r="AG322" s="126">
        <v>0</v>
      </c>
      <c r="AH322" s="126">
        <v>0</v>
      </c>
      <c r="AI322" s="126">
        <v>0</v>
      </c>
      <c r="AJ322" s="126">
        <v>0</v>
      </c>
      <c r="AK322" s="126">
        <v>0</v>
      </c>
      <c r="AL322" s="126">
        <v>175000000</v>
      </c>
    </row>
    <row r="323" spans="1:38" x14ac:dyDescent="0.25">
      <c r="A323" s="17">
        <v>30201011101</v>
      </c>
      <c r="B323" s="17" t="s">
        <v>530</v>
      </c>
      <c r="C323" s="18">
        <v>65000000</v>
      </c>
      <c r="D323" s="18">
        <v>0</v>
      </c>
      <c r="E323" s="18">
        <v>0</v>
      </c>
      <c r="F323" s="18">
        <v>0</v>
      </c>
      <c r="G323" s="18">
        <v>65000000</v>
      </c>
      <c r="H323" s="18">
        <v>0</v>
      </c>
      <c r="I323" s="18">
        <v>0</v>
      </c>
      <c r="J323" s="18">
        <v>65000000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65000000</v>
      </c>
      <c r="R323" s="18">
        <v>0</v>
      </c>
      <c r="U323" s="129">
        <v>30201011101</v>
      </c>
      <c r="V323" s="125" t="s">
        <v>530</v>
      </c>
      <c r="W323" s="126">
        <v>65000000</v>
      </c>
      <c r="X323" s="126">
        <v>0</v>
      </c>
      <c r="Y323" s="126">
        <v>0</v>
      </c>
      <c r="Z323" s="126">
        <v>0</v>
      </c>
      <c r="AA323" s="126">
        <v>0</v>
      </c>
      <c r="AB323" s="126">
        <v>0</v>
      </c>
      <c r="AC323" s="126">
        <v>65000000</v>
      </c>
      <c r="AD323" s="126">
        <v>0</v>
      </c>
      <c r="AE323" s="126">
        <v>0</v>
      </c>
      <c r="AF323" s="126">
        <v>65000000</v>
      </c>
      <c r="AG323" s="126">
        <v>0</v>
      </c>
      <c r="AH323" s="126">
        <v>0</v>
      </c>
      <c r="AI323" s="126">
        <v>0</v>
      </c>
      <c r="AJ323" s="126">
        <v>0</v>
      </c>
      <c r="AK323" s="126">
        <v>0</v>
      </c>
      <c r="AL323" s="126">
        <v>65000000</v>
      </c>
    </row>
    <row r="324" spans="1:38" x14ac:dyDescent="0.25">
      <c r="A324" s="17">
        <v>30201011102</v>
      </c>
      <c r="B324" s="17" t="s">
        <v>531</v>
      </c>
      <c r="C324" s="18">
        <v>110000000</v>
      </c>
      <c r="D324" s="18">
        <v>0</v>
      </c>
      <c r="E324" s="18">
        <v>0</v>
      </c>
      <c r="F324" s="18">
        <v>0</v>
      </c>
      <c r="G324" s="18">
        <v>110000000</v>
      </c>
      <c r="H324" s="18">
        <v>0</v>
      </c>
      <c r="I324" s="18">
        <v>0</v>
      </c>
      <c r="J324" s="18">
        <v>110000000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110000000</v>
      </c>
      <c r="R324" s="18">
        <v>0</v>
      </c>
      <c r="U324" s="129">
        <v>30201011102</v>
      </c>
      <c r="V324" s="125" t="s">
        <v>531</v>
      </c>
      <c r="W324" s="126">
        <v>110000000</v>
      </c>
      <c r="X324" s="126">
        <v>0</v>
      </c>
      <c r="Y324" s="126">
        <v>0</v>
      </c>
      <c r="Z324" s="126">
        <v>0</v>
      </c>
      <c r="AA324" s="126">
        <v>0</v>
      </c>
      <c r="AB324" s="126">
        <v>0</v>
      </c>
      <c r="AC324" s="126">
        <v>110000000</v>
      </c>
      <c r="AD324" s="126">
        <v>0</v>
      </c>
      <c r="AE324" s="126">
        <v>0</v>
      </c>
      <c r="AF324" s="126">
        <v>110000000</v>
      </c>
      <c r="AG324" s="126">
        <v>0</v>
      </c>
      <c r="AH324" s="126">
        <v>0</v>
      </c>
      <c r="AI324" s="126">
        <v>0</v>
      </c>
      <c r="AJ324" s="126">
        <v>0</v>
      </c>
      <c r="AK324" s="126">
        <v>0</v>
      </c>
      <c r="AL324" s="126">
        <v>110000000</v>
      </c>
    </row>
    <row r="325" spans="1:38" x14ac:dyDescent="0.25">
      <c r="A325" s="13">
        <v>302010112</v>
      </c>
      <c r="B325" s="14" t="s">
        <v>532</v>
      </c>
      <c r="C325" s="15">
        <v>15000000</v>
      </c>
      <c r="D325" s="15">
        <v>0</v>
      </c>
      <c r="E325" s="15">
        <v>0</v>
      </c>
      <c r="F325" s="15">
        <v>0</v>
      </c>
      <c r="G325" s="15">
        <v>15000000</v>
      </c>
      <c r="H325" s="15">
        <v>0</v>
      </c>
      <c r="I325" s="15">
        <v>0</v>
      </c>
      <c r="J325" s="15">
        <v>15000000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15000000</v>
      </c>
      <c r="R325" s="15">
        <v>0</v>
      </c>
      <c r="U325" s="129">
        <v>302010112</v>
      </c>
      <c r="V325" s="125" t="s">
        <v>532</v>
      </c>
      <c r="W325" s="126">
        <v>15000000</v>
      </c>
      <c r="X325" s="126">
        <v>0</v>
      </c>
      <c r="Y325" s="126">
        <v>0</v>
      </c>
      <c r="Z325" s="126">
        <v>0</v>
      </c>
      <c r="AA325" s="126">
        <v>0</v>
      </c>
      <c r="AB325" s="126">
        <v>0</v>
      </c>
      <c r="AC325" s="126">
        <v>15000000</v>
      </c>
      <c r="AD325" s="126">
        <v>0</v>
      </c>
      <c r="AE325" s="126">
        <v>0</v>
      </c>
      <c r="AF325" s="126">
        <v>15000000</v>
      </c>
      <c r="AG325" s="126">
        <v>0</v>
      </c>
      <c r="AH325" s="126">
        <v>0</v>
      </c>
      <c r="AI325" s="126">
        <v>0</v>
      </c>
      <c r="AJ325" s="126">
        <v>0</v>
      </c>
      <c r="AK325" s="126">
        <v>0</v>
      </c>
      <c r="AL325" s="126">
        <v>15000000</v>
      </c>
    </row>
    <row r="326" spans="1:38" x14ac:dyDescent="0.25">
      <c r="A326" s="17">
        <v>30201011201</v>
      </c>
      <c r="B326" s="17" t="s">
        <v>533</v>
      </c>
      <c r="C326" s="18">
        <v>15000000</v>
      </c>
      <c r="D326" s="18">
        <v>0</v>
      </c>
      <c r="E326" s="18">
        <v>0</v>
      </c>
      <c r="F326" s="18">
        <v>0</v>
      </c>
      <c r="G326" s="18">
        <v>15000000</v>
      </c>
      <c r="H326" s="18">
        <v>0</v>
      </c>
      <c r="I326" s="18">
        <v>0</v>
      </c>
      <c r="J326" s="18">
        <v>15000000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15000000</v>
      </c>
      <c r="R326" s="18">
        <v>0</v>
      </c>
      <c r="U326" s="129">
        <v>30201011201</v>
      </c>
      <c r="V326" s="125" t="s">
        <v>533</v>
      </c>
      <c r="W326" s="126">
        <v>15000000</v>
      </c>
      <c r="X326" s="126">
        <v>0</v>
      </c>
      <c r="Y326" s="126">
        <v>0</v>
      </c>
      <c r="Z326" s="126">
        <v>0</v>
      </c>
      <c r="AA326" s="126">
        <v>0</v>
      </c>
      <c r="AB326" s="126">
        <v>0</v>
      </c>
      <c r="AC326" s="126">
        <v>15000000</v>
      </c>
      <c r="AD326" s="126">
        <v>0</v>
      </c>
      <c r="AE326" s="126">
        <v>0</v>
      </c>
      <c r="AF326" s="126">
        <v>15000000</v>
      </c>
      <c r="AG326" s="126">
        <v>0</v>
      </c>
      <c r="AH326" s="126">
        <v>0</v>
      </c>
      <c r="AI326" s="126">
        <v>0</v>
      </c>
      <c r="AJ326" s="126">
        <v>0</v>
      </c>
      <c r="AK326" s="126">
        <v>0</v>
      </c>
      <c r="AL326" s="126">
        <v>15000000</v>
      </c>
    </row>
    <row r="327" spans="1:38" x14ac:dyDescent="0.25">
      <c r="A327" s="17">
        <v>302010113</v>
      </c>
      <c r="B327" s="17" t="s">
        <v>534</v>
      </c>
      <c r="C327" s="18">
        <v>74785326</v>
      </c>
      <c r="D327" s="18">
        <v>0</v>
      </c>
      <c r="E327" s="18">
        <v>0</v>
      </c>
      <c r="F327" s="18">
        <v>0</v>
      </c>
      <c r="G327" s="18">
        <v>74785326</v>
      </c>
      <c r="H327" s="18">
        <v>17051791</v>
      </c>
      <c r="I327" s="18">
        <v>17051791</v>
      </c>
      <c r="J327" s="18">
        <v>57733535</v>
      </c>
      <c r="K327" s="18">
        <v>17051791</v>
      </c>
      <c r="L327" s="18">
        <v>17051791</v>
      </c>
      <c r="M327" s="18">
        <v>0</v>
      </c>
      <c r="N327" s="18">
        <v>17051791</v>
      </c>
      <c r="O327" s="18">
        <v>17051791</v>
      </c>
      <c r="P327" s="18">
        <v>0</v>
      </c>
      <c r="Q327" s="18">
        <v>57733535</v>
      </c>
      <c r="R327" s="18">
        <v>0</v>
      </c>
      <c r="U327" s="129">
        <v>302010113</v>
      </c>
      <c r="V327" s="125" t="s">
        <v>534</v>
      </c>
      <c r="W327" s="126">
        <v>74785326</v>
      </c>
      <c r="X327" s="126">
        <v>0</v>
      </c>
      <c r="Y327" s="126">
        <v>0</v>
      </c>
      <c r="Z327" s="126">
        <v>0</v>
      </c>
      <c r="AA327" s="126">
        <v>0</v>
      </c>
      <c r="AB327" s="126">
        <v>0</v>
      </c>
      <c r="AC327" s="126">
        <v>74785326</v>
      </c>
      <c r="AD327" s="126">
        <v>17051791</v>
      </c>
      <c r="AE327" s="126">
        <v>17051791</v>
      </c>
      <c r="AF327" s="126">
        <v>57733535</v>
      </c>
      <c r="AG327" s="126">
        <v>17051791</v>
      </c>
      <c r="AH327" s="126">
        <v>17051791</v>
      </c>
      <c r="AI327" s="126">
        <v>17051791</v>
      </c>
      <c r="AJ327" s="126">
        <v>17051791</v>
      </c>
      <c r="AK327" s="126">
        <v>0</v>
      </c>
      <c r="AL327" s="126">
        <v>57733535</v>
      </c>
    </row>
    <row r="328" spans="1:38" x14ac:dyDescent="0.25">
      <c r="A328" s="10">
        <v>30202</v>
      </c>
      <c r="B328" s="11" t="s">
        <v>535</v>
      </c>
      <c r="C328" s="12">
        <v>55001000</v>
      </c>
      <c r="D328" s="12">
        <v>58109770</v>
      </c>
      <c r="E328" s="12">
        <v>0</v>
      </c>
      <c r="F328" s="12">
        <v>0</v>
      </c>
      <c r="G328" s="12">
        <v>113110770</v>
      </c>
      <c r="H328" s="12">
        <v>49741331</v>
      </c>
      <c r="I328" s="12">
        <v>49741331</v>
      </c>
      <c r="J328" s="12">
        <v>63369439</v>
      </c>
      <c r="K328" s="12">
        <v>0</v>
      </c>
      <c r="L328" s="12">
        <v>0</v>
      </c>
      <c r="M328" s="12">
        <v>49741331</v>
      </c>
      <c r="N328" s="12">
        <v>58109770</v>
      </c>
      <c r="O328" s="12">
        <v>58109770</v>
      </c>
      <c r="P328" s="12">
        <v>8368439</v>
      </c>
      <c r="Q328" s="12">
        <v>55001000</v>
      </c>
      <c r="R328" s="12">
        <v>0</v>
      </c>
      <c r="U328" s="129">
        <v>30202</v>
      </c>
      <c r="V328" s="125" t="s">
        <v>535</v>
      </c>
      <c r="W328" s="126">
        <v>55001000</v>
      </c>
      <c r="X328" s="126">
        <v>58109770</v>
      </c>
      <c r="Y328" s="126">
        <v>0</v>
      </c>
      <c r="Z328" s="126">
        <v>0</v>
      </c>
      <c r="AA328" s="126">
        <v>0</v>
      </c>
      <c r="AB328" s="126">
        <v>0</v>
      </c>
      <c r="AC328" s="126">
        <v>113110770</v>
      </c>
      <c r="AD328" s="126">
        <v>49741331</v>
      </c>
      <c r="AE328" s="126">
        <v>49741331</v>
      </c>
      <c r="AF328" s="126">
        <v>63369439</v>
      </c>
      <c r="AG328" s="126">
        <v>0</v>
      </c>
      <c r="AH328" s="126">
        <v>0</v>
      </c>
      <c r="AI328" s="126">
        <v>58109770</v>
      </c>
      <c r="AJ328" s="126">
        <v>58109770</v>
      </c>
      <c r="AK328" s="126">
        <v>8368439</v>
      </c>
      <c r="AL328" s="126">
        <v>55001000</v>
      </c>
    </row>
    <row r="329" spans="1:38" x14ac:dyDescent="0.25">
      <c r="A329" s="13">
        <v>3020201</v>
      </c>
      <c r="B329" s="14" t="s">
        <v>536</v>
      </c>
      <c r="C329" s="15">
        <v>30000000</v>
      </c>
      <c r="D329" s="15">
        <v>58109770</v>
      </c>
      <c r="E329" s="15">
        <v>0</v>
      </c>
      <c r="F329" s="15">
        <v>0</v>
      </c>
      <c r="G329" s="15">
        <v>88109770</v>
      </c>
      <c r="H329" s="15">
        <v>49741331</v>
      </c>
      <c r="I329" s="15">
        <v>49741331</v>
      </c>
      <c r="J329" s="15">
        <v>38368439</v>
      </c>
      <c r="K329" s="15">
        <v>0</v>
      </c>
      <c r="L329" s="15">
        <v>0</v>
      </c>
      <c r="M329" s="15">
        <v>49741331</v>
      </c>
      <c r="N329" s="15">
        <v>58109770</v>
      </c>
      <c r="O329" s="15">
        <v>58109770</v>
      </c>
      <c r="P329" s="15">
        <v>8368439</v>
      </c>
      <c r="Q329" s="15">
        <v>30000000</v>
      </c>
      <c r="R329" s="15">
        <v>0</v>
      </c>
      <c r="U329" s="129">
        <v>3020201</v>
      </c>
      <c r="V329" s="125" t="s">
        <v>536</v>
      </c>
      <c r="W329" s="126">
        <v>30000000</v>
      </c>
      <c r="X329" s="126">
        <v>58109770</v>
      </c>
      <c r="Y329" s="126">
        <v>0</v>
      </c>
      <c r="Z329" s="126">
        <v>0</v>
      </c>
      <c r="AA329" s="126">
        <v>0</v>
      </c>
      <c r="AB329" s="126">
        <v>0</v>
      </c>
      <c r="AC329" s="126">
        <v>88109770</v>
      </c>
      <c r="AD329" s="126">
        <v>49741331</v>
      </c>
      <c r="AE329" s="126">
        <v>49741331</v>
      </c>
      <c r="AF329" s="126">
        <v>38368439</v>
      </c>
      <c r="AG329" s="126">
        <v>0</v>
      </c>
      <c r="AH329" s="126">
        <v>0</v>
      </c>
      <c r="AI329" s="126">
        <v>58109770</v>
      </c>
      <c r="AJ329" s="126">
        <v>58109770</v>
      </c>
      <c r="AK329" s="126">
        <v>8368439</v>
      </c>
      <c r="AL329" s="126">
        <v>30000000</v>
      </c>
    </row>
    <row r="330" spans="1:38" x14ac:dyDescent="0.25">
      <c r="A330" s="17">
        <v>302020101</v>
      </c>
      <c r="B330" s="17" t="s">
        <v>537</v>
      </c>
      <c r="C330" s="18">
        <v>30000000</v>
      </c>
      <c r="D330" s="18">
        <v>0</v>
      </c>
      <c r="E330" s="18">
        <v>0</v>
      </c>
      <c r="F330" s="18">
        <v>0</v>
      </c>
      <c r="G330" s="18">
        <v>30000000</v>
      </c>
      <c r="H330" s="18">
        <v>0</v>
      </c>
      <c r="I330" s="18">
        <v>0</v>
      </c>
      <c r="J330" s="18">
        <v>30000000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30000000</v>
      </c>
      <c r="R330" s="18">
        <v>0</v>
      </c>
      <c r="U330" s="129">
        <v>302020101</v>
      </c>
      <c r="V330" s="125" t="s">
        <v>537</v>
      </c>
      <c r="W330" s="126">
        <v>30000000</v>
      </c>
      <c r="X330" s="126">
        <v>0</v>
      </c>
      <c r="Y330" s="126">
        <v>0</v>
      </c>
      <c r="Z330" s="126">
        <v>0</v>
      </c>
      <c r="AA330" s="126">
        <v>0</v>
      </c>
      <c r="AB330" s="126">
        <v>0</v>
      </c>
      <c r="AC330" s="126">
        <v>30000000</v>
      </c>
      <c r="AD330" s="126">
        <v>0</v>
      </c>
      <c r="AE330" s="126">
        <v>0</v>
      </c>
      <c r="AF330" s="126">
        <v>30000000</v>
      </c>
      <c r="AG330" s="126">
        <v>0</v>
      </c>
      <c r="AH330" s="126">
        <v>0</v>
      </c>
      <c r="AI330" s="126">
        <v>0</v>
      </c>
      <c r="AJ330" s="126">
        <v>0</v>
      </c>
      <c r="AK330" s="126">
        <v>0</v>
      </c>
      <c r="AL330" s="126">
        <v>30000000</v>
      </c>
    </row>
    <row r="331" spans="1:38" x14ac:dyDescent="0.25">
      <c r="A331" s="17">
        <v>302020103</v>
      </c>
      <c r="B331" s="17" t="s">
        <v>538</v>
      </c>
      <c r="C331" s="18">
        <v>0</v>
      </c>
      <c r="D331" s="18">
        <v>58109770</v>
      </c>
      <c r="E331" s="18">
        <v>0</v>
      </c>
      <c r="F331" s="18">
        <v>0</v>
      </c>
      <c r="G331" s="18">
        <v>58109770</v>
      </c>
      <c r="H331" s="18">
        <v>49741331</v>
      </c>
      <c r="I331" s="18">
        <v>49741331</v>
      </c>
      <c r="J331" s="18">
        <v>8368439</v>
      </c>
      <c r="K331" s="18">
        <v>0</v>
      </c>
      <c r="L331" s="18">
        <v>0</v>
      </c>
      <c r="M331" s="18">
        <v>49741331</v>
      </c>
      <c r="N331" s="18">
        <v>58109770</v>
      </c>
      <c r="O331" s="18">
        <v>58109770</v>
      </c>
      <c r="P331" s="18">
        <v>8368439</v>
      </c>
      <c r="Q331" s="18">
        <v>0</v>
      </c>
      <c r="R331" s="18">
        <v>0</v>
      </c>
      <c r="U331" s="129">
        <v>302020103</v>
      </c>
      <c r="V331" s="125" t="s">
        <v>538</v>
      </c>
      <c r="W331" s="126">
        <v>0</v>
      </c>
      <c r="X331" s="126">
        <v>58109770</v>
      </c>
      <c r="Y331" s="126">
        <v>0</v>
      </c>
      <c r="Z331" s="126">
        <v>0</v>
      </c>
      <c r="AA331" s="126">
        <v>0</v>
      </c>
      <c r="AB331" s="126">
        <v>0</v>
      </c>
      <c r="AC331" s="126">
        <v>58109770</v>
      </c>
      <c r="AD331" s="126">
        <v>49741331</v>
      </c>
      <c r="AE331" s="126">
        <v>49741331</v>
      </c>
      <c r="AF331" s="126">
        <v>8368439</v>
      </c>
      <c r="AG331" s="126">
        <v>0</v>
      </c>
      <c r="AH331" s="126">
        <v>0</v>
      </c>
      <c r="AI331" s="126">
        <v>58109770</v>
      </c>
      <c r="AJ331" s="126">
        <v>58109770</v>
      </c>
      <c r="AK331" s="126">
        <v>8368439</v>
      </c>
      <c r="AL331" s="126">
        <v>0</v>
      </c>
    </row>
    <row r="332" spans="1:38" x14ac:dyDescent="0.25">
      <c r="A332" s="13">
        <v>3020202</v>
      </c>
      <c r="B332" s="14" t="s">
        <v>539</v>
      </c>
      <c r="C332" s="15">
        <v>1000</v>
      </c>
      <c r="D332" s="15">
        <v>0</v>
      </c>
      <c r="E332" s="15">
        <v>0</v>
      </c>
      <c r="F332" s="15">
        <v>0</v>
      </c>
      <c r="G332" s="15">
        <v>1000</v>
      </c>
      <c r="H332" s="15">
        <v>0</v>
      </c>
      <c r="I332" s="15">
        <v>0</v>
      </c>
      <c r="J332" s="15">
        <v>1000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1000</v>
      </c>
      <c r="R332" s="15">
        <v>0</v>
      </c>
      <c r="U332" s="129">
        <v>3020202</v>
      </c>
      <c r="V332" s="125" t="s">
        <v>539</v>
      </c>
      <c r="W332" s="126">
        <v>1000</v>
      </c>
      <c r="X332" s="126">
        <v>0</v>
      </c>
      <c r="Y332" s="126">
        <v>0</v>
      </c>
      <c r="Z332" s="126">
        <v>0</v>
      </c>
      <c r="AA332" s="126">
        <v>0</v>
      </c>
      <c r="AB332" s="126">
        <v>0</v>
      </c>
      <c r="AC332" s="126">
        <v>1000</v>
      </c>
      <c r="AD332" s="126">
        <v>0</v>
      </c>
      <c r="AE332" s="126">
        <v>0</v>
      </c>
      <c r="AF332" s="126">
        <v>1000</v>
      </c>
      <c r="AG332" s="126">
        <v>0</v>
      </c>
      <c r="AH332" s="126">
        <v>0</v>
      </c>
      <c r="AI332" s="126">
        <v>0</v>
      </c>
      <c r="AJ332" s="126">
        <v>0</v>
      </c>
      <c r="AK332" s="126">
        <v>0</v>
      </c>
      <c r="AL332" s="126">
        <v>1000</v>
      </c>
    </row>
    <row r="333" spans="1:38" x14ac:dyDescent="0.25">
      <c r="A333" s="17">
        <v>302020203</v>
      </c>
      <c r="B333" s="17" t="s">
        <v>540</v>
      </c>
      <c r="C333" s="18">
        <v>1000</v>
      </c>
      <c r="D333" s="18">
        <v>0</v>
      </c>
      <c r="E333" s="18">
        <v>0</v>
      </c>
      <c r="F333" s="18">
        <v>0</v>
      </c>
      <c r="G333" s="18">
        <v>1000</v>
      </c>
      <c r="H333" s="18">
        <v>0</v>
      </c>
      <c r="I333" s="18">
        <v>0</v>
      </c>
      <c r="J333" s="18">
        <v>1000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1000</v>
      </c>
      <c r="R333" s="18">
        <v>0</v>
      </c>
      <c r="U333" s="129">
        <v>302020203</v>
      </c>
      <c r="V333" s="125" t="s">
        <v>540</v>
      </c>
      <c r="W333" s="126">
        <v>1000</v>
      </c>
      <c r="X333" s="126">
        <v>0</v>
      </c>
      <c r="Y333" s="126">
        <v>0</v>
      </c>
      <c r="Z333" s="126">
        <v>0</v>
      </c>
      <c r="AA333" s="126">
        <v>0</v>
      </c>
      <c r="AB333" s="126">
        <v>0</v>
      </c>
      <c r="AC333" s="126">
        <v>1000</v>
      </c>
      <c r="AD333" s="126">
        <v>0</v>
      </c>
      <c r="AE333" s="126">
        <v>0</v>
      </c>
      <c r="AF333" s="126">
        <v>1000</v>
      </c>
      <c r="AG333" s="126">
        <v>0</v>
      </c>
      <c r="AH333" s="126">
        <v>0</v>
      </c>
      <c r="AI333" s="126">
        <v>0</v>
      </c>
      <c r="AJ333" s="126">
        <v>0</v>
      </c>
      <c r="AK333" s="126">
        <v>0</v>
      </c>
      <c r="AL333" s="126">
        <v>1000</v>
      </c>
    </row>
    <row r="334" spans="1:38" x14ac:dyDescent="0.25">
      <c r="A334" s="13">
        <v>3020203</v>
      </c>
      <c r="B334" s="14" t="s">
        <v>541</v>
      </c>
      <c r="C334" s="15">
        <v>25000000</v>
      </c>
      <c r="D334" s="15">
        <v>0</v>
      </c>
      <c r="E334" s="15">
        <v>0</v>
      </c>
      <c r="F334" s="15">
        <v>0</v>
      </c>
      <c r="G334" s="15">
        <v>25000000</v>
      </c>
      <c r="H334" s="15">
        <v>0</v>
      </c>
      <c r="I334" s="15">
        <v>0</v>
      </c>
      <c r="J334" s="15">
        <v>25000000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25000000</v>
      </c>
      <c r="R334" s="15">
        <v>0</v>
      </c>
      <c r="U334" s="129">
        <v>3020203</v>
      </c>
      <c r="V334" s="125" t="s">
        <v>541</v>
      </c>
      <c r="W334" s="126">
        <v>25000000</v>
      </c>
      <c r="X334" s="126">
        <v>0</v>
      </c>
      <c r="Y334" s="126">
        <v>0</v>
      </c>
      <c r="Z334" s="126">
        <v>0</v>
      </c>
      <c r="AA334" s="126">
        <v>0</v>
      </c>
      <c r="AB334" s="126">
        <v>0</v>
      </c>
      <c r="AC334" s="126">
        <v>25000000</v>
      </c>
      <c r="AD334" s="126">
        <v>0</v>
      </c>
      <c r="AE334" s="126">
        <v>0</v>
      </c>
      <c r="AF334" s="126">
        <v>25000000</v>
      </c>
      <c r="AG334" s="126">
        <v>0</v>
      </c>
      <c r="AH334" s="126">
        <v>0</v>
      </c>
      <c r="AI334" s="126">
        <v>0</v>
      </c>
      <c r="AJ334" s="126">
        <v>0</v>
      </c>
      <c r="AK334" s="126">
        <v>0</v>
      </c>
      <c r="AL334" s="126">
        <v>25000000</v>
      </c>
    </row>
    <row r="335" spans="1:38" x14ac:dyDescent="0.25">
      <c r="A335" s="17">
        <v>302020302</v>
      </c>
      <c r="B335" s="17" t="s">
        <v>542</v>
      </c>
      <c r="C335" s="18">
        <v>25000000</v>
      </c>
      <c r="D335" s="18">
        <v>0</v>
      </c>
      <c r="E335" s="18">
        <v>0</v>
      </c>
      <c r="F335" s="18">
        <v>0</v>
      </c>
      <c r="G335" s="18">
        <v>25000000</v>
      </c>
      <c r="H335" s="18">
        <v>0</v>
      </c>
      <c r="I335" s="18">
        <v>0</v>
      </c>
      <c r="J335" s="18">
        <v>25000000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25000000</v>
      </c>
      <c r="R335" s="18">
        <v>0</v>
      </c>
      <c r="U335" s="129">
        <v>302020302</v>
      </c>
      <c r="V335" s="125" t="s">
        <v>542</v>
      </c>
      <c r="W335" s="126">
        <v>25000000</v>
      </c>
      <c r="X335" s="126">
        <v>0</v>
      </c>
      <c r="Y335" s="126">
        <v>0</v>
      </c>
      <c r="Z335" s="126">
        <v>0</v>
      </c>
      <c r="AA335" s="126">
        <v>0</v>
      </c>
      <c r="AB335" s="126">
        <v>0</v>
      </c>
      <c r="AC335" s="126">
        <v>25000000</v>
      </c>
      <c r="AD335" s="126">
        <v>0</v>
      </c>
      <c r="AE335" s="126">
        <v>0</v>
      </c>
      <c r="AF335" s="126">
        <v>25000000</v>
      </c>
      <c r="AG335" s="126">
        <v>0</v>
      </c>
      <c r="AH335" s="126">
        <v>0</v>
      </c>
      <c r="AI335" s="126">
        <v>0</v>
      </c>
      <c r="AJ335" s="126">
        <v>0</v>
      </c>
      <c r="AK335" s="126">
        <v>0</v>
      </c>
      <c r="AL335" s="126">
        <v>25000000</v>
      </c>
    </row>
    <row r="336" spans="1:38" x14ac:dyDescent="0.25">
      <c r="A336" s="13">
        <v>30203</v>
      </c>
      <c r="B336" s="14" t="s">
        <v>543</v>
      </c>
      <c r="C336" s="15">
        <v>4000</v>
      </c>
      <c r="D336" s="15">
        <v>0</v>
      </c>
      <c r="E336" s="15">
        <v>0</v>
      </c>
      <c r="F336" s="15">
        <v>0</v>
      </c>
      <c r="G336" s="15">
        <v>4000</v>
      </c>
      <c r="H336" s="15">
        <v>0</v>
      </c>
      <c r="I336" s="15">
        <v>0</v>
      </c>
      <c r="J336" s="15">
        <v>4000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4000</v>
      </c>
      <c r="R336" s="15">
        <v>0</v>
      </c>
      <c r="U336" s="129">
        <v>30203</v>
      </c>
      <c r="V336" s="125" t="s">
        <v>543</v>
      </c>
      <c r="W336" s="126">
        <v>4000</v>
      </c>
      <c r="X336" s="126">
        <v>0</v>
      </c>
      <c r="Y336" s="126">
        <v>0</v>
      </c>
      <c r="Z336" s="126">
        <v>0</v>
      </c>
      <c r="AA336" s="126">
        <v>0</v>
      </c>
      <c r="AB336" s="126">
        <v>0</v>
      </c>
      <c r="AC336" s="126">
        <v>4000</v>
      </c>
      <c r="AD336" s="126">
        <v>0</v>
      </c>
      <c r="AE336" s="126">
        <v>0</v>
      </c>
      <c r="AF336" s="126">
        <v>4000</v>
      </c>
      <c r="AG336" s="126">
        <v>0</v>
      </c>
      <c r="AH336" s="126">
        <v>0</v>
      </c>
      <c r="AI336" s="126">
        <v>0</v>
      </c>
      <c r="AJ336" s="126">
        <v>0</v>
      </c>
      <c r="AK336" s="126">
        <v>0</v>
      </c>
      <c r="AL336" s="126">
        <v>4000</v>
      </c>
    </row>
    <row r="337" spans="1:38" x14ac:dyDescent="0.25">
      <c r="A337" s="13">
        <v>3020301</v>
      </c>
      <c r="B337" s="14" t="s">
        <v>544</v>
      </c>
      <c r="C337" s="15">
        <v>1000</v>
      </c>
      <c r="D337" s="15">
        <v>0</v>
      </c>
      <c r="E337" s="15">
        <v>0</v>
      </c>
      <c r="F337" s="15">
        <v>0</v>
      </c>
      <c r="G337" s="15">
        <v>1000</v>
      </c>
      <c r="H337" s="15">
        <v>0</v>
      </c>
      <c r="I337" s="15">
        <v>0</v>
      </c>
      <c r="J337" s="15">
        <v>1000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1000</v>
      </c>
      <c r="R337" s="15">
        <v>0</v>
      </c>
      <c r="U337" s="129">
        <v>3020301</v>
      </c>
      <c r="V337" s="125" t="s">
        <v>544</v>
      </c>
      <c r="W337" s="126">
        <v>1000</v>
      </c>
      <c r="X337" s="126">
        <v>0</v>
      </c>
      <c r="Y337" s="126">
        <v>0</v>
      </c>
      <c r="Z337" s="126">
        <v>0</v>
      </c>
      <c r="AA337" s="126">
        <v>0</v>
      </c>
      <c r="AB337" s="126">
        <v>0</v>
      </c>
      <c r="AC337" s="126">
        <v>1000</v>
      </c>
      <c r="AD337" s="126">
        <v>0</v>
      </c>
      <c r="AE337" s="126">
        <v>0</v>
      </c>
      <c r="AF337" s="126">
        <v>1000</v>
      </c>
      <c r="AG337" s="126">
        <v>0</v>
      </c>
      <c r="AH337" s="126">
        <v>0</v>
      </c>
      <c r="AI337" s="126">
        <v>0</v>
      </c>
      <c r="AJ337" s="126">
        <v>0</v>
      </c>
      <c r="AK337" s="126">
        <v>0</v>
      </c>
      <c r="AL337" s="126">
        <v>1000</v>
      </c>
    </row>
    <row r="338" spans="1:38" x14ac:dyDescent="0.25">
      <c r="A338" s="17">
        <v>302030103</v>
      </c>
      <c r="B338" s="17" t="s">
        <v>545</v>
      </c>
      <c r="C338" s="18">
        <v>1000</v>
      </c>
      <c r="D338" s="18">
        <v>0</v>
      </c>
      <c r="E338" s="18">
        <v>0</v>
      </c>
      <c r="F338" s="18">
        <v>0</v>
      </c>
      <c r="G338" s="18">
        <v>1000</v>
      </c>
      <c r="H338" s="18">
        <v>0</v>
      </c>
      <c r="I338" s="18">
        <v>0</v>
      </c>
      <c r="J338" s="18">
        <v>1000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1000</v>
      </c>
      <c r="R338" s="18">
        <v>0</v>
      </c>
      <c r="U338" s="129">
        <v>302030103</v>
      </c>
      <c r="V338" s="125" t="s">
        <v>545</v>
      </c>
      <c r="W338" s="126">
        <v>1000</v>
      </c>
      <c r="X338" s="126">
        <v>0</v>
      </c>
      <c r="Y338" s="126">
        <v>0</v>
      </c>
      <c r="Z338" s="126">
        <v>0</v>
      </c>
      <c r="AA338" s="126">
        <v>0</v>
      </c>
      <c r="AB338" s="126">
        <v>0</v>
      </c>
      <c r="AC338" s="126">
        <v>1000</v>
      </c>
      <c r="AD338" s="126">
        <v>0</v>
      </c>
      <c r="AE338" s="126">
        <v>0</v>
      </c>
      <c r="AF338" s="126">
        <v>1000</v>
      </c>
      <c r="AG338" s="126">
        <v>0</v>
      </c>
      <c r="AH338" s="126">
        <v>0</v>
      </c>
      <c r="AI338" s="126">
        <v>0</v>
      </c>
      <c r="AJ338" s="126">
        <v>0</v>
      </c>
      <c r="AK338" s="126">
        <v>0</v>
      </c>
      <c r="AL338" s="126">
        <v>1000</v>
      </c>
    </row>
    <row r="339" spans="1:38" x14ac:dyDescent="0.25">
      <c r="A339" s="13">
        <v>3020302</v>
      </c>
      <c r="B339" s="14" t="s">
        <v>546</v>
      </c>
      <c r="C339" s="15">
        <v>1000</v>
      </c>
      <c r="D339" s="15">
        <v>0</v>
      </c>
      <c r="E339" s="15">
        <v>0</v>
      </c>
      <c r="F339" s="15">
        <v>0</v>
      </c>
      <c r="G339" s="15">
        <v>1000</v>
      </c>
      <c r="H339" s="15">
        <v>0</v>
      </c>
      <c r="I339" s="15">
        <v>0</v>
      </c>
      <c r="J339" s="15">
        <v>1000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1000</v>
      </c>
      <c r="R339" s="15">
        <v>0</v>
      </c>
      <c r="U339" s="129">
        <v>3020302</v>
      </c>
      <c r="V339" s="125" t="s">
        <v>546</v>
      </c>
      <c r="W339" s="126">
        <v>1000</v>
      </c>
      <c r="X339" s="126">
        <v>0</v>
      </c>
      <c r="Y339" s="126">
        <v>0</v>
      </c>
      <c r="Z339" s="126">
        <v>0</v>
      </c>
      <c r="AA339" s="126">
        <v>0</v>
      </c>
      <c r="AB339" s="126">
        <v>0</v>
      </c>
      <c r="AC339" s="126">
        <v>1000</v>
      </c>
      <c r="AD339" s="126">
        <v>0</v>
      </c>
      <c r="AE339" s="126">
        <v>0</v>
      </c>
      <c r="AF339" s="126">
        <v>1000</v>
      </c>
      <c r="AG339" s="126">
        <v>0</v>
      </c>
      <c r="AH339" s="126">
        <v>0</v>
      </c>
      <c r="AI339" s="126">
        <v>0</v>
      </c>
      <c r="AJ339" s="126">
        <v>0</v>
      </c>
      <c r="AK339" s="126">
        <v>0</v>
      </c>
      <c r="AL339" s="126">
        <v>1000</v>
      </c>
    </row>
    <row r="340" spans="1:38" x14ac:dyDescent="0.25">
      <c r="A340" s="17">
        <v>302030203</v>
      </c>
      <c r="B340" s="17" t="s">
        <v>547</v>
      </c>
      <c r="C340" s="18">
        <v>1000</v>
      </c>
      <c r="D340" s="18">
        <v>0</v>
      </c>
      <c r="E340" s="18">
        <v>0</v>
      </c>
      <c r="F340" s="18">
        <v>0</v>
      </c>
      <c r="G340" s="18">
        <v>1000</v>
      </c>
      <c r="H340" s="18">
        <v>0</v>
      </c>
      <c r="I340" s="18">
        <v>0</v>
      </c>
      <c r="J340" s="18">
        <v>1000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1000</v>
      </c>
      <c r="R340" s="18">
        <v>0</v>
      </c>
      <c r="U340" s="129">
        <v>302030203</v>
      </c>
      <c r="V340" s="125" t="s">
        <v>547</v>
      </c>
      <c r="W340" s="126">
        <v>1000</v>
      </c>
      <c r="X340" s="126">
        <v>0</v>
      </c>
      <c r="Y340" s="126">
        <v>0</v>
      </c>
      <c r="Z340" s="126">
        <v>0</v>
      </c>
      <c r="AA340" s="126">
        <v>0</v>
      </c>
      <c r="AB340" s="126">
        <v>0</v>
      </c>
      <c r="AC340" s="126">
        <v>1000</v>
      </c>
      <c r="AD340" s="126">
        <v>0</v>
      </c>
      <c r="AE340" s="126">
        <v>0</v>
      </c>
      <c r="AF340" s="126">
        <v>1000</v>
      </c>
      <c r="AG340" s="126">
        <v>0</v>
      </c>
      <c r="AH340" s="126">
        <v>0</v>
      </c>
      <c r="AI340" s="126">
        <v>0</v>
      </c>
      <c r="AJ340" s="126">
        <v>0</v>
      </c>
      <c r="AK340" s="126">
        <v>0</v>
      </c>
      <c r="AL340" s="126">
        <v>1000</v>
      </c>
    </row>
    <row r="341" spans="1:38" x14ac:dyDescent="0.25">
      <c r="A341" s="13">
        <v>3020303</v>
      </c>
      <c r="B341" s="14" t="s">
        <v>548</v>
      </c>
      <c r="C341" s="15">
        <v>1000</v>
      </c>
      <c r="D341" s="15">
        <v>0</v>
      </c>
      <c r="E341" s="15">
        <v>0</v>
      </c>
      <c r="F341" s="15">
        <v>0</v>
      </c>
      <c r="G341" s="15">
        <v>1000</v>
      </c>
      <c r="H341" s="15">
        <v>0</v>
      </c>
      <c r="I341" s="15">
        <v>0</v>
      </c>
      <c r="J341" s="15">
        <v>1000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1000</v>
      </c>
      <c r="R341" s="15">
        <v>0</v>
      </c>
      <c r="U341" s="129">
        <v>3020303</v>
      </c>
      <c r="V341" s="125" t="s">
        <v>548</v>
      </c>
      <c r="W341" s="126">
        <v>1000</v>
      </c>
      <c r="X341" s="126">
        <v>0</v>
      </c>
      <c r="Y341" s="126">
        <v>0</v>
      </c>
      <c r="Z341" s="126">
        <v>0</v>
      </c>
      <c r="AA341" s="126">
        <v>0</v>
      </c>
      <c r="AB341" s="126">
        <v>0</v>
      </c>
      <c r="AC341" s="126">
        <v>1000</v>
      </c>
      <c r="AD341" s="126">
        <v>0</v>
      </c>
      <c r="AE341" s="126">
        <v>0</v>
      </c>
      <c r="AF341" s="126">
        <v>1000</v>
      </c>
      <c r="AG341" s="126">
        <v>0</v>
      </c>
      <c r="AH341" s="126">
        <v>0</v>
      </c>
      <c r="AI341" s="126">
        <v>0</v>
      </c>
      <c r="AJ341" s="126">
        <v>0</v>
      </c>
      <c r="AK341" s="126">
        <v>0</v>
      </c>
      <c r="AL341" s="126">
        <v>1000</v>
      </c>
    </row>
    <row r="342" spans="1:38" x14ac:dyDescent="0.25">
      <c r="A342" s="17">
        <v>302030303</v>
      </c>
      <c r="B342" s="17" t="s">
        <v>549</v>
      </c>
      <c r="C342" s="18">
        <v>1000</v>
      </c>
      <c r="D342" s="18">
        <v>0</v>
      </c>
      <c r="E342" s="18">
        <v>0</v>
      </c>
      <c r="F342" s="18">
        <v>0</v>
      </c>
      <c r="G342" s="18">
        <v>1000</v>
      </c>
      <c r="H342" s="18">
        <v>0</v>
      </c>
      <c r="I342" s="18">
        <v>0</v>
      </c>
      <c r="J342" s="18">
        <v>1000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1000</v>
      </c>
      <c r="R342" s="18">
        <v>0</v>
      </c>
      <c r="U342" s="129">
        <v>302030303</v>
      </c>
      <c r="V342" s="125" t="s">
        <v>549</v>
      </c>
      <c r="W342" s="126">
        <v>1000</v>
      </c>
      <c r="X342" s="126">
        <v>0</v>
      </c>
      <c r="Y342" s="126">
        <v>0</v>
      </c>
      <c r="Z342" s="126">
        <v>0</v>
      </c>
      <c r="AA342" s="126">
        <v>0</v>
      </c>
      <c r="AB342" s="126">
        <v>0</v>
      </c>
      <c r="AC342" s="126">
        <v>1000</v>
      </c>
      <c r="AD342" s="126">
        <v>0</v>
      </c>
      <c r="AE342" s="126">
        <v>0</v>
      </c>
      <c r="AF342" s="126">
        <v>1000</v>
      </c>
      <c r="AG342" s="126">
        <v>0</v>
      </c>
      <c r="AH342" s="126">
        <v>0</v>
      </c>
      <c r="AI342" s="126">
        <v>0</v>
      </c>
      <c r="AJ342" s="126">
        <v>0</v>
      </c>
      <c r="AK342" s="126">
        <v>0</v>
      </c>
      <c r="AL342" s="126">
        <v>1000</v>
      </c>
    </row>
    <row r="343" spans="1:38" x14ac:dyDescent="0.25">
      <c r="A343" s="13">
        <v>3020304</v>
      </c>
      <c r="B343" s="14" t="s">
        <v>550</v>
      </c>
      <c r="C343" s="15">
        <v>1000</v>
      </c>
      <c r="D343" s="15">
        <v>0</v>
      </c>
      <c r="E343" s="15">
        <v>0</v>
      </c>
      <c r="F343" s="15">
        <v>0</v>
      </c>
      <c r="G343" s="15">
        <v>1000</v>
      </c>
      <c r="H343" s="15">
        <v>0</v>
      </c>
      <c r="I343" s="15">
        <v>0</v>
      </c>
      <c r="J343" s="15">
        <v>1000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1000</v>
      </c>
      <c r="R343" s="15">
        <v>0</v>
      </c>
      <c r="U343" s="129">
        <v>3020304</v>
      </c>
      <c r="V343" s="125" t="s">
        <v>550</v>
      </c>
      <c r="W343" s="126">
        <v>1000</v>
      </c>
      <c r="X343" s="126">
        <v>0</v>
      </c>
      <c r="Y343" s="126">
        <v>0</v>
      </c>
      <c r="Z343" s="126">
        <v>0</v>
      </c>
      <c r="AA343" s="126">
        <v>0</v>
      </c>
      <c r="AB343" s="126">
        <v>0</v>
      </c>
      <c r="AC343" s="126">
        <v>1000</v>
      </c>
      <c r="AD343" s="126">
        <v>0</v>
      </c>
      <c r="AE343" s="126">
        <v>0</v>
      </c>
      <c r="AF343" s="126">
        <v>1000</v>
      </c>
      <c r="AG343" s="126">
        <v>0</v>
      </c>
      <c r="AH343" s="126">
        <v>0</v>
      </c>
      <c r="AI343" s="126">
        <v>0</v>
      </c>
      <c r="AJ343" s="126">
        <v>0</v>
      </c>
      <c r="AK343" s="126">
        <v>0</v>
      </c>
      <c r="AL343" s="126">
        <v>1000</v>
      </c>
    </row>
    <row r="344" spans="1:38" x14ac:dyDescent="0.25">
      <c r="A344" s="17">
        <v>302030403</v>
      </c>
      <c r="B344" s="17" t="s">
        <v>551</v>
      </c>
      <c r="C344" s="18">
        <v>1000</v>
      </c>
      <c r="D344" s="18">
        <v>0</v>
      </c>
      <c r="E344" s="18">
        <v>0</v>
      </c>
      <c r="F344" s="18">
        <v>0</v>
      </c>
      <c r="G344" s="18">
        <v>1000</v>
      </c>
      <c r="H344" s="18">
        <v>0</v>
      </c>
      <c r="I344" s="18">
        <v>0</v>
      </c>
      <c r="J344" s="18">
        <v>1000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1000</v>
      </c>
      <c r="R344" s="18">
        <v>0</v>
      </c>
      <c r="U344" s="129">
        <v>302030403</v>
      </c>
      <c r="V344" s="125" t="s">
        <v>551</v>
      </c>
      <c r="W344" s="126">
        <v>1000</v>
      </c>
      <c r="X344" s="126">
        <v>0</v>
      </c>
      <c r="Y344" s="126">
        <v>0</v>
      </c>
      <c r="Z344" s="126">
        <v>0</v>
      </c>
      <c r="AA344" s="126">
        <v>0</v>
      </c>
      <c r="AB344" s="126">
        <v>0</v>
      </c>
      <c r="AC344" s="126">
        <v>1000</v>
      </c>
      <c r="AD344" s="126">
        <v>0</v>
      </c>
      <c r="AE344" s="126">
        <v>0</v>
      </c>
      <c r="AF344" s="126">
        <v>1000</v>
      </c>
      <c r="AG344" s="126">
        <v>0</v>
      </c>
      <c r="AH344" s="126">
        <v>0</v>
      </c>
      <c r="AI344" s="126">
        <v>0</v>
      </c>
      <c r="AJ344" s="126">
        <v>0</v>
      </c>
      <c r="AK344" s="126">
        <v>0</v>
      </c>
      <c r="AL344" s="126">
        <v>1000</v>
      </c>
    </row>
    <row r="345" spans="1:38" x14ac:dyDescent="0.25">
      <c r="A345" s="10">
        <v>30204</v>
      </c>
      <c r="B345" s="11" t="s">
        <v>552</v>
      </c>
      <c r="C345" s="12">
        <v>190000000</v>
      </c>
      <c r="D345" s="12">
        <v>0</v>
      </c>
      <c r="E345" s="12">
        <v>0</v>
      </c>
      <c r="F345" s="12">
        <v>0</v>
      </c>
      <c r="G345" s="12">
        <v>190000000</v>
      </c>
      <c r="H345" s="12">
        <v>0</v>
      </c>
      <c r="I345" s="12">
        <v>0</v>
      </c>
      <c r="J345" s="12">
        <v>190000000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190000000</v>
      </c>
      <c r="R345" s="12">
        <v>0</v>
      </c>
      <c r="U345" s="129">
        <v>30204</v>
      </c>
      <c r="V345" s="125" t="s">
        <v>552</v>
      </c>
      <c r="W345" s="126">
        <v>190000000</v>
      </c>
      <c r="X345" s="126">
        <v>0</v>
      </c>
      <c r="Y345" s="126">
        <v>0</v>
      </c>
      <c r="Z345" s="126">
        <v>0</v>
      </c>
      <c r="AA345" s="126">
        <v>0</v>
      </c>
      <c r="AB345" s="126">
        <v>0</v>
      </c>
      <c r="AC345" s="126">
        <v>190000000</v>
      </c>
      <c r="AD345" s="126">
        <v>0</v>
      </c>
      <c r="AE345" s="126">
        <v>0</v>
      </c>
      <c r="AF345" s="126">
        <v>190000000</v>
      </c>
      <c r="AG345" s="126">
        <v>0</v>
      </c>
      <c r="AH345" s="126">
        <v>0</v>
      </c>
      <c r="AI345" s="126">
        <v>0</v>
      </c>
      <c r="AJ345" s="126">
        <v>0</v>
      </c>
      <c r="AK345" s="126">
        <v>0</v>
      </c>
      <c r="AL345" s="126">
        <v>190000000</v>
      </c>
    </row>
    <row r="346" spans="1:38" x14ac:dyDescent="0.25">
      <c r="A346" s="13">
        <v>3020401</v>
      </c>
      <c r="B346" s="14" t="s">
        <v>553</v>
      </c>
      <c r="C346" s="15">
        <v>60000000</v>
      </c>
      <c r="D346" s="15">
        <v>0</v>
      </c>
      <c r="E346" s="15">
        <v>0</v>
      </c>
      <c r="F346" s="15">
        <v>0</v>
      </c>
      <c r="G346" s="15">
        <v>60000000</v>
      </c>
      <c r="H346" s="15">
        <v>0</v>
      </c>
      <c r="I346" s="15">
        <v>0</v>
      </c>
      <c r="J346" s="15">
        <v>60000000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60000000</v>
      </c>
      <c r="R346" s="15">
        <v>0</v>
      </c>
      <c r="U346" s="129">
        <v>3020401</v>
      </c>
      <c r="V346" s="125" t="s">
        <v>553</v>
      </c>
      <c r="W346" s="126">
        <v>60000000</v>
      </c>
      <c r="X346" s="126">
        <v>0</v>
      </c>
      <c r="Y346" s="126">
        <v>0</v>
      </c>
      <c r="Z346" s="126">
        <v>0</v>
      </c>
      <c r="AA346" s="126">
        <v>0</v>
      </c>
      <c r="AB346" s="126">
        <v>0</v>
      </c>
      <c r="AC346" s="126">
        <v>60000000</v>
      </c>
      <c r="AD346" s="126">
        <v>0</v>
      </c>
      <c r="AE346" s="126">
        <v>0</v>
      </c>
      <c r="AF346" s="126">
        <v>60000000</v>
      </c>
      <c r="AG346" s="126">
        <v>0</v>
      </c>
      <c r="AH346" s="126">
        <v>0</v>
      </c>
      <c r="AI346" s="126">
        <v>0</v>
      </c>
      <c r="AJ346" s="126">
        <v>0</v>
      </c>
      <c r="AK346" s="126">
        <v>0</v>
      </c>
      <c r="AL346" s="126">
        <v>60000000</v>
      </c>
    </row>
    <row r="347" spans="1:38" x14ac:dyDescent="0.25">
      <c r="A347" s="17">
        <v>302040101</v>
      </c>
      <c r="B347" s="17" t="s">
        <v>554</v>
      </c>
      <c r="C347" s="18">
        <v>60000000</v>
      </c>
      <c r="D347" s="18">
        <v>0</v>
      </c>
      <c r="E347" s="18">
        <v>0</v>
      </c>
      <c r="F347" s="18">
        <v>0</v>
      </c>
      <c r="G347" s="18">
        <v>60000000</v>
      </c>
      <c r="H347" s="18">
        <v>0</v>
      </c>
      <c r="I347" s="18">
        <v>0</v>
      </c>
      <c r="J347" s="18">
        <v>60000000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60000000</v>
      </c>
      <c r="R347" s="18">
        <v>0</v>
      </c>
      <c r="U347" s="129">
        <v>302040101</v>
      </c>
      <c r="V347" s="125" t="s">
        <v>554</v>
      </c>
      <c r="W347" s="126">
        <v>60000000</v>
      </c>
      <c r="X347" s="126">
        <v>0</v>
      </c>
      <c r="Y347" s="126">
        <v>0</v>
      </c>
      <c r="Z347" s="126">
        <v>0</v>
      </c>
      <c r="AA347" s="126">
        <v>0</v>
      </c>
      <c r="AB347" s="126">
        <v>0</v>
      </c>
      <c r="AC347" s="126">
        <v>60000000</v>
      </c>
      <c r="AD347" s="126">
        <v>0</v>
      </c>
      <c r="AE347" s="126">
        <v>0</v>
      </c>
      <c r="AF347" s="126">
        <v>60000000</v>
      </c>
      <c r="AG347" s="126">
        <v>0</v>
      </c>
      <c r="AH347" s="126">
        <v>0</v>
      </c>
      <c r="AI347" s="126">
        <v>0</v>
      </c>
      <c r="AJ347" s="126">
        <v>0</v>
      </c>
      <c r="AK347" s="126">
        <v>0</v>
      </c>
      <c r="AL347" s="126">
        <v>60000000</v>
      </c>
    </row>
    <row r="348" spans="1:38" x14ac:dyDescent="0.25">
      <c r="A348" s="13">
        <v>3020402</v>
      </c>
      <c r="B348" s="14" t="s">
        <v>555</v>
      </c>
      <c r="C348" s="15">
        <v>60000000</v>
      </c>
      <c r="D348" s="15">
        <v>0</v>
      </c>
      <c r="E348" s="15">
        <v>0</v>
      </c>
      <c r="F348" s="15">
        <v>0</v>
      </c>
      <c r="G348" s="15">
        <v>60000000</v>
      </c>
      <c r="H348" s="15">
        <v>0</v>
      </c>
      <c r="I348" s="15">
        <v>0</v>
      </c>
      <c r="J348" s="15">
        <v>60000000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60000000</v>
      </c>
      <c r="R348" s="15">
        <v>0</v>
      </c>
      <c r="U348" s="129">
        <v>3020402</v>
      </c>
      <c r="V348" s="125" t="s">
        <v>555</v>
      </c>
      <c r="W348" s="126">
        <v>60000000</v>
      </c>
      <c r="X348" s="126">
        <v>0</v>
      </c>
      <c r="Y348" s="126">
        <v>0</v>
      </c>
      <c r="Z348" s="126">
        <v>0</v>
      </c>
      <c r="AA348" s="126">
        <v>0</v>
      </c>
      <c r="AB348" s="126">
        <v>0</v>
      </c>
      <c r="AC348" s="126">
        <v>60000000</v>
      </c>
      <c r="AD348" s="126">
        <v>0</v>
      </c>
      <c r="AE348" s="126">
        <v>0</v>
      </c>
      <c r="AF348" s="126">
        <v>60000000</v>
      </c>
      <c r="AG348" s="126">
        <v>0</v>
      </c>
      <c r="AH348" s="126">
        <v>0</v>
      </c>
      <c r="AI348" s="126">
        <v>0</v>
      </c>
      <c r="AJ348" s="126">
        <v>0</v>
      </c>
      <c r="AK348" s="126">
        <v>0</v>
      </c>
      <c r="AL348" s="126">
        <v>60000000</v>
      </c>
    </row>
    <row r="349" spans="1:38" x14ac:dyDescent="0.25">
      <c r="A349" s="17">
        <v>302040201</v>
      </c>
      <c r="B349" s="17" t="s">
        <v>556</v>
      </c>
      <c r="C349" s="18">
        <v>60000000</v>
      </c>
      <c r="D349" s="18">
        <v>0</v>
      </c>
      <c r="E349" s="18">
        <v>0</v>
      </c>
      <c r="F349" s="18">
        <v>0</v>
      </c>
      <c r="G349" s="18">
        <v>60000000</v>
      </c>
      <c r="H349" s="18">
        <v>0</v>
      </c>
      <c r="I349" s="18">
        <v>0</v>
      </c>
      <c r="J349" s="18">
        <v>60000000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60000000</v>
      </c>
      <c r="R349" s="18">
        <v>0</v>
      </c>
      <c r="U349" s="129">
        <v>302040201</v>
      </c>
      <c r="V349" s="125" t="s">
        <v>556</v>
      </c>
      <c r="W349" s="126">
        <v>60000000</v>
      </c>
      <c r="X349" s="126">
        <v>0</v>
      </c>
      <c r="Y349" s="126">
        <v>0</v>
      </c>
      <c r="Z349" s="126">
        <v>0</v>
      </c>
      <c r="AA349" s="126">
        <v>0</v>
      </c>
      <c r="AB349" s="126">
        <v>0</v>
      </c>
      <c r="AC349" s="126">
        <v>60000000</v>
      </c>
      <c r="AD349" s="126">
        <v>0</v>
      </c>
      <c r="AE349" s="126">
        <v>0</v>
      </c>
      <c r="AF349" s="126">
        <v>60000000</v>
      </c>
      <c r="AG349" s="126">
        <v>0</v>
      </c>
      <c r="AH349" s="126">
        <v>0</v>
      </c>
      <c r="AI349" s="126">
        <v>0</v>
      </c>
      <c r="AJ349" s="126">
        <v>0</v>
      </c>
      <c r="AK349" s="126">
        <v>0</v>
      </c>
      <c r="AL349" s="126">
        <v>60000000</v>
      </c>
    </row>
    <row r="350" spans="1:38" x14ac:dyDescent="0.25">
      <c r="A350" s="13">
        <v>3020403</v>
      </c>
      <c r="B350" s="14" t="s">
        <v>557</v>
      </c>
      <c r="C350" s="15">
        <v>50000000</v>
      </c>
      <c r="D350" s="15">
        <v>0</v>
      </c>
      <c r="E350" s="15">
        <v>0</v>
      </c>
      <c r="F350" s="15">
        <v>0</v>
      </c>
      <c r="G350" s="15">
        <v>50000000</v>
      </c>
      <c r="H350" s="15">
        <v>0</v>
      </c>
      <c r="I350" s="15">
        <v>0</v>
      </c>
      <c r="J350" s="15">
        <v>50000000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50000000</v>
      </c>
      <c r="R350" s="15">
        <v>0</v>
      </c>
      <c r="U350" s="129">
        <v>3020403</v>
      </c>
      <c r="V350" s="125" t="s">
        <v>557</v>
      </c>
      <c r="W350" s="126">
        <v>50000000</v>
      </c>
      <c r="X350" s="126">
        <v>0</v>
      </c>
      <c r="Y350" s="126">
        <v>0</v>
      </c>
      <c r="Z350" s="126">
        <v>0</v>
      </c>
      <c r="AA350" s="126">
        <v>0</v>
      </c>
      <c r="AB350" s="126">
        <v>0</v>
      </c>
      <c r="AC350" s="126">
        <v>50000000</v>
      </c>
      <c r="AD350" s="126">
        <v>0</v>
      </c>
      <c r="AE350" s="126">
        <v>0</v>
      </c>
      <c r="AF350" s="126">
        <v>50000000</v>
      </c>
      <c r="AG350" s="126">
        <v>0</v>
      </c>
      <c r="AH350" s="126">
        <v>0</v>
      </c>
      <c r="AI350" s="126">
        <v>0</v>
      </c>
      <c r="AJ350" s="126">
        <v>0</v>
      </c>
      <c r="AK350" s="126">
        <v>0</v>
      </c>
      <c r="AL350" s="126">
        <v>50000000</v>
      </c>
    </row>
    <row r="351" spans="1:38" x14ac:dyDescent="0.25">
      <c r="A351" s="17">
        <v>302040301</v>
      </c>
      <c r="B351" s="17" t="s">
        <v>558</v>
      </c>
      <c r="C351" s="18">
        <v>50000000</v>
      </c>
      <c r="D351" s="18">
        <v>0</v>
      </c>
      <c r="E351" s="18">
        <v>0</v>
      </c>
      <c r="F351" s="18">
        <v>0</v>
      </c>
      <c r="G351" s="18">
        <v>50000000</v>
      </c>
      <c r="H351" s="18">
        <v>0</v>
      </c>
      <c r="I351" s="18">
        <v>0</v>
      </c>
      <c r="J351" s="18">
        <v>50000000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50000000</v>
      </c>
      <c r="R351" s="18">
        <v>0</v>
      </c>
      <c r="U351" s="129">
        <v>302040301</v>
      </c>
      <c r="V351" s="125" t="s">
        <v>558</v>
      </c>
      <c r="W351" s="126">
        <v>50000000</v>
      </c>
      <c r="X351" s="126">
        <v>0</v>
      </c>
      <c r="Y351" s="126">
        <v>0</v>
      </c>
      <c r="Z351" s="126">
        <v>0</v>
      </c>
      <c r="AA351" s="126">
        <v>0</v>
      </c>
      <c r="AB351" s="126">
        <v>0</v>
      </c>
      <c r="AC351" s="126">
        <v>50000000</v>
      </c>
      <c r="AD351" s="126">
        <v>0</v>
      </c>
      <c r="AE351" s="126">
        <v>0</v>
      </c>
      <c r="AF351" s="126">
        <v>50000000</v>
      </c>
      <c r="AG351" s="126">
        <v>0</v>
      </c>
      <c r="AH351" s="126">
        <v>0</v>
      </c>
      <c r="AI351" s="126">
        <v>0</v>
      </c>
      <c r="AJ351" s="126">
        <v>0</v>
      </c>
      <c r="AK351" s="126">
        <v>0</v>
      </c>
      <c r="AL351" s="126">
        <v>50000000</v>
      </c>
    </row>
    <row r="352" spans="1:38" x14ac:dyDescent="0.25">
      <c r="A352" s="13">
        <v>3020404</v>
      </c>
      <c r="B352" s="14" t="s">
        <v>559</v>
      </c>
      <c r="C352" s="15">
        <v>20000000</v>
      </c>
      <c r="D352" s="15">
        <v>0</v>
      </c>
      <c r="E352" s="15">
        <v>0</v>
      </c>
      <c r="F352" s="15">
        <v>0</v>
      </c>
      <c r="G352" s="15">
        <v>20000000</v>
      </c>
      <c r="H352" s="15">
        <v>0</v>
      </c>
      <c r="I352" s="15">
        <v>0</v>
      </c>
      <c r="J352" s="15">
        <v>20000000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20000000</v>
      </c>
      <c r="R352" s="15">
        <v>0</v>
      </c>
      <c r="U352" s="129">
        <v>3020404</v>
      </c>
      <c r="V352" s="125" t="s">
        <v>559</v>
      </c>
      <c r="W352" s="126">
        <v>20000000</v>
      </c>
      <c r="X352" s="126">
        <v>0</v>
      </c>
      <c r="Y352" s="126">
        <v>0</v>
      </c>
      <c r="Z352" s="126">
        <v>0</v>
      </c>
      <c r="AA352" s="126">
        <v>0</v>
      </c>
      <c r="AB352" s="126">
        <v>0</v>
      </c>
      <c r="AC352" s="126">
        <v>20000000</v>
      </c>
      <c r="AD352" s="126">
        <v>0</v>
      </c>
      <c r="AE352" s="126">
        <v>0</v>
      </c>
      <c r="AF352" s="126">
        <v>20000000</v>
      </c>
      <c r="AG352" s="126">
        <v>0</v>
      </c>
      <c r="AH352" s="126">
        <v>0</v>
      </c>
      <c r="AI352" s="126">
        <v>0</v>
      </c>
      <c r="AJ352" s="126">
        <v>0</v>
      </c>
      <c r="AK352" s="126">
        <v>0</v>
      </c>
      <c r="AL352" s="126">
        <v>20000000</v>
      </c>
    </row>
    <row r="353" spans="1:38" x14ac:dyDescent="0.25">
      <c r="A353" s="17">
        <v>302040401</v>
      </c>
      <c r="B353" s="17" t="s">
        <v>560</v>
      </c>
      <c r="C353" s="18">
        <v>20000000</v>
      </c>
      <c r="D353" s="18">
        <v>0</v>
      </c>
      <c r="E353" s="18">
        <v>0</v>
      </c>
      <c r="F353" s="18">
        <v>0</v>
      </c>
      <c r="G353" s="18">
        <v>20000000</v>
      </c>
      <c r="H353" s="18">
        <v>0</v>
      </c>
      <c r="I353" s="18">
        <v>0</v>
      </c>
      <c r="J353" s="18">
        <v>20000000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20000000</v>
      </c>
      <c r="R353" s="18">
        <v>0</v>
      </c>
      <c r="U353" s="129">
        <v>302040401</v>
      </c>
      <c r="V353" s="125" t="s">
        <v>560</v>
      </c>
      <c r="W353" s="126">
        <v>20000000</v>
      </c>
      <c r="X353" s="126">
        <v>0</v>
      </c>
      <c r="Y353" s="126">
        <v>0</v>
      </c>
      <c r="Z353" s="126">
        <v>0</v>
      </c>
      <c r="AA353" s="126">
        <v>0</v>
      </c>
      <c r="AB353" s="126">
        <v>0</v>
      </c>
      <c r="AC353" s="126">
        <v>20000000</v>
      </c>
      <c r="AD353" s="126">
        <v>0</v>
      </c>
      <c r="AE353" s="126">
        <v>0</v>
      </c>
      <c r="AF353" s="126">
        <v>20000000</v>
      </c>
      <c r="AG353" s="126">
        <v>0</v>
      </c>
      <c r="AH353" s="126">
        <v>0</v>
      </c>
      <c r="AI353" s="126">
        <v>0</v>
      </c>
      <c r="AJ353" s="126">
        <v>0</v>
      </c>
      <c r="AK353" s="126">
        <v>0</v>
      </c>
      <c r="AL353" s="126">
        <v>20000000</v>
      </c>
    </row>
    <row r="354" spans="1:38" x14ac:dyDescent="0.25">
      <c r="A354" s="10">
        <v>30205</v>
      </c>
      <c r="B354" s="11" t="s">
        <v>561</v>
      </c>
      <c r="C354" s="12">
        <v>120000000</v>
      </c>
      <c r="D354" s="12">
        <v>0</v>
      </c>
      <c r="E354" s="12">
        <v>0</v>
      </c>
      <c r="F354" s="12">
        <v>0</v>
      </c>
      <c r="G354" s="12">
        <v>120000000</v>
      </c>
      <c r="H354" s="12">
        <v>0</v>
      </c>
      <c r="I354" s="12">
        <v>0</v>
      </c>
      <c r="J354" s="12">
        <v>120000000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120000000</v>
      </c>
      <c r="R354" s="12">
        <v>0</v>
      </c>
      <c r="U354" s="129">
        <v>30205</v>
      </c>
      <c r="V354" s="125" t="s">
        <v>561</v>
      </c>
      <c r="W354" s="126">
        <v>120000000</v>
      </c>
      <c r="X354" s="126">
        <v>0</v>
      </c>
      <c r="Y354" s="126">
        <v>0</v>
      </c>
      <c r="Z354" s="126">
        <v>0</v>
      </c>
      <c r="AA354" s="126">
        <v>0</v>
      </c>
      <c r="AB354" s="126">
        <v>0</v>
      </c>
      <c r="AC354" s="126">
        <v>120000000</v>
      </c>
      <c r="AD354" s="126">
        <v>0</v>
      </c>
      <c r="AE354" s="126">
        <v>0</v>
      </c>
      <c r="AF354" s="126">
        <v>120000000</v>
      </c>
      <c r="AG354" s="126">
        <v>0</v>
      </c>
      <c r="AH354" s="126">
        <v>0</v>
      </c>
      <c r="AI354" s="126">
        <v>0</v>
      </c>
      <c r="AJ354" s="126">
        <v>0</v>
      </c>
      <c r="AK354" s="126">
        <v>0</v>
      </c>
      <c r="AL354" s="126">
        <v>120000000</v>
      </c>
    </row>
    <row r="355" spans="1:38" x14ac:dyDescent="0.25">
      <c r="A355" s="13">
        <v>3020501</v>
      </c>
      <c r="B355" s="14" t="s">
        <v>562</v>
      </c>
      <c r="C355" s="15">
        <v>90000000</v>
      </c>
      <c r="D355" s="15">
        <v>0</v>
      </c>
      <c r="E355" s="15">
        <v>0</v>
      </c>
      <c r="F355" s="15">
        <v>0</v>
      </c>
      <c r="G355" s="15">
        <v>90000000</v>
      </c>
      <c r="H355" s="15">
        <v>0</v>
      </c>
      <c r="I355" s="15">
        <v>0</v>
      </c>
      <c r="J355" s="15">
        <v>90000000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90000000</v>
      </c>
      <c r="R355" s="15">
        <v>0</v>
      </c>
      <c r="U355" s="129">
        <v>3020501</v>
      </c>
      <c r="V355" s="125" t="s">
        <v>562</v>
      </c>
      <c r="W355" s="126">
        <v>90000000</v>
      </c>
      <c r="X355" s="126">
        <v>0</v>
      </c>
      <c r="Y355" s="126">
        <v>0</v>
      </c>
      <c r="Z355" s="126">
        <v>0</v>
      </c>
      <c r="AA355" s="126">
        <v>0</v>
      </c>
      <c r="AB355" s="126">
        <v>0</v>
      </c>
      <c r="AC355" s="126">
        <v>90000000</v>
      </c>
      <c r="AD355" s="126">
        <v>0</v>
      </c>
      <c r="AE355" s="126">
        <v>0</v>
      </c>
      <c r="AF355" s="126">
        <v>90000000</v>
      </c>
      <c r="AG355" s="126">
        <v>0</v>
      </c>
      <c r="AH355" s="126">
        <v>0</v>
      </c>
      <c r="AI355" s="126">
        <v>0</v>
      </c>
      <c r="AJ355" s="126">
        <v>0</v>
      </c>
      <c r="AK355" s="126">
        <v>0</v>
      </c>
      <c r="AL355" s="126">
        <v>90000000</v>
      </c>
    </row>
    <row r="356" spans="1:38" x14ac:dyDescent="0.25">
      <c r="A356" s="17">
        <v>302050101</v>
      </c>
      <c r="B356" s="17" t="s">
        <v>563</v>
      </c>
      <c r="C356" s="18">
        <v>40000000</v>
      </c>
      <c r="D356" s="18">
        <v>0</v>
      </c>
      <c r="E356" s="18">
        <v>0</v>
      </c>
      <c r="F356" s="18">
        <v>0</v>
      </c>
      <c r="G356" s="18">
        <v>40000000</v>
      </c>
      <c r="H356" s="18">
        <v>0</v>
      </c>
      <c r="I356" s="18">
        <v>0</v>
      </c>
      <c r="J356" s="18">
        <v>40000000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40000000</v>
      </c>
      <c r="R356" s="18">
        <v>0</v>
      </c>
      <c r="U356" s="129">
        <v>302050101</v>
      </c>
      <c r="V356" s="125" t="s">
        <v>563</v>
      </c>
      <c r="W356" s="126">
        <v>40000000</v>
      </c>
      <c r="X356" s="126">
        <v>0</v>
      </c>
      <c r="Y356" s="126">
        <v>0</v>
      </c>
      <c r="Z356" s="126">
        <v>0</v>
      </c>
      <c r="AA356" s="126">
        <v>0</v>
      </c>
      <c r="AB356" s="126">
        <v>0</v>
      </c>
      <c r="AC356" s="126">
        <v>40000000</v>
      </c>
      <c r="AD356" s="126">
        <v>0</v>
      </c>
      <c r="AE356" s="126">
        <v>0</v>
      </c>
      <c r="AF356" s="126">
        <v>40000000</v>
      </c>
      <c r="AG356" s="126">
        <v>0</v>
      </c>
      <c r="AH356" s="126">
        <v>0</v>
      </c>
      <c r="AI356" s="126">
        <v>0</v>
      </c>
      <c r="AJ356" s="126">
        <v>0</v>
      </c>
      <c r="AK356" s="126">
        <v>0</v>
      </c>
      <c r="AL356" s="126">
        <v>40000000</v>
      </c>
    </row>
    <row r="357" spans="1:38" x14ac:dyDescent="0.25">
      <c r="A357" s="17">
        <v>302050102</v>
      </c>
      <c r="B357" s="17" t="s">
        <v>564</v>
      </c>
      <c r="C357" s="18">
        <v>50000000</v>
      </c>
      <c r="D357" s="18">
        <v>0</v>
      </c>
      <c r="E357" s="18">
        <v>0</v>
      </c>
      <c r="F357" s="18">
        <v>0</v>
      </c>
      <c r="G357" s="18">
        <v>50000000</v>
      </c>
      <c r="H357" s="18">
        <v>0</v>
      </c>
      <c r="I357" s="18">
        <v>0</v>
      </c>
      <c r="J357" s="18">
        <v>50000000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50000000</v>
      </c>
      <c r="R357" s="18">
        <v>0</v>
      </c>
      <c r="U357" s="129">
        <v>302050102</v>
      </c>
      <c r="V357" s="125" t="s">
        <v>564</v>
      </c>
      <c r="W357" s="126">
        <v>50000000</v>
      </c>
      <c r="X357" s="126">
        <v>0</v>
      </c>
      <c r="Y357" s="126">
        <v>0</v>
      </c>
      <c r="Z357" s="126">
        <v>0</v>
      </c>
      <c r="AA357" s="126">
        <v>0</v>
      </c>
      <c r="AB357" s="126">
        <v>0</v>
      </c>
      <c r="AC357" s="126">
        <v>50000000</v>
      </c>
      <c r="AD357" s="126">
        <v>0</v>
      </c>
      <c r="AE357" s="126">
        <v>0</v>
      </c>
      <c r="AF357" s="126">
        <v>50000000</v>
      </c>
      <c r="AG357" s="126">
        <v>0</v>
      </c>
      <c r="AH357" s="126">
        <v>0</v>
      </c>
      <c r="AI357" s="126">
        <v>0</v>
      </c>
      <c r="AJ357" s="126">
        <v>0</v>
      </c>
      <c r="AK357" s="126">
        <v>0</v>
      </c>
      <c r="AL357" s="126">
        <v>50000000</v>
      </c>
    </row>
    <row r="358" spans="1:38" x14ac:dyDescent="0.25">
      <c r="A358" s="13">
        <v>3020502</v>
      </c>
      <c r="B358" s="14" t="s">
        <v>565</v>
      </c>
      <c r="C358" s="15">
        <v>30000000</v>
      </c>
      <c r="D358" s="15">
        <v>0</v>
      </c>
      <c r="E358" s="15">
        <v>0</v>
      </c>
      <c r="F358" s="15">
        <v>0</v>
      </c>
      <c r="G358" s="15">
        <v>30000000</v>
      </c>
      <c r="H358" s="15">
        <v>0</v>
      </c>
      <c r="I358" s="15">
        <v>0</v>
      </c>
      <c r="J358" s="15">
        <v>30000000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30000000</v>
      </c>
      <c r="R358" s="15">
        <v>0</v>
      </c>
      <c r="U358" s="129">
        <v>3020502</v>
      </c>
      <c r="V358" s="125" t="s">
        <v>565</v>
      </c>
      <c r="W358" s="126">
        <v>30000000</v>
      </c>
      <c r="X358" s="126">
        <v>0</v>
      </c>
      <c r="Y358" s="126">
        <v>0</v>
      </c>
      <c r="Z358" s="126">
        <v>0</v>
      </c>
      <c r="AA358" s="126">
        <v>0</v>
      </c>
      <c r="AB358" s="126">
        <v>0</v>
      </c>
      <c r="AC358" s="126">
        <v>30000000</v>
      </c>
      <c r="AD358" s="126">
        <v>0</v>
      </c>
      <c r="AE358" s="126">
        <v>0</v>
      </c>
      <c r="AF358" s="126">
        <v>30000000</v>
      </c>
      <c r="AG358" s="126">
        <v>0</v>
      </c>
      <c r="AH358" s="126">
        <v>0</v>
      </c>
      <c r="AI358" s="126">
        <v>0</v>
      </c>
      <c r="AJ358" s="126">
        <v>0</v>
      </c>
      <c r="AK358" s="126">
        <v>0</v>
      </c>
      <c r="AL358" s="126">
        <v>30000000</v>
      </c>
    </row>
    <row r="359" spans="1:38" x14ac:dyDescent="0.25">
      <c r="A359" s="17">
        <v>302050201</v>
      </c>
      <c r="B359" s="17" t="s">
        <v>566</v>
      </c>
      <c r="C359" s="18">
        <v>30000000</v>
      </c>
      <c r="D359" s="18">
        <v>0</v>
      </c>
      <c r="E359" s="18">
        <v>0</v>
      </c>
      <c r="F359" s="18">
        <v>0</v>
      </c>
      <c r="G359" s="18">
        <v>30000000</v>
      </c>
      <c r="H359" s="18">
        <v>0</v>
      </c>
      <c r="I359" s="18">
        <v>0</v>
      </c>
      <c r="J359" s="18">
        <v>30000000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30000000</v>
      </c>
      <c r="R359" s="18">
        <v>0</v>
      </c>
      <c r="U359" s="129">
        <v>302050201</v>
      </c>
      <c r="V359" s="125" t="s">
        <v>566</v>
      </c>
      <c r="W359" s="126">
        <v>30000000</v>
      </c>
      <c r="X359" s="126">
        <v>0</v>
      </c>
      <c r="Y359" s="126">
        <v>0</v>
      </c>
      <c r="Z359" s="126">
        <v>0</v>
      </c>
      <c r="AA359" s="126">
        <v>0</v>
      </c>
      <c r="AB359" s="126">
        <v>0</v>
      </c>
      <c r="AC359" s="126">
        <v>30000000</v>
      </c>
      <c r="AD359" s="126">
        <v>0</v>
      </c>
      <c r="AE359" s="126">
        <v>0</v>
      </c>
      <c r="AF359" s="126">
        <v>30000000</v>
      </c>
      <c r="AG359" s="126">
        <v>0</v>
      </c>
      <c r="AH359" s="126">
        <v>0</v>
      </c>
      <c r="AI359" s="126">
        <v>0</v>
      </c>
      <c r="AJ359" s="126">
        <v>0</v>
      </c>
      <c r="AK359" s="126">
        <v>0</v>
      </c>
      <c r="AL359" s="126">
        <v>30000000</v>
      </c>
    </row>
    <row r="360" spans="1:38" x14ac:dyDescent="0.25">
      <c r="A360" s="10">
        <v>30206</v>
      </c>
      <c r="B360" s="11" t="s">
        <v>567</v>
      </c>
      <c r="C360" s="12">
        <v>50000000</v>
      </c>
      <c r="D360" s="12">
        <v>0</v>
      </c>
      <c r="E360" s="12">
        <v>0</v>
      </c>
      <c r="F360" s="12">
        <v>0</v>
      </c>
      <c r="G360" s="12">
        <v>50000000</v>
      </c>
      <c r="H360" s="12">
        <v>0</v>
      </c>
      <c r="I360" s="12">
        <v>0</v>
      </c>
      <c r="J360" s="12">
        <v>50000000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50000000</v>
      </c>
      <c r="R360" s="12">
        <v>0</v>
      </c>
      <c r="U360" s="129">
        <v>30206</v>
      </c>
      <c r="V360" s="125" t="s">
        <v>567</v>
      </c>
      <c r="W360" s="126">
        <v>50000000</v>
      </c>
      <c r="X360" s="126">
        <v>0</v>
      </c>
      <c r="Y360" s="126">
        <v>0</v>
      </c>
      <c r="Z360" s="126">
        <v>0</v>
      </c>
      <c r="AA360" s="126">
        <v>0</v>
      </c>
      <c r="AB360" s="126">
        <v>0</v>
      </c>
      <c r="AC360" s="126">
        <v>50000000</v>
      </c>
      <c r="AD360" s="126">
        <v>0</v>
      </c>
      <c r="AE360" s="126">
        <v>0</v>
      </c>
      <c r="AF360" s="126">
        <v>50000000</v>
      </c>
      <c r="AG360" s="126">
        <v>0</v>
      </c>
      <c r="AH360" s="126">
        <v>0</v>
      </c>
      <c r="AI360" s="126">
        <v>0</v>
      </c>
      <c r="AJ360" s="126">
        <v>0</v>
      </c>
      <c r="AK360" s="126">
        <v>0</v>
      </c>
      <c r="AL360" s="126">
        <v>50000000</v>
      </c>
    </row>
    <row r="361" spans="1:38" x14ac:dyDescent="0.25">
      <c r="A361" s="13">
        <v>3020601</v>
      </c>
      <c r="B361" s="14" t="s">
        <v>568</v>
      </c>
      <c r="C361" s="15">
        <v>50000000</v>
      </c>
      <c r="D361" s="15">
        <v>0</v>
      </c>
      <c r="E361" s="15">
        <v>0</v>
      </c>
      <c r="F361" s="15">
        <v>0</v>
      </c>
      <c r="G361" s="15">
        <v>50000000</v>
      </c>
      <c r="H361" s="15">
        <v>0</v>
      </c>
      <c r="I361" s="15">
        <v>0</v>
      </c>
      <c r="J361" s="15">
        <v>50000000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50000000</v>
      </c>
      <c r="R361" s="15">
        <v>0</v>
      </c>
      <c r="U361" s="129">
        <v>3020601</v>
      </c>
      <c r="V361" s="125" t="s">
        <v>568</v>
      </c>
      <c r="W361" s="126">
        <v>50000000</v>
      </c>
      <c r="X361" s="126">
        <v>0</v>
      </c>
      <c r="Y361" s="126">
        <v>0</v>
      </c>
      <c r="Z361" s="126">
        <v>0</v>
      </c>
      <c r="AA361" s="126">
        <v>0</v>
      </c>
      <c r="AB361" s="126">
        <v>0</v>
      </c>
      <c r="AC361" s="126">
        <v>50000000</v>
      </c>
      <c r="AD361" s="126">
        <v>0</v>
      </c>
      <c r="AE361" s="126">
        <v>0</v>
      </c>
      <c r="AF361" s="126">
        <v>50000000</v>
      </c>
      <c r="AG361" s="126">
        <v>0</v>
      </c>
      <c r="AH361" s="126">
        <v>0</v>
      </c>
      <c r="AI361" s="126">
        <v>0</v>
      </c>
      <c r="AJ361" s="126">
        <v>0</v>
      </c>
      <c r="AK361" s="126">
        <v>0</v>
      </c>
      <c r="AL361" s="126">
        <v>50000000</v>
      </c>
    </row>
    <row r="362" spans="1:38" x14ac:dyDescent="0.25">
      <c r="A362" s="17">
        <v>302060101</v>
      </c>
      <c r="B362" s="17" t="s">
        <v>569</v>
      </c>
      <c r="C362" s="18">
        <v>50000000</v>
      </c>
      <c r="D362" s="18">
        <v>0</v>
      </c>
      <c r="E362" s="18">
        <v>0</v>
      </c>
      <c r="F362" s="18">
        <v>0</v>
      </c>
      <c r="G362" s="18">
        <v>50000000</v>
      </c>
      <c r="H362" s="18">
        <v>0</v>
      </c>
      <c r="I362" s="18">
        <v>0</v>
      </c>
      <c r="J362" s="18">
        <v>50000000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50000000</v>
      </c>
      <c r="R362" s="18">
        <v>0</v>
      </c>
      <c r="U362" s="129">
        <v>302060101</v>
      </c>
      <c r="V362" s="125" t="s">
        <v>569</v>
      </c>
      <c r="W362" s="126">
        <v>50000000</v>
      </c>
      <c r="X362" s="126">
        <v>0</v>
      </c>
      <c r="Y362" s="126">
        <v>0</v>
      </c>
      <c r="Z362" s="126">
        <v>0</v>
      </c>
      <c r="AA362" s="126">
        <v>0</v>
      </c>
      <c r="AB362" s="126">
        <v>0</v>
      </c>
      <c r="AC362" s="126">
        <v>50000000</v>
      </c>
      <c r="AD362" s="126">
        <v>0</v>
      </c>
      <c r="AE362" s="126">
        <v>0</v>
      </c>
      <c r="AF362" s="126">
        <v>50000000</v>
      </c>
      <c r="AG362" s="126">
        <v>0</v>
      </c>
      <c r="AH362" s="126">
        <v>0</v>
      </c>
      <c r="AI362" s="126">
        <v>0</v>
      </c>
      <c r="AJ362" s="126">
        <v>0</v>
      </c>
      <c r="AK362" s="126">
        <v>0</v>
      </c>
      <c r="AL362" s="126">
        <v>50000000</v>
      </c>
    </row>
    <row r="363" spans="1:38" x14ac:dyDescent="0.25">
      <c r="A363" s="10">
        <v>30207</v>
      </c>
      <c r="B363" s="11" t="s">
        <v>570</v>
      </c>
      <c r="C363" s="12">
        <v>1000</v>
      </c>
      <c r="D363" s="12">
        <v>0</v>
      </c>
      <c r="E363" s="12">
        <v>0</v>
      </c>
      <c r="F363" s="12">
        <v>0</v>
      </c>
      <c r="G363" s="12">
        <v>1000</v>
      </c>
      <c r="H363" s="12">
        <v>0</v>
      </c>
      <c r="I363" s="12">
        <v>0</v>
      </c>
      <c r="J363" s="12">
        <v>1000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1000</v>
      </c>
      <c r="R363" s="12">
        <v>0</v>
      </c>
      <c r="U363" s="129">
        <v>30207</v>
      </c>
      <c r="V363" s="125" t="s">
        <v>570</v>
      </c>
      <c r="W363" s="126">
        <v>1000</v>
      </c>
      <c r="X363" s="126">
        <v>0</v>
      </c>
      <c r="Y363" s="126">
        <v>0</v>
      </c>
      <c r="Z363" s="126">
        <v>0</v>
      </c>
      <c r="AA363" s="126">
        <v>0</v>
      </c>
      <c r="AB363" s="126">
        <v>0</v>
      </c>
      <c r="AC363" s="126">
        <v>1000</v>
      </c>
      <c r="AD363" s="126">
        <v>0</v>
      </c>
      <c r="AE363" s="126">
        <v>0</v>
      </c>
      <c r="AF363" s="126">
        <v>1000</v>
      </c>
      <c r="AG363" s="126">
        <v>0</v>
      </c>
      <c r="AH363" s="126">
        <v>0</v>
      </c>
      <c r="AI363" s="126">
        <v>0</v>
      </c>
      <c r="AJ363" s="126">
        <v>0</v>
      </c>
      <c r="AK363" s="126">
        <v>0</v>
      </c>
      <c r="AL363" s="126">
        <v>1000</v>
      </c>
    </row>
    <row r="364" spans="1:38" x14ac:dyDescent="0.25">
      <c r="A364" s="17">
        <v>3020703</v>
      </c>
      <c r="B364" s="17" t="s">
        <v>571</v>
      </c>
      <c r="C364" s="18">
        <v>1000</v>
      </c>
      <c r="D364" s="18">
        <v>0</v>
      </c>
      <c r="E364" s="18">
        <v>0</v>
      </c>
      <c r="F364" s="18">
        <v>0</v>
      </c>
      <c r="G364" s="18">
        <v>1000</v>
      </c>
      <c r="H364" s="18">
        <v>0</v>
      </c>
      <c r="I364" s="18">
        <v>0</v>
      </c>
      <c r="J364" s="18">
        <v>1000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1000</v>
      </c>
      <c r="R364" s="18">
        <v>0</v>
      </c>
      <c r="U364" s="129">
        <v>3020703</v>
      </c>
      <c r="V364" s="125" t="s">
        <v>571</v>
      </c>
      <c r="W364" s="126">
        <v>1000</v>
      </c>
      <c r="X364" s="126">
        <v>0</v>
      </c>
      <c r="Y364" s="126">
        <v>0</v>
      </c>
      <c r="Z364" s="126">
        <v>0</v>
      </c>
      <c r="AA364" s="126">
        <v>0</v>
      </c>
      <c r="AB364" s="126">
        <v>0</v>
      </c>
      <c r="AC364" s="126">
        <v>1000</v>
      </c>
      <c r="AD364" s="126">
        <v>0</v>
      </c>
      <c r="AE364" s="126">
        <v>0</v>
      </c>
      <c r="AF364" s="126">
        <v>1000</v>
      </c>
      <c r="AG364" s="126">
        <v>0</v>
      </c>
      <c r="AH364" s="126">
        <v>0</v>
      </c>
      <c r="AI364" s="126">
        <v>0</v>
      </c>
      <c r="AJ364" s="126">
        <v>0</v>
      </c>
      <c r="AK364" s="126">
        <v>0</v>
      </c>
      <c r="AL364" s="126">
        <v>1000</v>
      </c>
    </row>
    <row r="365" spans="1:38" x14ac:dyDescent="0.25">
      <c r="A365" s="7">
        <v>303</v>
      </c>
      <c r="B365" s="8" t="s">
        <v>572</v>
      </c>
      <c r="C365" s="9">
        <v>5001000</v>
      </c>
      <c r="D365" s="9">
        <v>0</v>
      </c>
      <c r="E365" s="9">
        <v>0</v>
      </c>
      <c r="F365" s="9">
        <v>0</v>
      </c>
      <c r="G365" s="9">
        <v>5001000</v>
      </c>
      <c r="H365" s="9">
        <v>0</v>
      </c>
      <c r="I365" s="9">
        <v>0</v>
      </c>
      <c r="J365" s="9">
        <v>5001000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5001000</v>
      </c>
      <c r="R365" s="9">
        <v>0</v>
      </c>
      <c r="U365" s="129">
        <v>303</v>
      </c>
      <c r="V365" s="125" t="s">
        <v>572</v>
      </c>
      <c r="W365" s="126">
        <v>5001000</v>
      </c>
      <c r="X365" s="126">
        <v>0</v>
      </c>
      <c r="Y365" s="126">
        <v>0</v>
      </c>
      <c r="Z365" s="126">
        <v>0</v>
      </c>
      <c r="AA365" s="126">
        <v>0</v>
      </c>
      <c r="AB365" s="126">
        <v>0</v>
      </c>
      <c r="AC365" s="126">
        <v>5001000</v>
      </c>
      <c r="AD365" s="126">
        <v>0</v>
      </c>
      <c r="AE365" s="126">
        <v>0</v>
      </c>
      <c r="AF365" s="126">
        <v>5001000</v>
      </c>
      <c r="AG365" s="126">
        <v>0</v>
      </c>
      <c r="AH365" s="126">
        <v>0</v>
      </c>
      <c r="AI365" s="126">
        <v>0</v>
      </c>
      <c r="AJ365" s="126">
        <v>0</v>
      </c>
      <c r="AK365" s="126">
        <v>0</v>
      </c>
      <c r="AL365" s="126">
        <v>5001000</v>
      </c>
    </row>
    <row r="366" spans="1:38" x14ac:dyDescent="0.25">
      <c r="A366" s="10">
        <v>30301</v>
      </c>
      <c r="B366" s="11" t="s">
        <v>573</v>
      </c>
      <c r="C366" s="12">
        <v>5000000</v>
      </c>
      <c r="D366" s="12">
        <v>0</v>
      </c>
      <c r="E366" s="12">
        <v>0</v>
      </c>
      <c r="F366" s="12">
        <v>0</v>
      </c>
      <c r="G366" s="12">
        <v>5000000</v>
      </c>
      <c r="H366" s="12">
        <v>0</v>
      </c>
      <c r="I366" s="12">
        <v>0</v>
      </c>
      <c r="J366" s="12">
        <v>5000000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5000000</v>
      </c>
      <c r="R366" s="12">
        <v>0</v>
      </c>
      <c r="U366" s="129">
        <v>30301</v>
      </c>
      <c r="V366" s="125" t="s">
        <v>573</v>
      </c>
      <c r="W366" s="126">
        <v>5000000</v>
      </c>
      <c r="X366" s="126">
        <v>0</v>
      </c>
      <c r="Y366" s="126">
        <v>0</v>
      </c>
      <c r="Z366" s="126">
        <v>0</v>
      </c>
      <c r="AA366" s="126">
        <v>0</v>
      </c>
      <c r="AB366" s="126">
        <v>0</v>
      </c>
      <c r="AC366" s="126">
        <v>5000000</v>
      </c>
      <c r="AD366" s="126">
        <v>0</v>
      </c>
      <c r="AE366" s="126">
        <v>0</v>
      </c>
      <c r="AF366" s="126">
        <v>5000000</v>
      </c>
      <c r="AG366" s="126">
        <v>0</v>
      </c>
      <c r="AH366" s="126">
        <v>0</v>
      </c>
      <c r="AI366" s="126">
        <v>0</v>
      </c>
      <c r="AJ366" s="126">
        <v>0</v>
      </c>
      <c r="AK366" s="126">
        <v>0</v>
      </c>
      <c r="AL366" s="126">
        <v>5000000</v>
      </c>
    </row>
    <row r="367" spans="1:38" x14ac:dyDescent="0.25">
      <c r="A367" s="13">
        <v>3030101</v>
      </c>
      <c r="B367" s="14" t="s">
        <v>574</v>
      </c>
      <c r="C367" s="15">
        <v>5000000</v>
      </c>
      <c r="D367" s="15">
        <v>0</v>
      </c>
      <c r="E367" s="15">
        <v>0</v>
      </c>
      <c r="F367" s="15">
        <v>0</v>
      </c>
      <c r="G367" s="15">
        <v>5000000</v>
      </c>
      <c r="H367" s="15">
        <v>0</v>
      </c>
      <c r="I367" s="15">
        <v>0</v>
      </c>
      <c r="J367" s="15">
        <v>5000000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5000000</v>
      </c>
      <c r="R367" s="15">
        <v>0</v>
      </c>
      <c r="U367" s="129">
        <v>3030101</v>
      </c>
      <c r="V367" s="125" t="s">
        <v>574</v>
      </c>
      <c r="W367" s="126">
        <v>5000000</v>
      </c>
      <c r="X367" s="126">
        <v>0</v>
      </c>
      <c r="Y367" s="126">
        <v>0</v>
      </c>
      <c r="Z367" s="126">
        <v>0</v>
      </c>
      <c r="AA367" s="126">
        <v>0</v>
      </c>
      <c r="AB367" s="126">
        <v>0</v>
      </c>
      <c r="AC367" s="126">
        <v>5000000</v>
      </c>
      <c r="AD367" s="126">
        <v>0</v>
      </c>
      <c r="AE367" s="126">
        <v>0</v>
      </c>
      <c r="AF367" s="126">
        <v>5000000</v>
      </c>
      <c r="AG367" s="126">
        <v>0</v>
      </c>
      <c r="AH367" s="126">
        <v>0</v>
      </c>
      <c r="AI367" s="126">
        <v>0</v>
      </c>
      <c r="AJ367" s="126">
        <v>0</v>
      </c>
      <c r="AK367" s="126">
        <v>0</v>
      </c>
      <c r="AL367" s="126">
        <v>5000000</v>
      </c>
    </row>
    <row r="368" spans="1:38" x14ac:dyDescent="0.25">
      <c r="A368" s="17">
        <v>303010102</v>
      </c>
      <c r="B368" s="17" t="s">
        <v>575</v>
      </c>
      <c r="C368" s="18">
        <v>5000000</v>
      </c>
      <c r="D368" s="18">
        <v>0</v>
      </c>
      <c r="E368" s="18">
        <v>0</v>
      </c>
      <c r="F368" s="18">
        <v>0</v>
      </c>
      <c r="G368" s="18">
        <v>5000000</v>
      </c>
      <c r="H368" s="18">
        <v>0</v>
      </c>
      <c r="I368" s="18">
        <v>0</v>
      </c>
      <c r="J368" s="18">
        <v>5000000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5000000</v>
      </c>
      <c r="R368" s="18">
        <v>0</v>
      </c>
      <c r="U368" s="129">
        <v>303010102</v>
      </c>
      <c r="V368" s="125" t="s">
        <v>575</v>
      </c>
      <c r="W368" s="126">
        <v>5000000</v>
      </c>
      <c r="X368" s="126">
        <v>0</v>
      </c>
      <c r="Y368" s="126">
        <v>0</v>
      </c>
      <c r="Z368" s="126">
        <v>0</v>
      </c>
      <c r="AA368" s="126">
        <v>0</v>
      </c>
      <c r="AB368" s="126">
        <v>0</v>
      </c>
      <c r="AC368" s="126">
        <v>5000000</v>
      </c>
      <c r="AD368" s="126">
        <v>0</v>
      </c>
      <c r="AE368" s="126">
        <v>0</v>
      </c>
      <c r="AF368" s="126">
        <v>5000000</v>
      </c>
      <c r="AG368" s="126">
        <v>0</v>
      </c>
      <c r="AH368" s="126">
        <v>0</v>
      </c>
      <c r="AI368" s="126">
        <v>0</v>
      </c>
      <c r="AJ368" s="126">
        <v>0</v>
      </c>
      <c r="AK368" s="126">
        <v>0</v>
      </c>
      <c r="AL368" s="126">
        <v>5000000</v>
      </c>
    </row>
    <row r="369" spans="1:38" x14ac:dyDescent="0.25">
      <c r="A369" s="10">
        <v>30302</v>
      </c>
      <c r="B369" s="11" t="s">
        <v>576</v>
      </c>
      <c r="C369" s="12">
        <v>1000</v>
      </c>
      <c r="D369" s="12">
        <v>0</v>
      </c>
      <c r="E369" s="12">
        <v>0</v>
      </c>
      <c r="F369" s="12">
        <v>0</v>
      </c>
      <c r="G369" s="12">
        <v>1000</v>
      </c>
      <c r="H369" s="12">
        <v>0</v>
      </c>
      <c r="I369" s="12">
        <v>0</v>
      </c>
      <c r="J369" s="12">
        <v>1000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1000</v>
      </c>
      <c r="R369" s="12">
        <v>0</v>
      </c>
      <c r="U369" s="129">
        <v>30302</v>
      </c>
      <c r="V369" s="125" t="s">
        <v>576</v>
      </c>
      <c r="W369" s="126">
        <v>1000</v>
      </c>
      <c r="X369" s="126">
        <v>0</v>
      </c>
      <c r="Y369" s="126">
        <v>0</v>
      </c>
      <c r="Z369" s="126">
        <v>0</v>
      </c>
      <c r="AA369" s="126">
        <v>0</v>
      </c>
      <c r="AB369" s="126">
        <v>0</v>
      </c>
      <c r="AC369" s="126">
        <v>1000</v>
      </c>
      <c r="AD369" s="126">
        <v>0</v>
      </c>
      <c r="AE369" s="126">
        <v>0</v>
      </c>
      <c r="AF369" s="126">
        <v>1000</v>
      </c>
      <c r="AG369" s="126">
        <v>0</v>
      </c>
      <c r="AH369" s="126">
        <v>0</v>
      </c>
      <c r="AI369" s="126">
        <v>0</v>
      </c>
      <c r="AJ369" s="126">
        <v>0</v>
      </c>
      <c r="AK369" s="126">
        <v>0</v>
      </c>
      <c r="AL369" s="126">
        <v>1000</v>
      </c>
    </row>
    <row r="370" spans="1:38" x14ac:dyDescent="0.25">
      <c r="A370" s="13">
        <v>3030201</v>
      </c>
      <c r="B370" s="14" t="s">
        <v>577</v>
      </c>
      <c r="C370" s="15">
        <v>1000</v>
      </c>
      <c r="D370" s="15">
        <v>0</v>
      </c>
      <c r="E370" s="15">
        <v>0</v>
      </c>
      <c r="F370" s="15">
        <v>0</v>
      </c>
      <c r="G370" s="15">
        <v>1000</v>
      </c>
      <c r="H370" s="15">
        <v>0</v>
      </c>
      <c r="I370" s="15">
        <v>0</v>
      </c>
      <c r="J370" s="15">
        <v>1000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1000</v>
      </c>
      <c r="R370" s="15">
        <v>0</v>
      </c>
      <c r="U370" s="129">
        <v>3030201</v>
      </c>
      <c r="V370" s="125" t="s">
        <v>577</v>
      </c>
      <c r="W370" s="126">
        <v>1000</v>
      </c>
      <c r="X370" s="126">
        <v>0</v>
      </c>
      <c r="Y370" s="126">
        <v>0</v>
      </c>
      <c r="Z370" s="126">
        <v>0</v>
      </c>
      <c r="AA370" s="126">
        <v>0</v>
      </c>
      <c r="AB370" s="126">
        <v>0</v>
      </c>
      <c r="AC370" s="126">
        <v>1000</v>
      </c>
      <c r="AD370" s="126">
        <v>0</v>
      </c>
      <c r="AE370" s="126">
        <v>0</v>
      </c>
      <c r="AF370" s="126">
        <v>1000</v>
      </c>
      <c r="AG370" s="126">
        <v>0</v>
      </c>
      <c r="AH370" s="126">
        <v>0</v>
      </c>
      <c r="AI370" s="126">
        <v>0</v>
      </c>
      <c r="AJ370" s="126">
        <v>0</v>
      </c>
      <c r="AK370" s="126">
        <v>0</v>
      </c>
      <c r="AL370" s="126">
        <v>1000</v>
      </c>
    </row>
    <row r="371" spans="1:38" x14ac:dyDescent="0.25">
      <c r="A371" s="17">
        <v>303020103</v>
      </c>
      <c r="B371" s="17" t="s">
        <v>578</v>
      </c>
      <c r="C371" s="18">
        <v>1000</v>
      </c>
      <c r="D371" s="18">
        <v>0</v>
      </c>
      <c r="E371" s="18">
        <v>0</v>
      </c>
      <c r="F371" s="18">
        <v>0</v>
      </c>
      <c r="G371" s="18">
        <v>1000</v>
      </c>
      <c r="H371" s="18">
        <v>0</v>
      </c>
      <c r="I371" s="18">
        <v>0</v>
      </c>
      <c r="J371" s="18">
        <v>1000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1000</v>
      </c>
      <c r="R371" s="18">
        <v>0</v>
      </c>
      <c r="U371" s="129">
        <v>303020103</v>
      </c>
      <c r="V371" s="125" t="s">
        <v>578</v>
      </c>
      <c r="W371" s="126">
        <v>1000</v>
      </c>
      <c r="X371" s="126">
        <v>0</v>
      </c>
      <c r="Y371" s="126">
        <v>0</v>
      </c>
      <c r="Z371" s="126">
        <v>0</v>
      </c>
      <c r="AA371" s="126">
        <v>0</v>
      </c>
      <c r="AB371" s="126">
        <v>0</v>
      </c>
      <c r="AC371" s="126">
        <v>1000</v>
      </c>
      <c r="AD371" s="126">
        <v>0</v>
      </c>
      <c r="AE371" s="126">
        <v>0</v>
      </c>
      <c r="AF371" s="126">
        <v>1000</v>
      </c>
      <c r="AG371" s="126">
        <v>0</v>
      </c>
      <c r="AH371" s="126">
        <v>0</v>
      </c>
      <c r="AI371" s="126">
        <v>0</v>
      </c>
      <c r="AJ371" s="126">
        <v>0</v>
      </c>
      <c r="AK371" s="126">
        <v>0</v>
      </c>
      <c r="AL371" s="126">
        <v>1000</v>
      </c>
    </row>
    <row r="372" spans="1:38" x14ac:dyDescent="0.25">
      <c r="A372" s="7">
        <v>304</v>
      </c>
      <c r="B372" s="8" t="s">
        <v>579</v>
      </c>
      <c r="C372" s="9">
        <v>1385002000</v>
      </c>
      <c r="D372" s="9">
        <v>5000000</v>
      </c>
      <c r="E372" s="9">
        <v>0</v>
      </c>
      <c r="F372" s="9">
        <v>0</v>
      </c>
      <c r="G372" s="9">
        <v>1390002000</v>
      </c>
      <c r="H372" s="9">
        <v>3514548</v>
      </c>
      <c r="I372" s="9">
        <v>3514548</v>
      </c>
      <c r="J372" s="9">
        <v>1386487452</v>
      </c>
      <c r="K372" s="9">
        <v>3514548</v>
      </c>
      <c r="L372" s="9">
        <v>3514548</v>
      </c>
      <c r="M372" s="9">
        <v>0</v>
      </c>
      <c r="N372" s="9">
        <v>103514548</v>
      </c>
      <c r="O372" s="9">
        <v>103514548</v>
      </c>
      <c r="P372" s="9">
        <v>100000000</v>
      </c>
      <c r="Q372" s="9">
        <v>1286487452</v>
      </c>
      <c r="R372" s="9">
        <v>0</v>
      </c>
      <c r="U372" s="129">
        <v>304</v>
      </c>
      <c r="V372" s="125" t="s">
        <v>579</v>
      </c>
      <c r="W372" s="126">
        <v>1385002000</v>
      </c>
      <c r="X372" s="126">
        <v>5000000</v>
      </c>
      <c r="Y372" s="126">
        <v>0</v>
      </c>
      <c r="Z372" s="126">
        <v>0</v>
      </c>
      <c r="AA372" s="126">
        <v>0</v>
      </c>
      <c r="AB372" s="126">
        <v>0</v>
      </c>
      <c r="AC372" s="126">
        <v>1390002000</v>
      </c>
      <c r="AD372" s="126">
        <v>3514548</v>
      </c>
      <c r="AE372" s="126">
        <v>3514548</v>
      </c>
      <c r="AF372" s="126">
        <v>1386487452</v>
      </c>
      <c r="AG372" s="126">
        <v>3514548</v>
      </c>
      <c r="AH372" s="126">
        <v>3514548</v>
      </c>
      <c r="AI372" s="126">
        <v>103514548</v>
      </c>
      <c r="AJ372" s="126">
        <v>103514548</v>
      </c>
      <c r="AK372" s="126">
        <v>100000000</v>
      </c>
      <c r="AL372" s="126">
        <v>1286487452</v>
      </c>
    </row>
    <row r="373" spans="1:38" x14ac:dyDescent="0.25">
      <c r="A373" s="10">
        <v>30401</v>
      </c>
      <c r="B373" s="11" t="s">
        <v>580</v>
      </c>
      <c r="C373" s="12">
        <v>885002000</v>
      </c>
      <c r="D373" s="12">
        <v>5000000</v>
      </c>
      <c r="E373" s="12">
        <v>0</v>
      </c>
      <c r="F373" s="12">
        <v>0</v>
      </c>
      <c r="G373" s="12">
        <v>890002000</v>
      </c>
      <c r="H373" s="12">
        <v>3514548</v>
      </c>
      <c r="I373" s="12">
        <v>3514548</v>
      </c>
      <c r="J373" s="12">
        <v>886487452</v>
      </c>
      <c r="K373" s="12">
        <v>3514548</v>
      </c>
      <c r="L373" s="12">
        <v>3514548</v>
      </c>
      <c r="M373" s="12">
        <v>0</v>
      </c>
      <c r="N373" s="12">
        <v>103514548</v>
      </c>
      <c r="O373" s="12">
        <v>103514548</v>
      </c>
      <c r="P373" s="12">
        <v>100000000</v>
      </c>
      <c r="Q373" s="12">
        <v>786487452</v>
      </c>
      <c r="R373" s="12">
        <v>0</v>
      </c>
      <c r="U373" s="129">
        <v>30401</v>
      </c>
      <c r="V373" s="125" t="s">
        <v>580</v>
      </c>
      <c r="W373" s="126">
        <v>885002000</v>
      </c>
      <c r="X373" s="126">
        <v>5000000</v>
      </c>
      <c r="Y373" s="126">
        <v>0</v>
      </c>
      <c r="Z373" s="126">
        <v>0</v>
      </c>
      <c r="AA373" s="126">
        <v>0</v>
      </c>
      <c r="AB373" s="126">
        <v>0</v>
      </c>
      <c r="AC373" s="126">
        <v>890002000</v>
      </c>
      <c r="AD373" s="126">
        <v>3514548</v>
      </c>
      <c r="AE373" s="126">
        <v>3514548</v>
      </c>
      <c r="AF373" s="126">
        <v>886487452</v>
      </c>
      <c r="AG373" s="126">
        <v>3514548</v>
      </c>
      <c r="AH373" s="126">
        <v>3514548</v>
      </c>
      <c r="AI373" s="126">
        <v>103514548</v>
      </c>
      <c r="AJ373" s="126">
        <v>103514548</v>
      </c>
      <c r="AK373" s="126">
        <v>100000000</v>
      </c>
      <c r="AL373" s="126">
        <v>786487452</v>
      </c>
    </row>
    <row r="374" spans="1:38" x14ac:dyDescent="0.25">
      <c r="A374" s="17">
        <v>304010103</v>
      </c>
      <c r="B374" s="17" t="s">
        <v>581</v>
      </c>
      <c r="C374" s="18">
        <v>1000</v>
      </c>
      <c r="D374" s="18">
        <v>0</v>
      </c>
      <c r="E374" s="18">
        <v>0</v>
      </c>
      <c r="F374" s="18">
        <v>0</v>
      </c>
      <c r="G374" s="18">
        <v>1000</v>
      </c>
      <c r="H374" s="18">
        <v>0</v>
      </c>
      <c r="I374" s="18">
        <v>0</v>
      </c>
      <c r="J374" s="18">
        <v>1000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1000</v>
      </c>
      <c r="R374" s="18">
        <v>0</v>
      </c>
      <c r="U374" s="129">
        <v>304010103</v>
      </c>
      <c r="V374" s="125" t="s">
        <v>581</v>
      </c>
      <c r="W374" s="126">
        <v>1000</v>
      </c>
      <c r="X374" s="126">
        <v>0</v>
      </c>
      <c r="Y374" s="126">
        <v>0</v>
      </c>
      <c r="Z374" s="126">
        <v>0</v>
      </c>
      <c r="AA374" s="126">
        <v>0</v>
      </c>
      <c r="AB374" s="126">
        <v>0</v>
      </c>
      <c r="AC374" s="126">
        <v>1000</v>
      </c>
      <c r="AD374" s="126">
        <v>0</v>
      </c>
      <c r="AE374" s="126">
        <v>0</v>
      </c>
      <c r="AF374" s="126">
        <v>1000</v>
      </c>
      <c r="AG374" s="126">
        <v>0</v>
      </c>
      <c r="AH374" s="126">
        <v>0</v>
      </c>
      <c r="AI374" s="126">
        <v>0</v>
      </c>
      <c r="AJ374" s="126">
        <v>0</v>
      </c>
      <c r="AK374" s="126">
        <v>0</v>
      </c>
      <c r="AL374" s="126">
        <v>1000</v>
      </c>
    </row>
    <row r="375" spans="1:38" x14ac:dyDescent="0.25">
      <c r="A375" s="13">
        <v>3040102</v>
      </c>
      <c r="B375" s="14" t="s">
        <v>582</v>
      </c>
      <c r="C375" s="15">
        <v>100000000</v>
      </c>
      <c r="D375" s="15">
        <v>0</v>
      </c>
      <c r="E375" s="15">
        <v>0</v>
      </c>
      <c r="F375" s="15">
        <v>0</v>
      </c>
      <c r="G375" s="15">
        <v>100000000</v>
      </c>
      <c r="H375" s="15">
        <v>0</v>
      </c>
      <c r="I375" s="15">
        <v>0</v>
      </c>
      <c r="J375" s="15">
        <v>100000000</v>
      </c>
      <c r="K375" s="15">
        <v>0</v>
      </c>
      <c r="L375" s="15">
        <v>0</v>
      </c>
      <c r="M375" s="15">
        <v>0</v>
      </c>
      <c r="N375" s="15">
        <v>100000000</v>
      </c>
      <c r="O375" s="15">
        <v>100000000</v>
      </c>
      <c r="P375" s="15">
        <v>100000000</v>
      </c>
      <c r="Q375" s="15">
        <v>0</v>
      </c>
      <c r="R375" s="15">
        <v>0</v>
      </c>
      <c r="U375" s="129">
        <v>3040102</v>
      </c>
      <c r="V375" s="125" t="s">
        <v>582</v>
      </c>
      <c r="W375" s="126">
        <v>100000000</v>
      </c>
      <c r="X375" s="126">
        <v>0</v>
      </c>
      <c r="Y375" s="126">
        <v>0</v>
      </c>
      <c r="Z375" s="126">
        <v>0</v>
      </c>
      <c r="AA375" s="126">
        <v>0</v>
      </c>
      <c r="AB375" s="126">
        <v>0</v>
      </c>
      <c r="AC375" s="126">
        <v>100000000</v>
      </c>
      <c r="AD375" s="126">
        <v>0</v>
      </c>
      <c r="AE375" s="126">
        <v>0</v>
      </c>
      <c r="AF375" s="126">
        <v>100000000</v>
      </c>
      <c r="AG375" s="126">
        <v>0</v>
      </c>
      <c r="AH375" s="126">
        <v>0</v>
      </c>
      <c r="AI375" s="126">
        <v>100000000</v>
      </c>
      <c r="AJ375" s="126">
        <v>100000000</v>
      </c>
      <c r="AK375" s="126">
        <v>100000000</v>
      </c>
      <c r="AL375" s="126">
        <v>0</v>
      </c>
    </row>
    <row r="376" spans="1:38" x14ac:dyDescent="0.25">
      <c r="A376" s="17">
        <v>304010201</v>
      </c>
      <c r="B376" s="17" t="s">
        <v>583</v>
      </c>
      <c r="C376" s="18">
        <v>100000000</v>
      </c>
      <c r="D376" s="18">
        <v>0</v>
      </c>
      <c r="E376" s="18">
        <v>0</v>
      </c>
      <c r="F376" s="18">
        <v>0</v>
      </c>
      <c r="G376" s="18">
        <v>100000000</v>
      </c>
      <c r="H376" s="18">
        <v>0</v>
      </c>
      <c r="I376" s="18">
        <v>0</v>
      </c>
      <c r="J376" s="18">
        <v>100000000</v>
      </c>
      <c r="K376" s="18">
        <v>0</v>
      </c>
      <c r="L376" s="18">
        <v>0</v>
      </c>
      <c r="M376" s="18">
        <v>0</v>
      </c>
      <c r="N376" s="18">
        <v>100000000</v>
      </c>
      <c r="O376" s="18">
        <v>100000000</v>
      </c>
      <c r="P376" s="18">
        <v>100000000</v>
      </c>
      <c r="Q376" s="18">
        <v>0</v>
      </c>
      <c r="R376" s="18">
        <v>0</v>
      </c>
      <c r="U376" s="129">
        <v>304010201</v>
      </c>
      <c r="V376" s="125" t="s">
        <v>583</v>
      </c>
      <c r="W376" s="126">
        <v>100000000</v>
      </c>
      <c r="X376" s="126">
        <v>0</v>
      </c>
      <c r="Y376" s="126">
        <v>0</v>
      </c>
      <c r="Z376" s="126">
        <v>0</v>
      </c>
      <c r="AA376" s="126">
        <v>0</v>
      </c>
      <c r="AB376" s="126">
        <v>0</v>
      </c>
      <c r="AC376" s="126">
        <v>100000000</v>
      </c>
      <c r="AD376" s="126">
        <v>0</v>
      </c>
      <c r="AE376" s="126">
        <v>0</v>
      </c>
      <c r="AF376" s="126">
        <v>100000000</v>
      </c>
      <c r="AG376" s="126">
        <v>0</v>
      </c>
      <c r="AH376" s="126">
        <v>0</v>
      </c>
      <c r="AI376" s="126">
        <v>100000000</v>
      </c>
      <c r="AJ376" s="126">
        <v>100000000</v>
      </c>
      <c r="AK376" s="126">
        <v>100000000</v>
      </c>
      <c r="AL376" s="126">
        <v>0</v>
      </c>
    </row>
    <row r="377" spans="1:38" x14ac:dyDescent="0.25">
      <c r="A377" s="13">
        <v>3040103</v>
      </c>
      <c r="B377" s="14" t="s">
        <v>584</v>
      </c>
      <c r="C377" s="15">
        <v>1000</v>
      </c>
      <c r="D377" s="15">
        <v>0</v>
      </c>
      <c r="E377" s="15">
        <v>0</v>
      </c>
      <c r="F377" s="15">
        <v>0</v>
      </c>
      <c r="G377" s="15">
        <v>1000</v>
      </c>
      <c r="H377" s="15">
        <v>0</v>
      </c>
      <c r="I377" s="15">
        <v>0</v>
      </c>
      <c r="J377" s="15">
        <v>1000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1000</v>
      </c>
      <c r="R377" s="15">
        <v>0</v>
      </c>
      <c r="U377" s="129">
        <v>3040103</v>
      </c>
      <c r="V377" s="125" t="s">
        <v>584</v>
      </c>
      <c r="W377" s="126">
        <v>1000</v>
      </c>
      <c r="X377" s="126">
        <v>0</v>
      </c>
      <c r="Y377" s="126">
        <v>0</v>
      </c>
      <c r="Z377" s="126">
        <v>0</v>
      </c>
      <c r="AA377" s="126">
        <v>0</v>
      </c>
      <c r="AB377" s="126">
        <v>0</v>
      </c>
      <c r="AC377" s="126">
        <v>1000</v>
      </c>
      <c r="AD377" s="126">
        <v>0</v>
      </c>
      <c r="AE377" s="126">
        <v>0</v>
      </c>
      <c r="AF377" s="126">
        <v>1000</v>
      </c>
      <c r="AG377" s="126">
        <v>0</v>
      </c>
      <c r="AH377" s="126">
        <v>0</v>
      </c>
      <c r="AI377" s="126">
        <v>0</v>
      </c>
      <c r="AJ377" s="126">
        <v>0</v>
      </c>
      <c r="AK377" s="126">
        <v>0</v>
      </c>
      <c r="AL377" s="126">
        <v>1000</v>
      </c>
    </row>
    <row r="378" spans="1:38" x14ac:dyDescent="0.25">
      <c r="A378" s="17">
        <v>304010303</v>
      </c>
      <c r="B378" s="17" t="s">
        <v>585</v>
      </c>
      <c r="C378" s="18">
        <v>1000</v>
      </c>
      <c r="D378" s="18">
        <v>0</v>
      </c>
      <c r="E378" s="18">
        <v>0</v>
      </c>
      <c r="F378" s="18">
        <v>0</v>
      </c>
      <c r="G378" s="18">
        <v>1000</v>
      </c>
      <c r="H378" s="18">
        <v>0</v>
      </c>
      <c r="I378" s="18">
        <v>0</v>
      </c>
      <c r="J378" s="18">
        <v>1000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1000</v>
      </c>
      <c r="R378" s="18">
        <v>0</v>
      </c>
      <c r="U378" s="129">
        <v>304010303</v>
      </c>
      <c r="V378" s="125" t="s">
        <v>585</v>
      </c>
      <c r="W378" s="126">
        <v>1000</v>
      </c>
      <c r="X378" s="126">
        <v>0</v>
      </c>
      <c r="Y378" s="126">
        <v>0</v>
      </c>
      <c r="Z378" s="126">
        <v>0</v>
      </c>
      <c r="AA378" s="126">
        <v>0</v>
      </c>
      <c r="AB378" s="126">
        <v>0</v>
      </c>
      <c r="AC378" s="126">
        <v>1000</v>
      </c>
      <c r="AD378" s="126">
        <v>0</v>
      </c>
      <c r="AE378" s="126">
        <v>0</v>
      </c>
      <c r="AF378" s="126">
        <v>1000</v>
      </c>
      <c r="AG378" s="126">
        <v>0</v>
      </c>
      <c r="AH378" s="126">
        <v>0</v>
      </c>
      <c r="AI378" s="126">
        <v>0</v>
      </c>
      <c r="AJ378" s="126">
        <v>0</v>
      </c>
      <c r="AK378" s="126">
        <v>0</v>
      </c>
      <c r="AL378" s="126">
        <v>1000</v>
      </c>
    </row>
    <row r="379" spans="1:38" x14ac:dyDescent="0.25">
      <c r="A379" s="13">
        <v>3040104</v>
      </c>
      <c r="B379" s="14" t="s">
        <v>586</v>
      </c>
      <c r="C379" s="15">
        <v>35000000</v>
      </c>
      <c r="D379" s="15">
        <v>5000000</v>
      </c>
      <c r="E379" s="15">
        <v>0</v>
      </c>
      <c r="F379" s="15">
        <v>0</v>
      </c>
      <c r="G379" s="15">
        <v>40000000</v>
      </c>
      <c r="H379" s="15">
        <v>3514548</v>
      </c>
      <c r="I379" s="15">
        <v>3514548</v>
      </c>
      <c r="J379" s="15">
        <v>36485452</v>
      </c>
      <c r="K379" s="15">
        <v>3514548</v>
      </c>
      <c r="L379" s="15">
        <v>3514548</v>
      </c>
      <c r="M379" s="15">
        <v>0</v>
      </c>
      <c r="N379" s="15">
        <v>3514548</v>
      </c>
      <c r="O379" s="15">
        <v>3514548</v>
      </c>
      <c r="P379" s="15">
        <v>0</v>
      </c>
      <c r="Q379" s="15">
        <v>36485452</v>
      </c>
      <c r="R379" s="15">
        <v>0</v>
      </c>
      <c r="U379" s="129">
        <v>3040104</v>
      </c>
      <c r="V379" s="125" t="s">
        <v>586</v>
      </c>
      <c r="W379" s="126">
        <v>35000000</v>
      </c>
      <c r="X379" s="126">
        <v>5000000</v>
      </c>
      <c r="Y379" s="126">
        <v>0</v>
      </c>
      <c r="Z379" s="126">
        <v>0</v>
      </c>
      <c r="AA379" s="126">
        <v>0</v>
      </c>
      <c r="AB379" s="126">
        <v>0</v>
      </c>
      <c r="AC379" s="126">
        <v>40000000</v>
      </c>
      <c r="AD379" s="126">
        <v>3514548</v>
      </c>
      <c r="AE379" s="126">
        <v>3514548</v>
      </c>
      <c r="AF379" s="126">
        <v>36485452</v>
      </c>
      <c r="AG379" s="126">
        <v>3514548</v>
      </c>
      <c r="AH379" s="126">
        <v>3514548</v>
      </c>
      <c r="AI379" s="126">
        <v>3514548</v>
      </c>
      <c r="AJ379" s="126">
        <v>3514548</v>
      </c>
      <c r="AK379" s="126">
        <v>0</v>
      </c>
      <c r="AL379" s="126">
        <v>36485452</v>
      </c>
    </row>
    <row r="380" spans="1:38" x14ac:dyDescent="0.25">
      <c r="A380" s="17">
        <v>304010402</v>
      </c>
      <c r="B380" s="17" t="s">
        <v>587</v>
      </c>
      <c r="C380" s="18">
        <v>35000000</v>
      </c>
      <c r="D380" s="18">
        <v>0</v>
      </c>
      <c r="E380" s="18">
        <v>0</v>
      </c>
      <c r="F380" s="18">
        <v>0</v>
      </c>
      <c r="G380" s="18">
        <v>35000000</v>
      </c>
      <c r="H380" s="18">
        <v>0</v>
      </c>
      <c r="I380" s="18">
        <v>0</v>
      </c>
      <c r="J380" s="18">
        <v>35000000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35000000</v>
      </c>
      <c r="R380" s="18">
        <v>0</v>
      </c>
      <c r="U380" s="129">
        <v>304010402</v>
      </c>
      <c r="V380" s="125" t="s">
        <v>587</v>
      </c>
      <c r="W380" s="126">
        <v>35000000</v>
      </c>
      <c r="X380" s="126">
        <v>0</v>
      </c>
      <c r="Y380" s="126">
        <v>0</v>
      </c>
      <c r="Z380" s="126">
        <v>0</v>
      </c>
      <c r="AA380" s="126">
        <v>0</v>
      </c>
      <c r="AB380" s="126">
        <v>0</v>
      </c>
      <c r="AC380" s="126">
        <v>35000000</v>
      </c>
      <c r="AD380" s="126">
        <v>0</v>
      </c>
      <c r="AE380" s="126">
        <v>0</v>
      </c>
      <c r="AF380" s="126">
        <v>35000000</v>
      </c>
      <c r="AG380" s="126">
        <v>0</v>
      </c>
      <c r="AH380" s="126">
        <v>0</v>
      </c>
      <c r="AI380" s="126">
        <v>0</v>
      </c>
      <c r="AJ380" s="126">
        <v>0</v>
      </c>
      <c r="AK380" s="126">
        <v>0</v>
      </c>
      <c r="AL380" s="126">
        <v>35000000</v>
      </c>
    </row>
    <row r="381" spans="1:38" x14ac:dyDescent="0.25">
      <c r="A381" s="17">
        <v>304010403</v>
      </c>
      <c r="B381" s="17" t="s">
        <v>588</v>
      </c>
      <c r="C381" s="18">
        <v>0</v>
      </c>
      <c r="D381" s="18">
        <v>5000000</v>
      </c>
      <c r="E381" s="18">
        <v>0</v>
      </c>
      <c r="F381" s="18">
        <v>0</v>
      </c>
      <c r="G381" s="18">
        <v>5000000</v>
      </c>
      <c r="H381" s="18">
        <v>3514548</v>
      </c>
      <c r="I381" s="18">
        <v>3514548</v>
      </c>
      <c r="J381" s="18">
        <v>1485452</v>
      </c>
      <c r="K381" s="18">
        <v>3514548</v>
      </c>
      <c r="L381" s="18">
        <v>3514548</v>
      </c>
      <c r="M381" s="18">
        <v>0</v>
      </c>
      <c r="N381" s="18">
        <v>3514548</v>
      </c>
      <c r="O381" s="18">
        <v>3514548</v>
      </c>
      <c r="P381" s="18">
        <v>0</v>
      </c>
      <c r="Q381" s="18">
        <v>1485452</v>
      </c>
      <c r="R381" s="18">
        <v>0</v>
      </c>
      <c r="U381" s="129">
        <v>304010403</v>
      </c>
      <c r="V381" s="125" t="s">
        <v>588</v>
      </c>
      <c r="W381" s="126">
        <v>0</v>
      </c>
      <c r="X381" s="126">
        <v>5000000</v>
      </c>
      <c r="Y381" s="126">
        <v>0</v>
      </c>
      <c r="Z381" s="126">
        <v>0</v>
      </c>
      <c r="AA381" s="126">
        <v>0</v>
      </c>
      <c r="AB381" s="126">
        <v>0</v>
      </c>
      <c r="AC381" s="126">
        <v>5000000</v>
      </c>
      <c r="AD381" s="126">
        <v>3514548</v>
      </c>
      <c r="AE381" s="126">
        <v>3514548</v>
      </c>
      <c r="AF381" s="126">
        <v>1485452</v>
      </c>
      <c r="AG381" s="126">
        <v>3514548</v>
      </c>
      <c r="AH381" s="126">
        <v>3514548</v>
      </c>
      <c r="AI381" s="126">
        <v>3514548</v>
      </c>
      <c r="AJ381" s="126">
        <v>3514548</v>
      </c>
      <c r="AK381" s="126">
        <v>0</v>
      </c>
      <c r="AL381" s="126">
        <v>1485452</v>
      </c>
    </row>
    <row r="382" spans="1:38" x14ac:dyDescent="0.25">
      <c r="A382" s="13">
        <v>3040106</v>
      </c>
      <c r="B382" s="14" t="s">
        <v>589</v>
      </c>
      <c r="C382" s="15">
        <v>550000000</v>
      </c>
      <c r="D382" s="15">
        <v>0</v>
      </c>
      <c r="E382" s="15">
        <v>0</v>
      </c>
      <c r="F382" s="15">
        <v>0</v>
      </c>
      <c r="G382" s="15">
        <v>550000000</v>
      </c>
      <c r="H382" s="15">
        <v>0</v>
      </c>
      <c r="I382" s="15">
        <v>0</v>
      </c>
      <c r="J382" s="15">
        <v>550000000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550000000</v>
      </c>
      <c r="R382" s="15">
        <v>0</v>
      </c>
      <c r="U382" s="129">
        <v>3040106</v>
      </c>
      <c r="V382" s="125" t="s">
        <v>589</v>
      </c>
      <c r="W382" s="126">
        <v>550000000</v>
      </c>
      <c r="X382" s="126">
        <v>0</v>
      </c>
      <c r="Y382" s="126">
        <v>0</v>
      </c>
      <c r="Z382" s="126">
        <v>0</v>
      </c>
      <c r="AA382" s="126">
        <v>0</v>
      </c>
      <c r="AB382" s="126">
        <v>0</v>
      </c>
      <c r="AC382" s="126">
        <v>550000000</v>
      </c>
      <c r="AD382" s="126">
        <v>0</v>
      </c>
      <c r="AE382" s="126">
        <v>0</v>
      </c>
      <c r="AF382" s="126">
        <v>550000000</v>
      </c>
      <c r="AG382" s="126">
        <v>0</v>
      </c>
      <c r="AH382" s="126">
        <v>0</v>
      </c>
      <c r="AI382" s="126">
        <v>0</v>
      </c>
      <c r="AJ382" s="126">
        <v>0</v>
      </c>
      <c r="AK382" s="126">
        <v>0</v>
      </c>
      <c r="AL382" s="126">
        <v>550000000</v>
      </c>
    </row>
    <row r="383" spans="1:38" x14ac:dyDescent="0.25">
      <c r="A383" s="17">
        <v>304010601</v>
      </c>
      <c r="B383" s="17" t="s">
        <v>590</v>
      </c>
      <c r="C383" s="18">
        <v>300000000</v>
      </c>
      <c r="D383" s="18">
        <v>0</v>
      </c>
      <c r="E383" s="18">
        <v>0</v>
      </c>
      <c r="F383" s="18">
        <v>0</v>
      </c>
      <c r="G383" s="18">
        <v>300000000</v>
      </c>
      <c r="H383" s="18">
        <v>0</v>
      </c>
      <c r="I383" s="18">
        <v>0</v>
      </c>
      <c r="J383" s="18">
        <v>300000000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300000000</v>
      </c>
      <c r="R383" s="18">
        <v>0</v>
      </c>
      <c r="U383" s="129">
        <v>304010601</v>
      </c>
      <c r="V383" s="125" t="s">
        <v>590</v>
      </c>
      <c r="W383" s="126">
        <v>260875496</v>
      </c>
      <c r="X383" s="126">
        <v>0</v>
      </c>
      <c r="Y383" s="126">
        <v>0</v>
      </c>
      <c r="Z383" s="126">
        <v>0</v>
      </c>
      <c r="AA383" s="126">
        <v>0</v>
      </c>
      <c r="AB383" s="126">
        <v>0</v>
      </c>
      <c r="AC383" s="126">
        <v>260875496</v>
      </c>
      <c r="AD383" s="126">
        <v>0</v>
      </c>
      <c r="AE383" s="126">
        <v>0</v>
      </c>
      <c r="AF383" s="126">
        <v>260875496</v>
      </c>
      <c r="AG383" s="126">
        <v>0</v>
      </c>
      <c r="AH383" s="126">
        <v>0</v>
      </c>
      <c r="AI383" s="126">
        <v>0</v>
      </c>
      <c r="AJ383" s="126">
        <v>0</v>
      </c>
      <c r="AK383" s="126">
        <v>0</v>
      </c>
      <c r="AL383" s="126">
        <v>260875496</v>
      </c>
    </row>
    <row r="384" spans="1:38" x14ac:dyDescent="0.25">
      <c r="A384" s="17">
        <v>304010602</v>
      </c>
      <c r="B384" s="17" t="s">
        <v>591</v>
      </c>
      <c r="C384" s="18">
        <v>250000000</v>
      </c>
      <c r="D384" s="18">
        <v>0</v>
      </c>
      <c r="E384" s="18">
        <v>0</v>
      </c>
      <c r="F384" s="18">
        <v>0</v>
      </c>
      <c r="G384" s="18">
        <v>250000000</v>
      </c>
      <c r="H384" s="18">
        <v>0</v>
      </c>
      <c r="I384" s="18">
        <v>0</v>
      </c>
      <c r="J384" s="18">
        <v>250000000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250000000</v>
      </c>
      <c r="R384" s="18">
        <v>0</v>
      </c>
      <c r="U384" s="129">
        <v>304010602</v>
      </c>
      <c r="V384" s="125" t="s">
        <v>591</v>
      </c>
      <c r="W384" s="126">
        <v>250000000</v>
      </c>
      <c r="X384" s="126">
        <v>0</v>
      </c>
      <c r="Y384" s="126">
        <v>0</v>
      </c>
      <c r="Z384" s="126">
        <v>0</v>
      </c>
      <c r="AA384" s="126">
        <v>0</v>
      </c>
      <c r="AB384" s="126">
        <v>0</v>
      </c>
      <c r="AC384" s="126">
        <v>250000000</v>
      </c>
      <c r="AD384" s="126">
        <v>0</v>
      </c>
      <c r="AE384" s="126">
        <v>0</v>
      </c>
      <c r="AF384" s="126">
        <v>250000000</v>
      </c>
      <c r="AG384" s="126">
        <v>0</v>
      </c>
      <c r="AH384" s="126">
        <v>0</v>
      </c>
      <c r="AI384" s="126">
        <v>0</v>
      </c>
      <c r="AJ384" s="126">
        <v>0</v>
      </c>
      <c r="AK384" s="126">
        <v>0</v>
      </c>
      <c r="AL384" s="126">
        <v>250000000</v>
      </c>
    </row>
    <row r="385" spans="1:38" x14ac:dyDescent="0.25">
      <c r="A385" s="129">
        <v>304010603</v>
      </c>
      <c r="B385" s="125" t="s">
        <v>844</v>
      </c>
      <c r="C385" s="18"/>
      <c r="D385" s="18"/>
      <c r="E385" s="18"/>
      <c r="F385" s="18"/>
      <c r="G385" s="18"/>
      <c r="H385" s="18">
        <v>0</v>
      </c>
      <c r="I385" s="18">
        <v>0</v>
      </c>
      <c r="J385" s="18"/>
      <c r="K385" s="18">
        <v>0</v>
      </c>
      <c r="L385" s="18">
        <v>0</v>
      </c>
      <c r="M385" s="18"/>
      <c r="N385" s="18">
        <v>0</v>
      </c>
      <c r="O385" s="18">
        <v>0</v>
      </c>
      <c r="P385" s="18"/>
      <c r="Q385" s="18"/>
      <c r="R385" s="18"/>
      <c r="S385" s="19"/>
      <c r="T385" s="19"/>
      <c r="U385" s="129">
        <v>304010603</v>
      </c>
      <c r="V385" s="125" t="s">
        <v>844</v>
      </c>
      <c r="W385" s="126">
        <v>39124504</v>
      </c>
      <c r="X385" s="126">
        <v>0</v>
      </c>
      <c r="Y385" s="126">
        <v>0</v>
      </c>
      <c r="Z385" s="126">
        <v>0</v>
      </c>
      <c r="AA385" s="126">
        <v>0</v>
      </c>
      <c r="AB385" s="126">
        <v>0</v>
      </c>
      <c r="AC385" s="126">
        <v>39124504</v>
      </c>
      <c r="AD385" s="126">
        <v>0</v>
      </c>
      <c r="AE385" s="126">
        <v>0</v>
      </c>
      <c r="AF385" s="126">
        <v>39124504</v>
      </c>
      <c r="AG385" s="126">
        <v>0</v>
      </c>
      <c r="AH385" s="126">
        <v>0</v>
      </c>
      <c r="AI385" s="126">
        <v>0</v>
      </c>
      <c r="AJ385" s="126">
        <v>0</v>
      </c>
      <c r="AK385" s="126">
        <v>0</v>
      </c>
      <c r="AL385" s="126">
        <v>39124504</v>
      </c>
    </row>
    <row r="386" spans="1:38" x14ac:dyDescent="0.25">
      <c r="A386" s="13">
        <v>3040107</v>
      </c>
      <c r="B386" s="14" t="s">
        <v>592</v>
      </c>
      <c r="C386" s="15">
        <v>200000000</v>
      </c>
      <c r="D386" s="15">
        <v>0</v>
      </c>
      <c r="E386" s="15">
        <v>0</v>
      </c>
      <c r="F386" s="15">
        <v>0</v>
      </c>
      <c r="G386" s="15">
        <v>200000000</v>
      </c>
      <c r="H386" s="15">
        <v>0</v>
      </c>
      <c r="I386" s="15">
        <v>0</v>
      </c>
      <c r="J386" s="15">
        <v>200000000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200000000</v>
      </c>
      <c r="R386" s="15">
        <v>0</v>
      </c>
      <c r="U386" s="129">
        <v>3040107</v>
      </c>
      <c r="V386" s="125" t="s">
        <v>592</v>
      </c>
      <c r="W386" s="126">
        <v>200000000</v>
      </c>
      <c r="X386" s="126">
        <v>0</v>
      </c>
      <c r="Y386" s="126">
        <v>0</v>
      </c>
      <c r="Z386" s="126">
        <v>0</v>
      </c>
      <c r="AA386" s="126">
        <v>0</v>
      </c>
      <c r="AB386" s="126">
        <v>0</v>
      </c>
      <c r="AC386" s="126">
        <v>200000000</v>
      </c>
      <c r="AD386" s="126">
        <v>0</v>
      </c>
      <c r="AE386" s="126">
        <v>0</v>
      </c>
      <c r="AF386" s="126">
        <v>200000000</v>
      </c>
      <c r="AG386" s="126">
        <v>0</v>
      </c>
      <c r="AH386" s="126">
        <v>0</v>
      </c>
      <c r="AI386" s="126">
        <v>0</v>
      </c>
      <c r="AJ386" s="126">
        <v>0</v>
      </c>
      <c r="AK386" s="126">
        <v>0</v>
      </c>
      <c r="AL386" s="126">
        <v>200000000</v>
      </c>
    </row>
    <row r="387" spans="1:38" x14ac:dyDescent="0.25">
      <c r="A387" s="17">
        <v>304010702</v>
      </c>
      <c r="B387" s="17" t="s">
        <v>593</v>
      </c>
      <c r="C387" s="18">
        <v>200000000</v>
      </c>
      <c r="D387" s="18">
        <v>0</v>
      </c>
      <c r="E387" s="18">
        <v>0</v>
      </c>
      <c r="F387" s="18">
        <v>0</v>
      </c>
      <c r="G387" s="18">
        <v>200000000</v>
      </c>
      <c r="H387" s="18">
        <v>0</v>
      </c>
      <c r="I387" s="18">
        <v>0</v>
      </c>
      <c r="J387" s="18">
        <v>200000000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200000000</v>
      </c>
      <c r="R387" s="18">
        <v>0</v>
      </c>
      <c r="U387" s="129">
        <v>304010702</v>
      </c>
      <c r="V387" s="125" t="s">
        <v>593</v>
      </c>
      <c r="W387" s="126">
        <v>200000000</v>
      </c>
      <c r="X387" s="126">
        <v>0</v>
      </c>
      <c r="Y387" s="126">
        <v>0</v>
      </c>
      <c r="Z387" s="126">
        <v>0</v>
      </c>
      <c r="AA387" s="126">
        <v>0</v>
      </c>
      <c r="AB387" s="126">
        <v>0</v>
      </c>
      <c r="AC387" s="126">
        <v>200000000</v>
      </c>
      <c r="AD387" s="126">
        <v>0</v>
      </c>
      <c r="AE387" s="126">
        <v>0</v>
      </c>
      <c r="AF387" s="126">
        <v>200000000</v>
      </c>
      <c r="AG387" s="126">
        <v>0</v>
      </c>
      <c r="AH387" s="126">
        <v>0</v>
      </c>
      <c r="AI387" s="126">
        <v>0</v>
      </c>
      <c r="AJ387" s="126">
        <v>0</v>
      </c>
      <c r="AK387" s="126">
        <v>0</v>
      </c>
      <c r="AL387" s="126">
        <v>200000000</v>
      </c>
    </row>
    <row r="388" spans="1:38" x14ac:dyDescent="0.25">
      <c r="A388" s="10">
        <v>30402</v>
      </c>
      <c r="B388" s="11" t="s">
        <v>594</v>
      </c>
      <c r="C388" s="12">
        <v>500000000</v>
      </c>
      <c r="D388" s="12">
        <v>0</v>
      </c>
      <c r="E388" s="12">
        <v>0</v>
      </c>
      <c r="F388" s="12">
        <v>0</v>
      </c>
      <c r="G388" s="12">
        <v>500000000</v>
      </c>
      <c r="H388" s="12">
        <v>0</v>
      </c>
      <c r="I388" s="12">
        <v>0</v>
      </c>
      <c r="J388" s="12">
        <v>500000000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500000000</v>
      </c>
      <c r="R388" s="12">
        <v>0</v>
      </c>
      <c r="U388" s="129">
        <v>30402</v>
      </c>
      <c r="V388" s="125" t="s">
        <v>594</v>
      </c>
      <c r="W388" s="126">
        <v>500000000</v>
      </c>
      <c r="X388" s="126">
        <v>0</v>
      </c>
      <c r="Y388" s="126">
        <v>0</v>
      </c>
      <c r="Z388" s="126">
        <v>0</v>
      </c>
      <c r="AA388" s="126">
        <v>0</v>
      </c>
      <c r="AB388" s="126">
        <v>0</v>
      </c>
      <c r="AC388" s="126">
        <v>500000000</v>
      </c>
      <c r="AD388" s="126">
        <v>0</v>
      </c>
      <c r="AE388" s="126">
        <v>0</v>
      </c>
      <c r="AF388" s="126">
        <v>500000000</v>
      </c>
      <c r="AG388" s="126">
        <v>0</v>
      </c>
      <c r="AH388" s="126">
        <v>0</v>
      </c>
      <c r="AI388" s="126">
        <v>0</v>
      </c>
      <c r="AJ388" s="126">
        <v>0</v>
      </c>
      <c r="AK388" s="126">
        <v>0</v>
      </c>
      <c r="AL388" s="126">
        <v>500000000</v>
      </c>
    </row>
    <row r="389" spans="1:38" x14ac:dyDescent="0.25">
      <c r="A389" s="13">
        <v>3040201</v>
      </c>
      <c r="B389" s="14" t="s">
        <v>595</v>
      </c>
      <c r="C389" s="15">
        <v>500000000</v>
      </c>
      <c r="D389" s="15">
        <v>0</v>
      </c>
      <c r="E389" s="15">
        <v>0</v>
      </c>
      <c r="F389" s="15">
        <v>0</v>
      </c>
      <c r="G389" s="15">
        <v>500000000</v>
      </c>
      <c r="H389" s="15">
        <v>0</v>
      </c>
      <c r="I389" s="15">
        <v>0</v>
      </c>
      <c r="J389" s="15">
        <v>500000000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500000000</v>
      </c>
      <c r="R389" s="15">
        <v>0</v>
      </c>
      <c r="U389" s="129">
        <v>3040201</v>
      </c>
      <c r="V389" s="125" t="s">
        <v>595</v>
      </c>
      <c r="W389" s="126">
        <v>500000000</v>
      </c>
      <c r="X389" s="126">
        <v>0</v>
      </c>
      <c r="Y389" s="126">
        <v>0</v>
      </c>
      <c r="Z389" s="126">
        <v>0</v>
      </c>
      <c r="AA389" s="126">
        <v>0</v>
      </c>
      <c r="AB389" s="126">
        <v>0</v>
      </c>
      <c r="AC389" s="126">
        <v>500000000</v>
      </c>
      <c r="AD389" s="126">
        <v>0</v>
      </c>
      <c r="AE389" s="126">
        <v>0</v>
      </c>
      <c r="AF389" s="126">
        <v>500000000</v>
      </c>
      <c r="AG389" s="126">
        <v>0</v>
      </c>
      <c r="AH389" s="126">
        <v>0</v>
      </c>
      <c r="AI389" s="126">
        <v>0</v>
      </c>
      <c r="AJ389" s="126">
        <v>0</v>
      </c>
      <c r="AK389" s="126">
        <v>0</v>
      </c>
      <c r="AL389" s="126">
        <v>500000000</v>
      </c>
    </row>
    <row r="390" spans="1:38" x14ac:dyDescent="0.25">
      <c r="A390" s="17">
        <v>304020104</v>
      </c>
      <c r="B390" s="17" t="s">
        <v>596</v>
      </c>
      <c r="C390" s="18">
        <v>500000000</v>
      </c>
      <c r="D390" s="18">
        <v>0</v>
      </c>
      <c r="E390" s="18">
        <v>0</v>
      </c>
      <c r="F390" s="18">
        <v>0</v>
      </c>
      <c r="G390" s="18">
        <v>500000000</v>
      </c>
      <c r="H390" s="18">
        <v>0</v>
      </c>
      <c r="I390" s="18">
        <v>0</v>
      </c>
      <c r="J390" s="18">
        <v>500000000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500000000</v>
      </c>
      <c r="R390" s="18">
        <v>0</v>
      </c>
      <c r="U390" s="129">
        <v>304020104</v>
      </c>
      <c r="V390" s="125" t="s">
        <v>596</v>
      </c>
      <c r="W390" s="126">
        <v>500000000</v>
      </c>
      <c r="X390" s="126">
        <v>0</v>
      </c>
      <c r="Y390" s="126">
        <v>0</v>
      </c>
      <c r="Z390" s="126">
        <v>0</v>
      </c>
      <c r="AA390" s="126">
        <v>0</v>
      </c>
      <c r="AB390" s="126">
        <v>0</v>
      </c>
      <c r="AC390" s="126">
        <v>500000000</v>
      </c>
      <c r="AD390" s="126">
        <v>0</v>
      </c>
      <c r="AE390" s="126">
        <v>0</v>
      </c>
      <c r="AF390" s="126">
        <v>500000000</v>
      </c>
      <c r="AG390" s="126">
        <v>0</v>
      </c>
      <c r="AH390" s="126">
        <v>0</v>
      </c>
      <c r="AI390" s="126">
        <v>0</v>
      </c>
      <c r="AJ390" s="126">
        <v>0</v>
      </c>
      <c r="AK390" s="126">
        <v>0</v>
      </c>
      <c r="AL390" s="126">
        <v>500000000</v>
      </c>
    </row>
    <row r="394" spans="1:38" x14ac:dyDescent="0.25">
      <c r="B394" s="120" t="s">
        <v>832</v>
      </c>
      <c r="C394" s="120"/>
      <c r="D394" s="120"/>
      <c r="E394" s="120"/>
      <c r="F394" s="120"/>
    </row>
    <row r="395" spans="1:38" ht="18.75" x14ac:dyDescent="0.25">
      <c r="B395" s="121"/>
      <c r="C395" s="121"/>
      <c r="D395" s="121"/>
      <c r="E395" s="121"/>
      <c r="F395" s="121"/>
    </row>
    <row r="396" spans="1:38" ht="30" x14ac:dyDescent="0.25">
      <c r="B396" s="64" t="s">
        <v>1</v>
      </c>
      <c r="C396" s="63" t="s">
        <v>2</v>
      </c>
      <c r="D396" s="63" t="s">
        <v>3</v>
      </c>
      <c r="E396" s="63" t="s">
        <v>4</v>
      </c>
      <c r="F396" s="63" t="s">
        <v>6</v>
      </c>
      <c r="G396" s="63" t="s">
        <v>607</v>
      </c>
      <c r="H396" s="63" t="s">
        <v>608</v>
      </c>
      <c r="I396" s="63" t="s">
        <v>609</v>
      </c>
      <c r="J396" s="63" t="s">
        <v>610</v>
      </c>
      <c r="K396" s="63" t="s">
        <v>611</v>
      </c>
      <c r="L396" s="63" t="s">
        <v>612</v>
      </c>
      <c r="M396" s="63" t="s">
        <v>7</v>
      </c>
      <c r="N396" s="63" t="s">
        <v>613</v>
      </c>
      <c r="O396" s="63" t="s">
        <v>614</v>
      </c>
      <c r="P396" s="63" t="s">
        <v>615</v>
      </c>
      <c r="Q396" s="63" t="s">
        <v>616</v>
      </c>
      <c r="R396" s="63" t="s">
        <v>617</v>
      </c>
    </row>
    <row r="397" spans="1:38" x14ac:dyDescent="0.25">
      <c r="B397" s="59" t="s">
        <v>598</v>
      </c>
      <c r="C397" s="60">
        <f>+C9</f>
        <v>129818642105.92</v>
      </c>
      <c r="D397" s="60">
        <f>+D9</f>
        <v>563109770</v>
      </c>
      <c r="E397" s="60">
        <f>+E9</f>
        <v>563109770</v>
      </c>
      <c r="F397" s="60">
        <f>+F9</f>
        <v>0</v>
      </c>
      <c r="G397" s="60">
        <f>+C397+D397-E397</f>
        <v>129818642105.92</v>
      </c>
      <c r="H397" s="60">
        <f>+H9</f>
        <v>11219784321.030001</v>
      </c>
      <c r="I397" s="60">
        <f>+I9</f>
        <v>11218967934.030001</v>
      </c>
      <c r="J397" s="60">
        <f>+J9</f>
        <v>118524888845.89</v>
      </c>
      <c r="K397" s="60">
        <f>+K9</f>
        <v>5761167968.9799995</v>
      </c>
      <c r="L397" s="60">
        <f>+L9</f>
        <v>5761984355.9799995</v>
      </c>
      <c r="M397" s="60">
        <f>+M9</f>
        <v>4052613039.02</v>
      </c>
      <c r="N397" s="60">
        <f>+N9</f>
        <v>18818252936</v>
      </c>
      <c r="O397" s="60">
        <f>+O9</f>
        <v>18817436549</v>
      </c>
      <c r="P397" s="60">
        <f>+P9</f>
        <v>7616008074</v>
      </c>
      <c r="Q397" s="60">
        <f>+Q9</f>
        <v>110926420230.92</v>
      </c>
      <c r="R397" s="60">
        <f>+R9</f>
        <v>5729259718.9799995</v>
      </c>
    </row>
    <row r="398" spans="1:38" x14ac:dyDescent="0.25">
      <c r="B398" s="59" t="s">
        <v>812</v>
      </c>
      <c r="C398" s="60">
        <f>+C399+C402+C416</f>
        <v>122439399307.92</v>
      </c>
      <c r="D398" s="60">
        <f>+D10+D74+D252</f>
        <v>500000000</v>
      </c>
      <c r="E398" s="60">
        <f>+E10+E74+E252</f>
        <v>563109770</v>
      </c>
      <c r="F398" s="60">
        <f>+F10+F74+F252</f>
        <v>0</v>
      </c>
      <c r="G398" s="60">
        <f t="shared" ref="G398:G421" si="23">+C398+D398-E398</f>
        <v>122376289537.92</v>
      </c>
      <c r="H398" s="60">
        <f>+H10+H74+H252</f>
        <v>11166528442.030001</v>
      </c>
      <c r="I398" s="60">
        <f>+I10+I74+I252</f>
        <v>11165712055.030001</v>
      </c>
      <c r="J398" s="60">
        <f>+J10+J74+J252</f>
        <v>111210577482.89</v>
      </c>
      <c r="K398" s="60">
        <f>+K10+K74+K252</f>
        <v>5757653420.9799995</v>
      </c>
      <c r="L398" s="60">
        <f>+L10+L74+L252</f>
        <v>5758469807.9799995</v>
      </c>
      <c r="M398" s="60">
        <f>+M10+M74+M252</f>
        <v>4002871708.02</v>
      </c>
      <c r="N398" s="60">
        <f>+N10+N74+N252</f>
        <v>18656628618</v>
      </c>
      <c r="O398" s="60">
        <f>+O10+O74+O252</f>
        <v>18655812231</v>
      </c>
      <c r="P398" s="60">
        <f>+P10+P74+P252</f>
        <v>7507639635</v>
      </c>
      <c r="Q398" s="60">
        <f>+Q10+Q74+Q252</f>
        <v>103720477306.92</v>
      </c>
      <c r="R398" s="60">
        <f>+R10+R74+R252</f>
        <v>5729259718.9799995</v>
      </c>
    </row>
    <row r="399" spans="1:38" x14ac:dyDescent="0.25">
      <c r="B399" s="61" t="s">
        <v>9</v>
      </c>
      <c r="C399" s="62">
        <f>+C400+C401</f>
        <v>112548080482</v>
      </c>
      <c r="D399" s="62">
        <f t="shared" ref="D399:R399" si="24">+D10</f>
        <v>50000000</v>
      </c>
      <c r="E399" s="62">
        <f t="shared" si="24"/>
        <v>563109770</v>
      </c>
      <c r="F399" s="62">
        <f t="shared" si="24"/>
        <v>0</v>
      </c>
      <c r="G399" s="62">
        <f t="shared" si="23"/>
        <v>112034970712</v>
      </c>
      <c r="H399" s="62">
        <f t="shared" si="24"/>
        <v>10729079952</v>
      </c>
      <c r="I399" s="62">
        <f t="shared" si="24"/>
        <v>10729079952</v>
      </c>
      <c r="J399" s="62">
        <f t="shared" si="24"/>
        <v>101305890760</v>
      </c>
      <c r="K399" s="62">
        <f t="shared" si="24"/>
        <v>5574388581</v>
      </c>
      <c r="L399" s="62">
        <f t="shared" si="24"/>
        <v>5574388581</v>
      </c>
      <c r="M399" s="62">
        <f t="shared" si="24"/>
        <v>3745350988</v>
      </c>
      <c r="N399" s="62">
        <f t="shared" si="24"/>
        <v>15928221082</v>
      </c>
      <c r="O399" s="62">
        <f t="shared" si="24"/>
        <v>15928221082</v>
      </c>
      <c r="P399" s="62">
        <f t="shared" si="24"/>
        <v>5204376452</v>
      </c>
      <c r="Q399" s="62">
        <f t="shared" si="24"/>
        <v>96106749630</v>
      </c>
      <c r="R399" s="62">
        <f t="shared" si="24"/>
        <v>5574388581</v>
      </c>
    </row>
    <row r="400" spans="1:38" x14ac:dyDescent="0.25">
      <c r="B400" s="35" t="s">
        <v>11</v>
      </c>
      <c r="C400" s="57">
        <f>+C11</f>
        <v>81510886902</v>
      </c>
      <c r="D400" s="57">
        <f t="shared" ref="D400:R400" si="25">+D11</f>
        <v>50000000</v>
      </c>
      <c r="E400" s="57">
        <f t="shared" si="25"/>
        <v>563109770</v>
      </c>
      <c r="F400" s="57">
        <f t="shared" si="25"/>
        <v>0</v>
      </c>
      <c r="G400" s="57">
        <f t="shared" si="23"/>
        <v>80997777132</v>
      </c>
      <c r="H400" s="57">
        <f t="shared" si="25"/>
        <v>5472773459</v>
      </c>
      <c r="I400" s="57">
        <f t="shared" si="25"/>
        <v>5472773459</v>
      </c>
      <c r="J400" s="57">
        <f t="shared" si="25"/>
        <v>75525003673</v>
      </c>
      <c r="K400" s="57">
        <f t="shared" si="25"/>
        <v>5470747419</v>
      </c>
      <c r="L400" s="57">
        <f t="shared" si="25"/>
        <v>5470747419</v>
      </c>
      <c r="M400" s="57">
        <f t="shared" si="25"/>
        <v>11100160</v>
      </c>
      <c r="N400" s="57">
        <f t="shared" si="25"/>
        <v>9839380779</v>
      </c>
      <c r="O400" s="57">
        <f t="shared" si="25"/>
        <v>9839380779</v>
      </c>
      <c r="P400" s="57">
        <f t="shared" si="25"/>
        <v>4456928153</v>
      </c>
      <c r="Q400" s="57">
        <f t="shared" si="25"/>
        <v>71158396353</v>
      </c>
      <c r="R400" s="57">
        <f t="shared" si="25"/>
        <v>5470747419</v>
      </c>
    </row>
    <row r="401" spans="1:38" s="19" customFormat="1" x14ac:dyDescent="0.25">
      <c r="A401" s="2"/>
      <c r="B401" s="35" t="s">
        <v>813</v>
      </c>
      <c r="C401" s="57">
        <f>+C47</f>
        <v>31037193580</v>
      </c>
      <c r="D401" s="57">
        <f t="shared" ref="D401:R401" si="26">+D47</f>
        <v>0</v>
      </c>
      <c r="E401" s="57">
        <f t="shared" si="26"/>
        <v>0</v>
      </c>
      <c r="F401" s="57">
        <f t="shared" si="26"/>
        <v>0</v>
      </c>
      <c r="G401" s="57">
        <f t="shared" si="23"/>
        <v>31037193580</v>
      </c>
      <c r="H401" s="57">
        <f t="shared" si="26"/>
        <v>5256306493</v>
      </c>
      <c r="I401" s="57">
        <f t="shared" si="26"/>
        <v>5256306493</v>
      </c>
      <c r="J401" s="57">
        <f t="shared" si="26"/>
        <v>25780887087</v>
      </c>
      <c r="K401" s="57">
        <f t="shared" si="26"/>
        <v>103641162</v>
      </c>
      <c r="L401" s="57">
        <f t="shared" si="26"/>
        <v>103641162</v>
      </c>
      <c r="M401" s="57">
        <f t="shared" si="26"/>
        <v>3734250828</v>
      </c>
      <c r="N401" s="57">
        <f t="shared" si="26"/>
        <v>6088840303</v>
      </c>
      <c r="O401" s="57">
        <f t="shared" si="26"/>
        <v>6088840303</v>
      </c>
      <c r="P401" s="57">
        <f t="shared" si="26"/>
        <v>747448299</v>
      </c>
      <c r="Q401" s="57">
        <f t="shared" si="26"/>
        <v>24948353277</v>
      </c>
      <c r="R401" s="57">
        <f t="shared" si="26"/>
        <v>103641162</v>
      </c>
      <c r="S401"/>
      <c r="T401"/>
      <c r="U401" s="2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</row>
    <row r="402" spans="1:38" x14ac:dyDescent="0.25">
      <c r="B402" s="61" t="s">
        <v>107</v>
      </c>
      <c r="C402" s="62">
        <f>+C74</f>
        <v>9449970190.9200001</v>
      </c>
      <c r="D402" s="62">
        <f t="shared" ref="D402:R402" si="27">+D74</f>
        <v>450000000</v>
      </c>
      <c r="E402" s="62">
        <f t="shared" si="27"/>
        <v>0</v>
      </c>
      <c r="F402" s="62">
        <f t="shared" si="27"/>
        <v>0</v>
      </c>
      <c r="G402" s="62">
        <f t="shared" si="23"/>
        <v>9899970190.9200001</v>
      </c>
      <c r="H402" s="62">
        <f t="shared" si="27"/>
        <v>408238401.02999997</v>
      </c>
      <c r="I402" s="62">
        <f t="shared" si="27"/>
        <v>407422014.02999997</v>
      </c>
      <c r="J402" s="62">
        <f t="shared" si="27"/>
        <v>9492548176.8899994</v>
      </c>
      <c r="K402" s="62">
        <f t="shared" si="27"/>
        <v>154054750.97999999</v>
      </c>
      <c r="L402" s="62">
        <f t="shared" si="27"/>
        <v>154871137.97999999</v>
      </c>
      <c r="M402" s="62">
        <f t="shared" si="27"/>
        <v>257520720.02000001</v>
      </c>
      <c r="N402" s="62">
        <f t="shared" si="27"/>
        <v>2699197447</v>
      </c>
      <c r="O402" s="62">
        <f t="shared" si="27"/>
        <v>2698381060</v>
      </c>
      <c r="P402" s="62">
        <f t="shared" si="27"/>
        <v>2303263183</v>
      </c>
      <c r="Q402" s="62">
        <f t="shared" si="27"/>
        <v>7201589130.9200001</v>
      </c>
      <c r="R402" s="62">
        <f t="shared" si="27"/>
        <v>154871137.97999999</v>
      </c>
      <c r="S402" s="19"/>
      <c r="T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</row>
    <row r="403" spans="1:38" x14ac:dyDescent="0.25">
      <c r="B403" s="28" t="s">
        <v>816</v>
      </c>
      <c r="C403" s="58">
        <f>+C75+C104</f>
        <v>1742544100.9200001</v>
      </c>
      <c r="D403" s="58">
        <f t="shared" ref="D403:R403" si="28">+D75+D104</f>
        <v>20000000</v>
      </c>
      <c r="E403" s="58">
        <f t="shared" si="28"/>
        <v>0</v>
      </c>
      <c r="F403" s="58">
        <f t="shared" si="28"/>
        <v>0</v>
      </c>
      <c r="G403" s="58">
        <f t="shared" si="23"/>
        <v>1762544100.9200001</v>
      </c>
      <c r="H403" s="58">
        <f t="shared" si="28"/>
        <v>13659108</v>
      </c>
      <c r="I403" s="58">
        <f t="shared" si="28"/>
        <v>13659108</v>
      </c>
      <c r="J403" s="58">
        <f t="shared" si="28"/>
        <v>1666687794.9200001</v>
      </c>
      <c r="K403" s="58">
        <f t="shared" si="28"/>
        <v>1170520</v>
      </c>
      <c r="L403" s="58">
        <f t="shared" si="28"/>
        <v>1170520</v>
      </c>
      <c r="M403" s="58">
        <f t="shared" si="28"/>
        <v>12488588</v>
      </c>
      <c r="N403" s="58">
        <f t="shared" si="28"/>
        <v>371659108</v>
      </c>
      <c r="O403" s="58">
        <f t="shared" si="28"/>
        <v>371659108</v>
      </c>
      <c r="P403" s="58">
        <f t="shared" si="28"/>
        <v>358000000</v>
      </c>
      <c r="Q403" s="58">
        <f t="shared" si="28"/>
        <v>1308687794.9200001</v>
      </c>
      <c r="R403" s="58">
        <f t="shared" si="28"/>
        <v>0</v>
      </c>
    </row>
    <row r="404" spans="1:38" x14ac:dyDescent="0.25">
      <c r="B404" s="28" t="s">
        <v>817</v>
      </c>
      <c r="C404" s="58">
        <f>C188+C219+C246</f>
        <v>1413799999</v>
      </c>
      <c r="D404" s="58">
        <f t="shared" ref="D404:R404" si="29">D188+D219+D246</f>
        <v>0</v>
      </c>
      <c r="E404" s="58">
        <f t="shared" si="29"/>
        <v>0</v>
      </c>
      <c r="F404" s="58">
        <f t="shared" si="29"/>
        <v>0</v>
      </c>
      <c r="G404" s="58">
        <f t="shared" si="23"/>
        <v>1413799999</v>
      </c>
      <c r="H404" s="58">
        <f t="shared" si="29"/>
        <v>66702612</v>
      </c>
      <c r="I404" s="58">
        <f t="shared" si="29"/>
        <v>66702612</v>
      </c>
      <c r="J404" s="58">
        <f t="shared" si="29"/>
        <v>1347097387</v>
      </c>
      <c r="K404" s="58">
        <f t="shared" si="29"/>
        <v>59943550</v>
      </c>
      <c r="L404" s="58">
        <f t="shared" si="29"/>
        <v>59943550</v>
      </c>
      <c r="M404" s="58">
        <f t="shared" si="29"/>
        <v>6759062</v>
      </c>
      <c r="N404" s="58">
        <f t="shared" si="29"/>
        <v>112369279</v>
      </c>
      <c r="O404" s="58">
        <f t="shared" si="29"/>
        <v>112369279</v>
      </c>
      <c r="P404" s="58">
        <f t="shared" si="29"/>
        <v>45666667</v>
      </c>
      <c r="Q404" s="58">
        <f t="shared" si="29"/>
        <v>1301430720</v>
      </c>
      <c r="R404" s="58">
        <f t="shared" si="29"/>
        <v>0</v>
      </c>
    </row>
    <row r="405" spans="1:38" x14ac:dyDescent="0.25">
      <c r="B405" s="28" t="s">
        <v>818</v>
      </c>
      <c r="C405" s="58">
        <f>+C217+C241</f>
        <v>232600000</v>
      </c>
      <c r="D405" s="58">
        <f t="shared" ref="D405:R405" si="30">+D217+D241</f>
        <v>0</v>
      </c>
      <c r="E405" s="58">
        <f t="shared" si="30"/>
        <v>0</v>
      </c>
      <c r="F405" s="58">
        <f t="shared" si="30"/>
        <v>0</v>
      </c>
      <c r="G405" s="58">
        <f t="shared" si="23"/>
        <v>232600000</v>
      </c>
      <c r="H405" s="58">
        <f t="shared" si="30"/>
        <v>0</v>
      </c>
      <c r="I405" s="58">
        <f t="shared" si="30"/>
        <v>0</v>
      </c>
      <c r="J405" s="58">
        <f t="shared" si="30"/>
        <v>232600000</v>
      </c>
      <c r="K405" s="58">
        <f t="shared" si="30"/>
        <v>0</v>
      </c>
      <c r="L405" s="58">
        <f t="shared" si="30"/>
        <v>0</v>
      </c>
      <c r="M405" s="58">
        <f t="shared" si="30"/>
        <v>0</v>
      </c>
      <c r="N405" s="58">
        <f t="shared" si="30"/>
        <v>0</v>
      </c>
      <c r="O405" s="58">
        <f t="shared" si="30"/>
        <v>0</v>
      </c>
      <c r="P405" s="58">
        <f t="shared" si="30"/>
        <v>0</v>
      </c>
      <c r="Q405" s="58">
        <f t="shared" si="30"/>
        <v>232600000</v>
      </c>
      <c r="R405" s="58">
        <f t="shared" si="30"/>
        <v>0</v>
      </c>
    </row>
    <row r="406" spans="1:38" x14ac:dyDescent="0.25">
      <c r="B406" s="28" t="s">
        <v>819</v>
      </c>
      <c r="C406" s="58">
        <f>+C251</f>
        <v>185400000</v>
      </c>
      <c r="D406" s="58">
        <f t="shared" ref="D406:R406" si="31">+D251</f>
        <v>0</v>
      </c>
      <c r="E406" s="58">
        <f t="shared" si="31"/>
        <v>0</v>
      </c>
      <c r="F406" s="58">
        <f t="shared" si="31"/>
        <v>0</v>
      </c>
      <c r="G406" s="58">
        <f t="shared" si="23"/>
        <v>185400000</v>
      </c>
      <c r="H406" s="58">
        <f t="shared" si="31"/>
        <v>10218356</v>
      </c>
      <c r="I406" s="58">
        <f t="shared" si="31"/>
        <v>9401969</v>
      </c>
      <c r="J406" s="58">
        <f t="shared" si="31"/>
        <v>175998031</v>
      </c>
      <c r="K406" s="58">
        <f t="shared" si="31"/>
        <v>5255065</v>
      </c>
      <c r="L406" s="58">
        <f t="shared" si="31"/>
        <v>6071452</v>
      </c>
      <c r="M406" s="58">
        <f t="shared" si="31"/>
        <v>4146904</v>
      </c>
      <c r="N406" s="58">
        <f t="shared" si="31"/>
        <v>20052426</v>
      </c>
      <c r="O406" s="58">
        <f t="shared" si="31"/>
        <v>19236039</v>
      </c>
      <c r="P406" s="58">
        <f t="shared" si="31"/>
        <v>9834070</v>
      </c>
      <c r="Q406" s="58">
        <f t="shared" si="31"/>
        <v>166163961</v>
      </c>
      <c r="R406" s="58">
        <f t="shared" si="31"/>
        <v>0</v>
      </c>
    </row>
    <row r="407" spans="1:38" x14ac:dyDescent="0.25">
      <c r="B407" s="28" t="s">
        <v>820</v>
      </c>
      <c r="C407" s="58">
        <f>+C228+C225</f>
        <v>367499994</v>
      </c>
      <c r="D407" s="58">
        <f t="shared" ref="D407:R407" si="32">+D228+D225</f>
        <v>20000000</v>
      </c>
      <c r="E407" s="58">
        <f t="shared" si="32"/>
        <v>0</v>
      </c>
      <c r="F407" s="58">
        <f t="shared" si="32"/>
        <v>0</v>
      </c>
      <c r="G407" s="58">
        <f t="shared" si="23"/>
        <v>387499994</v>
      </c>
      <c r="H407" s="58">
        <f t="shared" si="32"/>
        <v>1700000</v>
      </c>
      <c r="I407" s="58">
        <f t="shared" si="32"/>
        <v>1700000</v>
      </c>
      <c r="J407" s="58">
        <f t="shared" si="32"/>
        <v>385799994</v>
      </c>
      <c r="K407" s="58">
        <f t="shared" si="32"/>
        <v>1700000</v>
      </c>
      <c r="L407" s="58">
        <f t="shared" si="32"/>
        <v>1700000</v>
      </c>
      <c r="M407" s="58">
        <f t="shared" si="32"/>
        <v>0</v>
      </c>
      <c r="N407" s="58">
        <f t="shared" si="32"/>
        <v>51650000</v>
      </c>
      <c r="O407" s="58">
        <f t="shared" si="32"/>
        <v>51650000</v>
      </c>
      <c r="P407" s="58">
        <f t="shared" si="32"/>
        <v>49950000</v>
      </c>
      <c r="Q407" s="58">
        <f t="shared" si="32"/>
        <v>335849994</v>
      </c>
      <c r="R407" s="58">
        <f t="shared" si="32"/>
        <v>0</v>
      </c>
    </row>
    <row r="408" spans="1:38" x14ac:dyDescent="0.25">
      <c r="B408" s="28" t="s">
        <v>821</v>
      </c>
      <c r="C408" s="58">
        <f>+C211+C212+C243-C217</f>
        <v>2000175827</v>
      </c>
      <c r="D408" s="58">
        <f t="shared" ref="D408:R408" si="33">+D211+D212+D243-D217</f>
        <v>250000000</v>
      </c>
      <c r="E408" s="58">
        <f t="shared" si="33"/>
        <v>0</v>
      </c>
      <c r="F408" s="58">
        <f t="shared" si="33"/>
        <v>0</v>
      </c>
      <c r="G408" s="58">
        <f t="shared" si="23"/>
        <v>2250175827</v>
      </c>
      <c r="H408" s="58">
        <f t="shared" si="33"/>
        <v>266050589</v>
      </c>
      <c r="I408" s="58">
        <f t="shared" si="33"/>
        <v>266050589</v>
      </c>
      <c r="J408" s="58">
        <f t="shared" si="33"/>
        <v>1984125238</v>
      </c>
      <c r="K408" s="58">
        <f t="shared" si="33"/>
        <v>51410597.43</v>
      </c>
      <c r="L408" s="58">
        <f t="shared" si="33"/>
        <v>51410597.43</v>
      </c>
      <c r="M408" s="58">
        <f t="shared" si="33"/>
        <v>220139991.56999999</v>
      </c>
      <c r="N408" s="58">
        <f t="shared" si="33"/>
        <v>1325906504</v>
      </c>
      <c r="O408" s="58">
        <f t="shared" si="33"/>
        <v>1325906504</v>
      </c>
      <c r="P408" s="58">
        <f t="shared" si="33"/>
        <v>1082813509</v>
      </c>
      <c r="Q408" s="58">
        <f t="shared" si="33"/>
        <v>901311729</v>
      </c>
      <c r="R408" s="58">
        <f t="shared" si="33"/>
        <v>0</v>
      </c>
    </row>
    <row r="409" spans="1:38" x14ac:dyDescent="0.25">
      <c r="B409" s="28" t="s">
        <v>822</v>
      </c>
      <c r="C409" s="58">
        <f>+C196</f>
        <v>1369900000</v>
      </c>
      <c r="D409" s="58">
        <f t="shared" ref="D409:R409" si="34">+D196</f>
        <v>0</v>
      </c>
      <c r="E409" s="58">
        <f t="shared" si="34"/>
        <v>0</v>
      </c>
      <c r="F409" s="58">
        <f t="shared" si="34"/>
        <v>0</v>
      </c>
      <c r="G409" s="58">
        <f t="shared" si="23"/>
        <v>1369900000</v>
      </c>
      <c r="H409" s="58">
        <f t="shared" si="34"/>
        <v>0</v>
      </c>
      <c r="I409" s="58">
        <f t="shared" si="34"/>
        <v>0</v>
      </c>
      <c r="J409" s="58">
        <f t="shared" si="34"/>
        <v>1369900000</v>
      </c>
      <c r="K409" s="58">
        <f t="shared" si="34"/>
        <v>0</v>
      </c>
      <c r="L409" s="58">
        <f t="shared" si="34"/>
        <v>0</v>
      </c>
      <c r="M409" s="58">
        <f t="shared" si="34"/>
        <v>0</v>
      </c>
      <c r="N409" s="58">
        <f t="shared" si="34"/>
        <v>5000000</v>
      </c>
      <c r="O409" s="58">
        <f t="shared" si="34"/>
        <v>5000000</v>
      </c>
      <c r="P409" s="58">
        <f t="shared" si="34"/>
        <v>5000000</v>
      </c>
      <c r="Q409" s="58">
        <f t="shared" si="34"/>
        <v>1364900000</v>
      </c>
      <c r="R409" s="58">
        <f t="shared" si="34"/>
        <v>0</v>
      </c>
    </row>
    <row r="410" spans="1:38" x14ac:dyDescent="0.25">
      <c r="B410" s="28" t="s">
        <v>823</v>
      </c>
      <c r="C410" s="58">
        <f>+C223</f>
        <v>670425000</v>
      </c>
      <c r="D410" s="58">
        <f t="shared" ref="D410:R410" si="35">+D223</f>
        <v>0</v>
      </c>
      <c r="E410" s="58">
        <f t="shared" si="35"/>
        <v>0</v>
      </c>
      <c r="F410" s="58">
        <f t="shared" si="35"/>
        <v>0</v>
      </c>
      <c r="G410" s="58">
        <f t="shared" si="23"/>
        <v>670425000</v>
      </c>
      <c r="H410" s="58">
        <f t="shared" si="35"/>
        <v>29217539</v>
      </c>
      <c r="I410" s="58">
        <f t="shared" si="35"/>
        <v>29217539</v>
      </c>
      <c r="J410" s="58">
        <f t="shared" si="35"/>
        <v>641207461</v>
      </c>
      <c r="K410" s="58">
        <f t="shared" si="35"/>
        <v>0</v>
      </c>
      <c r="L410" s="58">
        <f t="shared" si="35"/>
        <v>0</v>
      </c>
      <c r="M410" s="58">
        <f t="shared" si="35"/>
        <v>29217539</v>
      </c>
      <c r="N410" s="58">
        <f t="shared" si="35"/>
        <v>29217539</v>
      </c>
      <c r="O410" s="58">
        <f t="shared" si="35"/>
        <v>29217539</v>
      </c>
      <c r="P410" s="58">
        <f t="shared" si="35"/>
        <v>0</v>
      </c>
      <c r="Q410" s="58">
        <f t="shared" si="35"/>
        <v>641207461</v>
      </c>
      <c r="R410" s="58">
        <f t="shared" si="35"/>
        <v>0</v>
      </c>
    </row>
    <row r="411" spans="1:38" ht="30" x14ac:dyDescent="0.25">
      <c r="B411" s="28" t="s">
        <v>824</v>
      </c>
      <c r="C411" s="58">
        <f>+C202+C207</f>
        <v>824000000</v>
      </c>
      <c r="D411" s="58">
        <f t="shared" ref="D411:R411" si="36">+D202+D207</f>
        <v>80000000</v>
      </c>
      <c r="E411" s="58">
        <f t="shared" si="36"/>
        <v>0</v>
      </c>
      <c r="F411" s="58">
        <f t="shared" si="36"/>
        <v>0</v>
      </c>
      <c r="G411" s="58">
        <f t="shared" si="23"/>
        <v>904000000</v>
      </c>
      <c r="H411" s="58">
        <f t="shared" si="36"/>
        <v>1500000</v>
      </c>
      <c r="I411" s="58">
        <f t="shared" si="36"/>
        <v>1500000</v>
      </c>
      <c r="J411" s="58">
        <f t="shared" si="36"/>
        <v>902500000</v>
      </c>
      <c r="K411" s="58">
        <f t="shared" si="36"/>
        <v>1500000</v>
      </c>
      <c r="L411" s="58">
        <f t="shared" si="36"/>
        <v>1500000</v>
      </c>
      <c r="M411" s="58">
        <f t="shared" si="36"/>
        <v>0</v>
      </c>
      <c r="N411" s="58">
        <f t="shared" si="36"/>
        <v>751500000</v>
      </c>
      <c r="O411" s="58">
        <f t="shared" si="36"/>
        <v>751500000</v>
      </c>
      <c r="P411" s="58">
        <f t="shared" si="36"/>
        <v>750000000</v>
      </c>
      <c r="Q411" s="58">
        <f t="shared" si="36"/>
        <v>152500000</v>
      </c>
      <c r="R411" s="58">
        <f t="shared" si="36"/>
        <v>0</v>
      </c>
    </row>
    <row r="412" spans="1:38" x14ac:dyDescent="0.25">
      <c r="B412" s="28" t="s">
        <v>825</v>
      </c>
      <c r="C412" s="58">
        <f>+C178</f>
        <v>50316306</v>
      </c>
      <c r="D412" s="58">
        <f t="shared" ref="D412:R412" si="37">+D178</f>
        <v>40000000</v>
      </c>
      <c r="E412" s="58">
        <f t="shared" si="37"/>
        <v>0</v>
      </c>
      <c r="F412" s="58">
        <f t="shared" si="37"/>
        <v>0</v>
      </c>
      <c r="G412" s="58">
        <f t="shared" si="23"/>
        <v>90316306</v>
      </c>
      <c r="H412" s="58">
        <f t="shared" si="37"/>
        <v>11342591</v>
      </c>
      <c r="I412" s="58">
        <f t="shared" si="37"/>
        <v>11342591</v>
      </c>
      <c r="J412" s="58">
        <f t="shared" si="37"/>
        <v>78973715</v>
      </c>
      <c r="K412" s="58">
        <f t="shared" si="37"/>
        <v>8724727</v>
      </c>
      <c r="L412" s="58">
        <f t="shared" si="37"/>
        <v>8724727</v>
      </c>
      <c r="M412" s="58">
        <f t="shared" si="37"/>
        <v>2617864</v>
      </c>
      <c r="N412" s="58">
        <f t="shared" si="37"/>
        <v>11342591</v>
      </c>
      <c r="O412" s="58">
        <f t="shared" si="37"/>
        <v>11342591</v>
      </c>
      <c r="P412" s="58">
        <f t="shared" si="37"/>
        <v>0</v>
      </c>
      <c r="Q412" s="58">
        <f t="shared" si="37"/>
        <v>78973715</v>
      </c>
      <c r="R412" s="58">
        <f t="shared" si="37"/>
        <v>0</v>
      </c>
    </row>
    <row r="413" spans="1:38" x14ac:dyDescent="0.25">
      <c r="B413" s="28" t="s">
        <v>826</v>
      </c>
      <c r="C413" s="58">
        <f>+C185+C187+C182+C184</f>
        <v>172458094</v>
      </c>
      <c r="D413" s="58">
        <f t="shared" ref="D413:R413" si="38">+D185+D187+D182+D184</f>
        <v>40000000</v>
      </c>
      <c r="E413" s="58">
        <f t="shared" si="38"/>
        <v>0</v>
      </c>
      <c r="F413" s="58">
        <f t="shared" si="38"/>
        <v>0</v>
      </c>
      <c r="G413" s="58">
        <f t="shared" si="23"/>
        <v>212458094</v>
      </c>
      <c r="H413" s="58">
        <f t="shared" si="38"/>
        <v>6400000</v>
      </c>
      <c r="I413" s="58">
        <f t="shared" si="38"/>
        <v>6400000</v>
      </c>
      <c r="J413" s="58">
        <f t="shared" si="38"/>
        <v>205958094</v>
      </c>
      <c r="K413" s="58">
        <f t="shared" si="38"/>
        <v>6400000</v>
      </c>
      <c r="L413" s="58">
        <f t="shared" si="38"/>
        <v>6400000</v>
      </c>
      <c r="M413" s="58">
        <f t="shared" si="38"/>
        <v>0</v>
      </c>
      <c r="N413" s="58">
        <f t="shared" si="38"/>
        <v>6400000</v>
      </c>
      <c r="O413" s="58">
        <f t="shared" si="38"/>
        <v>6400000</v>
      </c>
      <c r="P413" s="58">
        <f t="shared" si="38"/>
        <v>0</v>
      </c>
      <c r="Q413" s="58">
        <f t="shared" si="38"/>
        <v>205958094</v>
      </c>
      <c r="R413" s="58">
        <f t="shared" si="38"/>
        <v>0</v>
      </c>
    </row>
    <row r="414" spans="1:38" x14ac:dyDescent="0.25">
      <c r="B414" s="28" t="s">
        <v>827</v>
      </c>
      <c r="C414" s="58">
        <f>+C193</f>
        <v>153650870</v>
      </c>
      <c r="D414" s="58">
        <f t="shared" ref="D414:R414" si="39">+D193</f>
        <v>0</v>
      </c>
      <c r="E414" s="58">
        <f t="shared" si="39"/>
        <v>0</v>
      </c>
      <c r="F414" s="58">
        <f t="shared" si="39"/>
        <v>0</v>
      </c>
      <c r="G414" s="58">
        <f t="shared" si="23"/>
        <v>153650870</v>
      </c>
      <c r="H414" s="58">
        <f t="shared" si="39"/>
        <v>1447606.03</v>
      </c>
      <c r="I414" s="58">
        <f t="shared" si="39"/>
        <v>1447606.03</v>
      </c>
      <c r="J414" s="58">
        <f t="shared" si="39"/>
        <v>153649807</v>
      </c>
      <c r="K414" s="58">
        <f t="shared" si="39"/>
        <v>17950291.550000001</v>
      </c>
      <c r="L414" s="58">
        <f t="shared" si="39"/>
        <v>17950291.550000001</v>
      </c>
      <c r="M414" s="58">
        <f t="shared" si="39"/>
        <v>-17849228.550000001</v>
      </c>
      <c r="N414" s="58">
        <f t="shared" si="39"/>
        <v>14100000</v>
      </c>
      <c r="O414" s="58">
        <f t="shared" si="39"/>
        <v>14100000</v>
      </c>
      <c r="P414" s="58">
        <f t="shared" si="39"/>
        <v>1998937</v>
      </c>
      <c r="Q414" s="58">
        <f t="shared" si="39"/>
        <v>151650870</v>
      </c>
      <c r="R414" s="58">
        <f t="shared" si="39"/>
        <v>0</v>
      </c>
    </row>
    <row r="415" spans="1:38" s="19" customFormat="1" x14ac:dyDescent="0.25">
      <c r="A415" s="2"/>
      <c r="B415" s="28" t="s">
        <v>828</v>
      </c>
      <c r="C415" s="58">
        <f>+C224+C249</f>
        <v>267200000</v>
      </c>
      <c r="D415" s="58">
        <f t="shared" ref="D415:R415" si="40">+D224+D249</f>
        <v>0</v>
      </c>
      <c r="E415" s="58">
        <f t="shared" si="40"/>
        <v>0</v>
      </c>
      <c r="F415" s="58">
        <f t="shared" si="40"/>
        <v>0</v>
      </c>
      <c r="G415" s="58">
        <f t="shared" si="23"/>
        <v>267200000</v>
      </c>
      <c r="H415" s="58">
        <f t="shared" si="40"/>
        <v>0</v>
      </c>
      <c r="I415" s="58">
        <f t="shared" si="40"/>
        <v>0</v>
      </c>
      <c r="J415" s="58">
        <f t="shared" si="40"/>
        <v>267200000</v>
      </c>
      <c r="K415" s="58">
        <f t="shared" si="40"/>
        <v>0</v>
      </c>
      <c r="L415" s="58">
        <f t="shared" si="40"/>
        <v>0</v>
      </c>
      <c r="M415" s="58">
        <f t="shared" si="40"/>
        <v>0</v>
      </c>
      <c r="N415" s="58">
        <f t="shared" si="40"/>
        <v>0</v>
      </c>
      <c r="O415" s="58">
        <f t="shared" si="40"/>
        <v>0</v>
      </c>
      <c r="P415" s="58">
        <f t="shared" si="40"/>
        <v>0</v>
      </c>
      <c r="Q415" s="58">
        <f t="shared" si="40"/>
        <v>267200000</v>
      </c>
      <c r="R415" s="58">
        <f t="shared" si="40"/>
        <v>0</v>
      </c>
      <c r="S415"/>
      <c r="T415"/>
      <c r="U415" s="2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</row>
    <row r="416" spans="1:38" s="19" customFormat="1" x14ac:dyDescent="0.25">
      <c r="A416" s="2"/>
      <c r="B416" s="61" t="s">
        <v>829</v>
      </c>
      <c r="C416" s="62">
        <f>+C252</f>
        <v>441348635</v>
      </c>
      <c r="D416" s="62">
        <f t="shared" ref="D416:R416" si="41">+D252</f>
        <v>0</v>
      </c>
      <c r="E416" s="62">
        <f t="shared" si="41"/>
        <v>0</v>
      </c>
      <c r="F416" s="62">
        <f t="shared" si="41"/>
        <v>0</v>
      </c>
      <c r="G416" s="62">
        <f t="shared" si="23"/>
        <v>441348635</v>
      </c>
      <c r="H416" s="62">
        <f t="shared" si="41"/>
        <v>29210089</v>
      </c>
      <c r="I416" s="62">
        <f t="shared" si="41"/>
        <v>29210089</v>
      </c>
      <c r="J416" s="62">
        <f t="shared" si="41"/>
        <v>412138546</v>
      </c>
      <c r="K416" s="62">
        <f t="shared" si="41"/>
        <v>29210089</v>
      </c>
      <c r="L416" s="62">
        <f t="shared" si="41"/>
        <v>29210089</v>
      </c>
      <c r="M416" s="62">
        <f t="shared" si="41"/>
        <v>0</v>
      </c>
      <c r="N416" s="62">
        <f t="shared" si="41"/>
        <v>29210089</v>
      </c>
      <c r="O416" s="62">
        <f t="shared" si="41"/>
        <v>29210089</v>
      </c>
      <c r="P416" s="62">
        <f t="shared" si="41"/>
        <v>0</v>
      </c>
      <c r="Q416" s="62">
        <f t="shared" si="41"/>
        <v>412138546</v>
      </c>
      <c r="R416" s="62">
        <f t="shared" si="41"/>
        <v>0</v>
      </c>
      <c r="U416" s="2"/>
    </row>
    <row r="417" spans="2:38" x14ac:dyDescent="0.25">
      <c r="B417" s="61" t="s">
        <v>602</v>
      </c>
      <c r="C417" s="62">
        <f>+C260</f>
        <v>7379242798</v>
      </c>
      <c r="D417" s="62">
        <f t="shared" ref="D417:R417" si="42">+D260</f>
        <v>63109770</v>
      </c>
      <c r="E417" s="62">
        <f t="shared" si="42"/>
        <v>0</v>
      </c>
      <c r="F417" s="62">
        <f t="shared" si="42"/>
        <v>0</v>
      </c>
      <c r="G417" s="62">
        <f t="shared" si="23"/>
        <v>7442352568</v>
      </c>
      <c r="H417" s="62">
        <f t="shared" si="42"/>
        <v>53255879</v>
      </c>
      <c r="I417" s="62">
        <f t="shared" si="42"/>
        <v>53255879</v>
      </c>
      <c r="J417" s="62">
        <f t="shared" si="42"/>
        <v>7314311363</v>
      </c>
      <c r="K417" s="62">
        <f t="shared" si="42"/>
        <v>3514548</v>
      </c>
      <c r="L417" s="62">
        <f t="shared" si="42"/>
        <v>3514548</v>
      </c>
      <c r="M417" s="62">
        <f t="shared" si="42"/>
        <v>49741331</v>
      </c>
      <c r="N417" s="62">
        <f t="shared" si="42"/>
        <v>161624318</v>
      </c>
      <c r="O417" s="62">
        <f t="shared" si="42"/>
        <v>161624318</v>
      </c>
      <c r="P417" s="62">
        <f t="shared" si="42"/>
        <v>108368439</v>
      </c>
      <c r="Q417" s="62">
        <f t="shared" si="42"/>
        <v>7205942924</v>
      </c>
      <c r="R417" s="62">
        <f t="shared" si="42"/>
        <v>0</v>
      </c>
      <c r="S417" s="19"/>
      <c r="T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</row>
    <row r="418" spans="2:38" x14ac:dyDescent="0.25">
      <c r="B418" s="28" t="s">
        <v>603</v>
      </c>
      <c r="C418" s="58">
        <f>+C261</f>
        <v>3635322968</v>
      </c>
      <c r="D418" s="58">
        <f t="shared" ref="D418:R418" si="43">+D261</f>
        <v>0</v>
      </c>
      <c r="E418" s="58">
        <f t="shared" si="43"/>
        <v>0</v>
      </c>
      <c r="F418" s="58">
        <f t="shared" si="43"/>
        <v>0</v>
      </c>
      <c r="G418" s="58">
        <f t="shared" si="23"/>
        <v>3635322968</v>
      </c>
      <c r="H418" s="58">
        <f t="shared" si="43"/>
        <v>0</v>
      </c>
      <c r="I418" s="58">
        <f t="shared" si="43"/>
        <v>0</v>
      </c>
      <c r="J418" s="58">
        <f t="shared" si="43"/>
        <v>3635322968</v>
      </c>
      <c r="K418" s="58">
        <f t="shared" si="43"/>
        <v>0</v>
      </c>
      <c r="L418" s="58">
        <f t="shared" si="43"/>
        <v>0</v>
      </c>
      <c r="M418" s="58">
        <f t="shared" si="43"/>
        <v>0</v>
      </c>
      <c r="N418" s="58">
        <f t="shared" si="43"/>
        <v>0</v>
      </c>
      <c r="O418" s="58">
        <f t="shared" si="43"/>
        <v>0</v>
      </c>
      <c r="P418" s="58">
        <f t="shared" si="43"/>
        <v>0</v>
      </c>
      <c r="Q418" s="58">
        <f t="shared" si="43"/>
        <v>3635322968</v>
      </c>
      <c r="R418" s="58">
        <f t="shared" si="43"/>
        <v>0</v>
      </c>
    </row>
    <row r="419" spans="2:38" x14ac:dyDescent="0.25">
      <c r="B419" s="28" t="s">
        <v>604</v>
      </c>
      <c r="C419" s="58">
        <f>+C293</f>
        <v>2353916830</v>
      </c>
      <c r="D419" s="58">
        <f t="shared" ref="D419:R419" si="44">+D293</f>
        <v>58109770</v>
      </c>
      <c r="E419" s="58">
        <f t="shared" si="44"/>
        <v>0</v>
      </c>
      <c r="F419" s="58">
        <f t="shared" si="44"/>
        <v>0</v>
      </c>
      <c r="G419" s="58">
        <f t="shared" si="23"/>
        <v>2412026600</v>
      </c>
      <c r="H419" s="58">
        <f t="shared" si="44"/>
        <v>49741331</v>
      </c>
      <c r="I419" s="58">
        <f t="shared" si="44"/>
        <v>49741331</v>
      </c>
      <c r="J419" s="58">
        <f t="shared" si="44"/>
        <v>2287499943</v>
      </c>
      <c r="K419" s="58">
        <f t="shared" si="44"/>
        <v>0</v>
      </c>
      <c r="L419" s="58">
        <f t="shared" si="44"/>
        <v>0</v>
      </c>
      <c r="M419" s="58">
        <f t="shared" si="44"/>
        <v>49741331</v>
      </c>
      <c r="N419" s="58">
        <f t="shared" si="44"/>
        <v>58109770</v>
      </c>
      <c r="O419" s="58">
        <f t="shared" si="44"/>
        <v>58109770</v>
      </c>
      <c r="P419" s="58">
        <f t="shared" si="44"/>
        <v>8368439</v>
      </c>
      <c r="Q419" s="58">
        <f t="shared" si="44"/>
        <v>2279131504</v>
      </c>
      <c r="R419" s="58">
        <f t="shared" si="44"/>
        <v>0</v>
      </c>
    </row>
    <row r="420" spans="2:38" x14ac:dyDescent="0.25">
      <c r="B420" s="28" t="s">
        <v>605</v>
      </c>
      <c r="C420" s="58">
        <f>+C365</f>
        <v>5001000</v>
      </c>
      <c r="D420" s="58">
        <f t="shared" ref="D420:R420" si="45">+D365</f>
        <v>0</v>
      </c>
      <c r="E420" s="58">
        <f t="shared" si="45"/>
        <v>0</v>
      </c>
      <c r="F420" s="58">
        <f t="shared" si="45"/>
        <v>0</v>
      </c>
      <c r="G420" s="58">
        <f t="shared" si="23"/>
        <v>5001000</v>
      </c>
      <c r="H420" s="58">
        <f t="shared" si="45"/>
        <v>0</v>
      </c>
      <c r="I420" s="58">
        <f t="shared" si="45"/>
        <v>0</v>
      </c>
      <c r="J420" s="58">
        <f t="shared" si="45"/>
        <v>5001000</v>
      </c>
      <c r="K420" s="58">
        <f t="shared" si="45"/>
        <v>0</v>
      </c>
      <c r="L420" s="58">
        <f t="shared" si="45"/>
        <v>0</v>
      </c>
      <c r="M420" s="58">
        <f t="shared" si="45"/>
        <v>0</v>
      </c>
      <c r="N420" s="58">
        <f t="shared" si="45"/>
        <v>0</v>
      </c>
      <c r="O420" s="58">
        <f t="shared" si="45"/>
        <v>0</v>
      </c>
      <c r="P420" s="58">
        <f t="shared" si="45"/>
        <v>0</v>
      </c>
      <c r="Q420" s="58">
        <f t="shared" si="45"/>
        <v>5001000</v>
      </c>
      <c r="R420" s="58">
        <f t="shared" si="45"/>
        <v>0</v>
      </c>
    </row>
    <row r="421" spans="2:38" x14ac:dyDescent="0.25">
      <c r="B421" s="28" t="s">
        <v>606</v>
      </c>
      <c r="C421" s="58">
        <f>+C372</f>
        <v>1385002000</v>
      </c>
      <c r="D421" s="58">
        <f t="shared" ref="D421:R421" si="46">+D372</f>
        <v>5000000</v>
      </c>
      <c r="E421" s="58">
        <f t="shared" si="46"/>
        <v>0</v>
      </c>
      <c r="F421" s="58">
        <f t="shared" si="46"/>
        <v>0</v>
      </c>
      <c r="G421" s="58">
        <f t="shared" si="23"/>
        <v>1390002000</v>
      </c>
      <c r="H421" s="58">
        <f t="shared" si="46"/>
        <v>3514548</v>
      </c>
      <c r="I421" s="58">
        <f t="shared" si="46"/>
        <v>3514548</v>
      </c>
      <c r="J421" s="58">
        <f t="shared" si="46"/>
        <v>1386487452</v>
      </c>
      <c r="K421" s="58">
        <f t="shared" si="46"/>
        <v>3514548</v>
      </c>
      <c r="L421" s="58">
        <f t="shared" si="46"/>
        <v>3514548</v>
      </c>
      <c r="M421" s="58">
        <f t="shared" si="46"/>
        <v>0</v>
      </c>
      <c r="N421" s="58">
        <f t="shared" si="46"/>
        <v>103514548</v>
      </c>
      <c r="O421" s="58">
        <f t="shared" si="46"/>
        <v>103514548</v>
      </c>
      <c r="P421" s="58">
        <f t="shared" si="46"/>
        <v>100000000</v>
      </c>
      <c r="Q421" s="58">
        <f t="shared" si="46"/>
        <v>1286487452</v>
      </c>
      <c r="R421" s="58">
        <f t="shared" si="46"/>
        <v>0</v>
      </c>
    </row>
  </sheetData>
  <autoFilter ref="A8:R390"/>
  <mergeCells count="1">
    <mergeCell ref="B394:F39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showGridLines="0" topLeftCell="A68" workbookViewId="0">
      <selection activeCell="H4" sqref="H4:H121"/>
    </sheetView>
  </sheetViews>
  <sheetFormatPr baseColWidth="10" defaultRowHeight="15" x14ac:dyDescent="0.25"/>
  <cols>
    <col min="1" max="1" width="15" style="19" bestFit="1" customWidth="1"/>
    <col min="2" max="2" width="65" style="19" customWidth="1"/>
    <col min="3" max="3" width="18.85546875" style="19" bestFit="1" customWidth="1"/>
    <col min="4" max="4" width="10.7109375" style="19" bestFit="1" customWidth="1"/>
    <col min="5" max="5" width="10.140625" style="19" bestFit="1" customWidth="1"/>
    <col min="6" max="6" width="18.85546875" style="19" bestFit="1" customWidth="1"/>
    <col min="7" max="7" width="17.5703125" style="19" bestFit="1" customWidth="1"/>
    <col min="8" max="8" width="19.5703125" style="19" bestFit="1" customWidth="1"/>
    <col min="9" max="9" width="17.5703125" style="19" bestFit="1" customWidth="1"/>
    <col min="10" max="10" width="18.85546875" style="19" bestFit="1" customWidth="1"/>
    <col min="11" max="11" width="15.140625" style="19" bestFit="1" customWidth="1"/>
    <col min="12" max="12" width="5.7109375" style="19" customWidth="1"/>
    <col min="13" max="16384" width="11.42578125" style="19"/>
  </cols>
  <sheetData>
    <row r="1" spans="1:12" x14ac:dyDescent="0.25">
      <c r="A1" s="65"/>
      <c r="B1" s="65"/>
      <c r="C1" s="65"/>
      <c r="D1" s="65"/>
      <c r="E1" s="65"/>
      <c r="F1" s="65"/>
      <c r="G1" s="66"/>
      <c r="H1" s="65"/>
      <c r="I1" s="65"/>
      <c r="J1" s="67"/>
      <c r="K1" s="65"/>
      <c r="L1" s="65"/>
    </row>
    <row r="2" spans="1:12" ht="15.75" thickBot="1" x14ac:dyDescent="0.3">
      <c r="A2" s="65"/>
      <c r="B2" s="65"/>
      <c r="C2" s="65"/>
      <c r="D2" s="65"/>
      <c r="E2" s="65"/>
      <c r="F2" s="67"/>
      <c r="G2" s="67"/>
      <c r="H2" s="65"/>
      <c r="I2" s="65"/>
      <c r="J2" s="67"/>
      <c r="K2" s="65"/>
      <c r="L2" s="65"/>
    </row>
    <row r="3" spans="1:12" ht="45" customHeight="1" thickBot="1" x14ac:dyDescent="0.3">
      <c r="A3" s="68"/>
      <c r="B3" s="65"/>
      <c r="C3" s="122"/>
      <c r="D3" s="122"/>
      <c r="E3" s="122"/>
      <c r="F3" s="122"/>
      <c r="G3" s="122"/>
      <c r="H3" s="122"/>
      <c r="I3" s="122"/>
      <c r="J3" s="122"/>
      <c r="K3" s="122"/>
      <c r="L3" s="69"/>
    </row>
    <row r="4" spans="1:12" ht="30" x14ac:dyDescent="0.25">
      <c r="A4" s="70" t="s">
        <v>0</v>
      </c>
      <c r="B4" s="71" t="s">
        <v>1</v>
      </c>
      <c r="C4" s="71" t="s">
        <v>618</v>
      </c>
      <c r="D4" s="71" t="s">
        <v>6</v>
      </c>
      <c r="E4" s="71" t="s">
        <v>5</v>
      </c>
      <c r="F4" s="71" t="s">
        <v>619</v>
      </c>
      <c r="G4" s="71" t="s">
        <v>620</v>
      </c>
      <c r="H4" s="71" t="s">
        <v>621</v>
      </c>
      <c r="I4" s="71" t="s">
        <v>622</v>
      </c>
      <c r="J4" s="71" t="s">
        <v>623</v>
      </c>
      <c r="K4" s="72" t="s">
        <v>624</v>
      </c>
      <c r="L4" s="73"/>
    </row>
    <row r="5" spans="1:12" x14ac:dyDescent="0.25">
      <c r="A5" s="74"/>
      <c r="B5" s="75" t="s">
        <v>625</v>
      </c>
      <c r="C5" s="76">
        <f>+C6+C72</f>
        <v>129818642105</v>
      </c>
      <c r="D5" s="76">
        <f>+D6+D72</f>
        <v>0</v>
      </c>
      <c r="E5" s="76">
        <f>+E6+E72</f>
        <v>0</v>
      </c>
      <c r="F5" s="76">
        <f>+F6+F72</f>
        <v>129818642105</v>
      </c>
      <c r="G5" s="76">
        <v>5366384972.1499996</v>
      </c>
      <c r="H5" s="76">
        <v>5366586961.1499996</v>
      </c>
      <c r="I5" s="76">
        <v>5366384972.1499996</v>
      </c>
      <c r="J5" s="76">
        <f>+F5-I5</f>
        <v>124452257132.85001</v>
      </c>
      <c r="K5" s="76">
        <v>0</v>
      </c>
      <c r="L5" s="73"/>
    </row>
    <row r="6" spans="1:12" x14ac:dyDescent="0.25">
      <c r="A6" s="74">
        <v>1</v>
      </c>
      <c r="B6" s="75" t="s">
        <v>626</v>
      </c>
      <c r="C6" s="76">
        <f>+C7</f>
        <v>129306421569</v>
      </c>
      <c r="D6" s="76">
        <f t="shared" ref="D6:F6" si="0">+D7</f>
        <v>0</v>
      </c>
      <c r="E6" s="76">
        <f t="shared" si="0"/>
        <v>0</v>
      </c>
      <c r="F6" s="76">
        <f t="shared" si="0"/>
        <v>129306421569</v>
      </c>
      <c r="G6" s="76">
        <v>4576471590</v>
      </c>
      <c r="H6" s="76">
        <v>4576471590</v>
      </c>
      <c r="I6" s="76">
        <v>4576471590</v>
      </c>
      <c r="J6" s="76">
        <f t="shared" ref="J6:J61" si="1">+F6-I6</f>
        <v>124729949979</v>
      </c>
      <c r="K6" s="76">
        <v>0</v>
      </c>
      <c r="L6" s="73"/>
    </row>
    <row r="7" spans="1:12" x14ac:dyDescent="0.25">
      <c r="A7" s="77" t="s">
        <v>627</v>
      </c>
      <c r="B7" s="77" t="s">
        <v>628</v>
      </c>
      <c r="C7" s="78">
        <f>+C8+C15+C30+C60</f>
        <v>129306421569</v>
      </c>
      <c r="D7" s="78">
        <f>+D8+D15+D30+D60</f>
        <v>0</v>
      </c>
      <c r="E7" s="78">
        <f>+E8+E15+E30+E60</f>
        <v>0</v>
      </c>
      <c r="F7" s="78">
        <f>+F8+F15+F30+F60</f>
        <v>129306421569</v>
      </c>
      <c r="G7" s="78">
        <v>4576471590</v>
      </c>
      <c r="H7" s="78">
        <v>4576471590</v>
      </c>
      <c r="I7" s="78">
        <v>4576471590</v>
      </c>
      <c r="J7" s="78">
        <f t="shared" si="1"/>
        <v>124729949979</v>
      </c>
      <c r="K7" s="78">
        <v>0</v>
      </c>
      <c r="L7" s="73"/>
    </row>
    <row r="8" spans="1:12" x14ac:dyDescent="0.25">
      <c r="A8" s="79" t="s">
        <v>629</v>
      </c>
      <c r="B8" s="79" t="s">
        <v>464</v>
      </c>
      <c r="C8" s="80">
        <v>3590000000</v>
      </c>
      <c r="D8" s="80">
        <v>0</v>
      </c>
      <c r="E8" s="80">
        <v>0</v>
      </c>
      <c r="F8" s="80">
        <v>3590000000</v>
      </c>
      <c r="G8" s="80">
        <v>0</v>
      </c>
      <c r="H8" s="80">
        <v>0</v>
      </c>
      <c r="I8" s="80">
        <v>0</v>
      </c>
      <c r="J8" s="80">
        <f t="shared" si="1"/>
        <v>3590000000</v>
      </c>
      <c r="K8" s="80">
        <v>0</v>
      </c>
      <c r="L8" s="73"/>
    </row>
    <row r="9" spans="1:12" x14ac:dyDescent="0.25">
      <c r="A9" s="79" t="s">
        <v>630</v>
      </c>
      <c r="B9" s="79" t="s">
        <v>631</v>
      </c>
      <c r="C9" s="80">
        <v>3590000000</v>
      </c>
      <c r="D9" s="80">
        <v>0</v>
      </c>
      <c r="E9" s="80">
        <v>0</v>
      </c>
      <c r="F9" s="80">
        <v>3590000000</v>
      </c>
      <c r="G9" s="80">
        <v>0</v>
      </c>
      <c r="H9" s="80">
        <v>0</v>
      </c>
      <c r="I9" s="80">
        <v>0</v>
      </c>
      <c r="J9" s="80">
        <f t="shared" si="1"/>
        <v>3590000000</v>
      </c>
      <c r="K9" s="80">
        <v>0</v>
      </c>
      <c r="L9" s="73"/>
    </row>
    <row r="10" spans="1:12" x14ac:dyDescent="0.25">
      <c r="A10" s="79" t="s">
        <v>632</v>
      </c>
      <c r="B10" s="79" t="s">
        <v>633</v>
      </c>
      <c r="C10" s="80">
        <v>3590000000</v>
      </c>
      <c r="D10" s="80">
        <v>0</v>
      </c>
      <c r="E10" s="80">
        <v>0</v>
      </c>
      <c r="F10" s="80">
        <v>3590000000</v>
      </c>
      <c r="G10" s="80">
        <v>0</v>
      </c>
      <c r="H10" s="80">
        <v>0</v>
      </c>
      <c r="I10" s="80">
        <v>0</v>
      </c>
      <c r="J10" s="80">
        <f t="shared" si="1"/>
        <v>3590000000</v>
      </c>
      <c r="K10" s="80">
        <v>0</v>
      </c>
      <c r="L10" s="73"/>
    </row>
    <row r="11" spans="1:12" x14ac:dyDescent="0.25">
      <c r="A11" s="79" t="s">
        <v>634</v>
      </c>
      <c r="B11" s="79" t="s">
        <v>633</v>
      </c>
      <c r="C11" s="80">
        <v>3590000000</v>
      </c>
      <c r="D11" s="80">
        <v>0</v>
      </c>
      <c r="E11" s="80">
        <v>0</v>
      </c>
      <c r="F11" s="80">
        <v>3590000000</v>
      </c>
      <c r="G11" s="80">
        <v>0</v>
      </c>
      <c r="H11" s="80">
        <v>0</v>
      </c>
      <c r="I11" s="80">
        <v>0</v>
      </c>
      <c r="J11" s="80">
        <f t="shared" si="1"/>
        <v>3590000000</v>
      </c>
      <c r="K11" s="80">
        <v>0</v>
      </c>
      <c r="L11" s="73"/>
    </row>
    <row r="12" spans="1:12" x14ac:dyDescent="0.25">
      <c r="A12" s="81" t="s">
        <v>635</v>
      </c>
      <c r="B12" s="81" t="s">
        <v>633</v>
      </c>
      <c r="C12" s="82">
        <v>3590000000</v>
      </c>
      <c r="D12" s="82">
        <v>0</v>
      </c>
      <c r="E12" s="82">
        <v>0</v>
      </c>
      <c r="F12" s="82">
        <v>3590000000</v>
      </c>
      <c r="G12" s="82">
        <v>0</v>
      </c>
      <c r="H12" s="82">
        <v>0</v>
      </c>
      <c r="I12" s="82">
        <v>0</v>
      </c>
      <c r="J12" s="82">
        <f t="shared" si="1"/>
        <v>3590000000</v>
      </c>
      <c r="K12" s="82">
        <v>0</v>
      </c>
      <c r="L12" s="73"/>
    </row>
    <row r="13" spans="1:12" x14ac:dyDescent="0.25">
      <c r="A13" s="83" t="s">
        <v>636</v>
      </c>
      <c r="B13" s="83" t="s">
        <v>637</v>
      </c>
      <c r="C13" s="84">
        <v>3090000000</v>
      </c>
      <c r="D13" s="85"/>
      <c r="E13" s="86"/>
      <c r="F13" s="84">
        <f t="shared" ref="F13:F14" si="2">+C13+D13</f>
        <v>3090000000</v>
      </c>
      <c r="G13" s="86"/>
      <c r="H13" s="86"/>
      <c r="I13" s="86"/>
      <c r="J13" s="84">
        <f t="shared" si="1"/>
        <v>3090000000</v>
      </c>
      <c r="K13" s="86"/>
      <c r="L13" s="73"/>
    </row>
    <row r="14" spans="1:12" x14ac:dyDescent="0.25">
      <c r="A14" s="83" t="s">
        <v>638</v>
      </c>
      <c r="B14" s="83" t="s">
        <v>639</v>
      </c>
      <c r="C14" s="84">
        <v>500000000</v>
      </c>
      <c r="D14" s="85"/>
      <c r="E14" s="85"/>
      <c r="F14" s="84">
        <f t="shared" si="2"/>
        <v>500000000</v>
      </c>
      <c r="G14" s="85"/>
      <c r="H14" s="85"/>
      <c r="I14" s="85"/>
      <c r="J14" s="84">
        <f t="shared" si="1"/>
        <v>500000000</v>
      </c>
      <c r="K14" s="87"/>
      <c r="L14" s="73"/>
    </row>
    <row r="15" spans="1:12" x14ac:dyDescent="0.25">
      <c r="A15" s="79" t="s">
        <v>640</v>
      </c>
      <c r="B15" s="79" t="s">
        <v>461</v>
      </c>
      <c r="C15" s="80">
        <f>+C16+C20</f>
        <v>39018467904</v>
      </c>
      <c r="D15" s="80">
        <v>0</v>
      </c>
      <c r="E15" s="80">
        <v>0</v>
      </c>
      <c r="F15" s="80">
        <f>+F16+F20</f>
        <v>39018467904</v>
      </c>
      <c r="G15" s="80">
        <v>50904053</v>
      </c>
      <c r="H15" s="80">
        <v>50904053</v>
      </c>
      <c r="I15" s="80">
        <v>50904053</v>
      </c>
      <c r="J15" s="80">
        <f t="shared" si="1"/>
        <v>38967563851</v>
      </c>
      <c r="K15" s="80">
        <v>0</v>
      </c>
      <c r="L15" s="73"/>
    </row>
    <row r="16" spans="1:12" x14ac:dyDescent="0.25">
      <c r="A16" s="79" t="s">
        <v>641</v>
      </c>
      <c r="B16" s="79" t="s">
        <v>642</v>
      </c>
      <c r="C16" s="80">
        <v>5462904</v>
      </c>
      <c r="D16" s="80">
        <v>0</v>
      </c>
      <c r="E16" s="80">
        <v>0</v>
      </c>
      <c r="F16" s="80">
        <v>5462904</v>
      </c>
      <c r="G16" s="80">
        <v>5400</v>
      </c>
      <c r="H16" s="80">
        <v>5400</v>
      </c>
      <c r="I16" s="80">
        <v>5400</v>
      </c>
      <c r="J16" s="80">
        <f t="shared" si="1"/>
        <v>5457504</v>
      </c>
      <c r="K16" s="80">
        <v>0</v>
      </c>
      <c r="L16" s="73"/>
    </row>
    <row r="17" spans="1:12" x14ac:dyDescent="0.25">
      <c r="A17" s="79" t="s">
        <v>643</v>
      </c>
      <c r="B17" s="79" t="s">
        <v>642</v>
      </c>
      <c r="C17" s="80">
        <v>5462904</v>
      </c>
      <c r="D17" s="80">
        <v>0</v>
      </c>
      <c r="E17" s="80">
        <v>0</v>
      </c>
      <c r="F17" s="80">
        <v>5462904</v>
      </c>
      <c r="G17" s="80">
        <v>5400</v>
      </c>
      <c r="H17" s="80">
        <v>5400</v>
      </c>
      <c r="I17" s="80">
        <v>5400</v>
      </c>
      <c r="J17" s="80">
        <f t="shared" si="1"/>
        <v>5457504</v>
      </c>
      <c r="K17" s="80">
        <v>0</v>
      </c>
      <c r="L17" s="73"/>
    </row>
    <row r="18" spans="1:12" x14ac:dyDescent="0.25">
      <c r="A18" s="81" t="s">
        <v>644</v>
      </c>
      <c r="B18" s="81" t="s">
        <v>642</v>
      </c>
      <c r="C18" s="82">
        <v>5462904</v>
      </c>
      <c r="D18" s="82">
        <v>0</v>
      </c>
      <c r="E18" s="82">
        <v>0</v>
      </c>
      <c r="F18" s="82">
        <v>5462904</v>
      </c>
      <c r="G18" s="82">
        <v>5400</v>
      </c>
      <c r="H18" s="82">
        <v>5400</v>
      </c>
      <c r="I18" s="82">
        <v>5400</v>
      </c>
      <c r="J18" s="82">
        <f t="shared" si="1"/>
        <v>5457504</v>
      </c>
      <c r="K18" s="82">
        <v>0</v>
      </c>
      <c r="L18" s="73"/>
    </row>
    <row r="19" spans="1:12" x14ac:dyDescent="0.25">
      <c r="A19" s="83" t="s">
        <v>645</v>
      </c>
      <c r="B19" s="83" t="s">
        <v>646</v>
      </c>
      <c r="C19" s="84">
        <v>5462904</v>
      </c>
      <c r="D19" s="88"/>
      <c r="E19" s="89"/>
      <c r="F19" s="84">
        <v>5462904</v>
      </c>
      <c r="G19" s="20">
        <v>5400</v>
      </c>
      <c r="H19" s="88">
        <v>5400</v>
      </c>
      <c r="I19" s="20">
        <v>5400</v>
      </c>
      <c r="J19" s="84">
        <f t="shared" si="1"/>
        <v>5457504</v>
      </c>
      <c r="K19" s="90"/>
      <c r="L19" s="73"/>
    </row>
    <row r="20" spans="1:12" x14ac:dyDescent="0.25">
      <c r="A20" s="79" t="s">
        <v>647</v>
      </c>
      <c r="B20" s="79" t="s">
        <v>648</v>
      </c>
      <c r="C20" s="80">
        <f>+C21</f>
        <v>39013005000</v>
      </c>
      <c r="D20" s="80">
        <v>0</v>
      </c>
      <c r="E20" s="80">
        <v>0</v>
      </c>
      <c r="F20" s="80">
        <f>+F21</f>
        <v>39013005000</v>
      </c>
      <c r="G20" s="80">
        <v>50898653</v>
      </c>
      <c r="H20" s="80">
        <v>50898653</v>
      </c>
      <c r="I20" s="80">
        <v>50898653</v>
      </c>
      <c r="J20" s="80">
        <f t="shared" si="1"/>
        <v>38962106347</v>
      </c>
      <c r="K20" s="80">
        <v>0</v>
      </c>
      <c r="L20" s="73"/>
    </row>
    <row r="21" spans="1:12" x14ac:dyDescent="0.25">
      <c r="A21" s="79" t="s">
        <v>649</v>
      </c>
      <c r="B21" s="79" t="s">
        <v>438</v>
      </c>
      <c r="C21" s="80">
        <f>+C22+C26</f>
        <v>39013005000</v>
      </c>
      <c r="D21" s="80">
        <v>0</v>
      </c>
      <c r="E21" s="80">
        <v>0</v>
      </c>
      <c r="F21" s="80">
        <f>+F22+F26</f>
        <v>39013005000</v>
      </c>
      <c r="G21" s="80">
        <v>50898653</v>
      </c>
      <c r="H21" s="80">
        <v>50898653</v>
      </c>
      <c r="I21" s="80">
        <v>50898653</v>
      </c>
      <c r="J21" s="80">
        <f t="shared" si="1"/>
        <v>38962106347</v>
      </c>
      <c r="K21" s="80">
        <v>0</v>
      </c>
      <c r="L21" s="73"/>
    </row>
    <row r="22" spans="1:12" x14ac:dyDescent="0.25">
      <c r="A22" s="81" t="s">
        <v>650</v>
      </c>
      <c r="B22" s="81" t="s">
        <v>651</v>
      </c>
      <c r="C22" s="82">
        <f>+C23+C24+C25</f>
        <v>29280272471</v>
      </c>
      <c r="D22" s="82">
        <v>0</v>
      </c>
      <c r="E22" s="82">
        <v>0</v>
      </c>
      <c r="F22" s="82">
        <f>+F23+F24+F25</f>
        <v>29280272471</v>
      </c>
      <c r="G22" s="82">
        <v>14989560</v>
      </c>
      <c r="H22" s="82">
        <v>14989560</v>
      </c>
      <c r="I22" s="82">
        <v>14989560</v>
      </c>
      <c r="J22" s="82">
        <f t="shared" si="1"/>
        <v>29265282911</v>
      </c>
      <c r="K22" s="82"/>
      <c r="L22" s="73"/>
    </row>
    <row r="23" spans="1:12" x14ac:dyDescent="0.25">
      <c r="A23" s="83" t="s">
        <v>652</v>
      </c>
      <c r="B23" s="83" t="s">
        <v>653</v>
      </c>
      <c r="C23" s="84">
        <v>887881656</v>
      </c>
      <c r="D23" s="88"/>
      <c r="E23" s="89"/>
      <c r="F23" s="84">
        <v>887881656</v>
      </c>
      <c r="G23" s="20">
        <v>9402200</v>
      </c>
      <c r="H23" s="88">
        <v>9402200</v>
      </c>
      <c r="I23" s="20">
        <v>9402200</v>
      </c>
      <c r="J23" s="84">
        <f t="shared" si="1"/>
        <v>878479456</v>
      </c>
      <c r="K23" s="90"/>
      <c r="L23" s="73"/>
    </row>
    <row r="24" spans="1:12" x14ac:dyDescent="0.25">
      <c r="A24" s="83" t="s">
        <v>654</v>
      </c>
      <c r="B24" s="83" t="s">
        <v>655</v>
      </c>
      <c r="C24" s="84">
        <v>27604059420</v>
      </c>
      <c r="D24" s="88"/>
      <c r="E24" s="89"/>
      <c r="F24" s="84">
        <f>+C24+D24</f>
        <v>27604059420</v>
      </c>
      <c r="G24" s="20">
        <v>4050060</v>
      </c>
      <c r="H24" s="88">
        <v>4050060</v>
      </c>
      <c r="I24" s="20">
        <v>4050060</v>
      </c>
      <c r="J24" s="84">
        <f t="shared" si="1"/>
        <v>27600009360</v>
      </c>
      <c r="K24" s="90"/>
      <c r="L24" s="73"/>
    </row>
    <row r="25" spans="1:12" x14ac:dyDescent="0.25">
      <c r="A25" s="83" t="s">
        <v>656</v>
      </c>
      <c r="B25" s="83" t="s">
        <v>657</v>
      </c>
      <c r="C25" s="84">
        <v>788331395</v>
      </c>
      <c r="D25" s="88"/>
      <c r="E25" s="89"/>
      <c r="F25" s="84">
        <v>788331395</v>
      </c>
      <c r="G25" s="20">
        <v>1537300</v>
      </c>
      <c r="H25" s="88">
        <v>1537300</v>
      </c>
      <c r="I25" s="20">
        <v>1537300</v>
      </c>
      <c r="J25" s="84">
        <f t="shared" si="1"/>
        <v>786794095</v>
      </c>
      <c r="K25" s="90"/>
      <c r="L25" s="73"/>
    </row>
    <row r="26" spans="1:12" x14ac:dyDescent="0.25">
      <c r="A26" s="81" t="s">
        <v>658</v>
      </c>
      <c r="B26" s="81" t="s">
        <v>659</v>
      </c>
      <c r="C26" s="82">
        <f>SUM(C27:C29)</f>
        <v>9732732529</v>
      </c>
      <c r="D26" s="82">
        <v>0</v>
      </c>
      <c r="E26" s="82">
        <v>0</v>
      </c>
      <c r="F26" s="82">
        <f>SUM(F27:F29)</f>
        <v>9732732529</v>
      </c>
      <c r="G26" s="82">
        <v>35909093</v>
      </c>
      <c r="H26" s="82">
        <v>35909093</v>
      </c>
      <c r="I26" s="82">
        <v>35909093</v>
      </c>
      <c r="J26" s="82">
        <f t="shared" si="1"/>
        <v>9696823436</v>
      </c>
      <c r="K26" s="82"/>
      <c r="L26" s="73"/>
    </row>
    <row r="27" spans="1:12" x14ac:dyDescent="0.25">
      <c r="A27" s="83" t="s">
        <v>660</v>
      </c>
      <c r="B27" s="83" t="s">
        <v>653</v>
      </c>
      <c r="C27" s="84">
        <v>340287404</v>
      </c>
      <c r="D27" s="88"/>
      <c r="E27" s="89"/>
      <c r="F27" s="84">
        <f t="shared" ref="F27:F29" si="3">+C27+D27</f>
        <v>340287404</v>
      </c>
      <c r="G27" s="20">
        <v>0</v>
      </c>
      <c r="H27" s="88"/>
      <c r="I27" s="20">
        <v>0</v>
      </c>
      <c r="J27" s="84">
        <f t="shared" si="1"/>
        <v>340287404</v>
      </c>
      <c r="K27" s="90"/>
      <c r="L27" s="73"/>
    </row>
    <row r="28" spans="1:12" x14ac:dyDescent="0.25">
      <c r="A28" s="83" t="s">
        <v>661</v>
      </c>
      <c r="B28" s="83" t="s">
        <v>655</v>
      </c>
      <c r="C28" s="84">
        <v>9089449399</v>
      </c>
      <c r="D28" s="88"/>
      <c r="E28" s="89"/>
      <c r="F28" s="84">
        <f t="shared" si="3"/>
        <v>9089449399</v>
      </c>
      <c r="G28" s="20">
        <v>35909093</v>
      </c>
      <c r="H28" s="88">
        <v>35909093</v>
      </c>
      <c r="I28" s="20">
        <v>35909093</v>
      </c>
      <c r="J28" s="84">
        <f t="shared" si="1"/>
        <v>9053540306</v>
      </c>
      <c r="K28" s="90"/>
      <c r="L28" s="73"/>
    </row>
    <row r="29" spans="1:12" x14ac:dyDescent="0.25">
      <c r="A29" s="83" t="s">
        <v>662</v>
      </c>
      <c r="B29" s="83" t="s">
        <v>663</v>
      </c>
      <c r="C29" s="84">
        <v>302995726</v>
      </c>
      <c r="D29" s="85"/>
      <c r="E29" s="85"/>
      <c r="F29" s="84">
        <f t="shared" si="3"/>
        <v>302995726</v>
      </c>
      <c r="G29" s="20">
        <v>0</v>
      </c>
      <c r="H29" s="85"/>
      <c r="I29" s="20">
        <v>0</v>
      </c>
      <c r="J29" s="84">
        <f t="shared" si="1"/>
        <v>302995726</v>
      </c>
      <c r="K29" s="87"/>
      <c r="L29" s="73"/>
    </row>
    <row r="30" spans="1:12" x14ac:dyDescent="0.25">
      <c r="A30" s="79" t="s">
        <v>664</v>
      </c>
      <c r="B30" s="79" t="s">
        <v>665</v>
      </c>
      <c r="C30" s="80">
        <f>+C31+C42</f>
        <v>4642148824</v>
      </c>
      <c r="D30" s="80">
        <f t="shared" ref="D30:F30" si="4">+D31+D42</f>
        <v>0</v>
      </c>
      <c r="E30" s="80">
        <f t="shared" si="4"/>
        <v>0</v>
      </c>
      <c r="F30" s="80">
        <f t="shared" si="4"/>
        <v>4642148824</v>
      </c>
      <c r="G30" s="80">
        <v>284563057</v>
      </c>
      <c r="H30" s="80">
        <v>284563057</v>
      </c>
      <c r="I30" s="80">
        <v>284563057</v>
      </c>
      <c r="J30" s="80">
        <f t="shared" si="1"/>
        <v>4357585767</v>
      </c>
      <c r="K30" s="80">
        <v>0</v>
      </c>
      <c r="L30" s="73"/>
    </row>
    <row r="31" spans="1:12" x14ac:dyDescent="0.25">
      <c r="A31" s="79" t="s">
        <v>666</v>
      </c>
      <c r="B31" s="79" t="s">
        <v>667</v>
      </c>
      <c r="C31" s="80">
        <f>+C32+C36</f>
        <v>3954239871</v>
      </c>
      <c r="D31" s="80">
        <f t="shared" ref="D31:F31" si="5">+D32+D36</f>
        <v>0</v>
      </c>
      <c r="E31" s="80">
        <f t="shared" si="5"/>
        <v>0</v>
      </c>
      <c r="F31" s="80">
        <f t="shared" si="5"/>
        <v>3954239871</v>
      </c>
      <c r="G31" s="80">
        <v>194269132</v>
      </c>
      <c r="H31" s="80">
        <v>194269132</v>
      </c>
      <c r="I31" s="80">
        <v>194269132</v>
      </c>
      <c r="J31" s="80">
        <f t="shared" si="1"/>
        <v>3759970739</v>
      </c>
      <c r="K31" s="80"/>
      <c r="L31" s="73"/>
    </row>
    <row r="32" spans="1:12" x14ac:dyDescent="0.25">
      <c r="A32" s="79" t="s">
        <v>668</v>
      </c>
      <c r="B32" s="79" t="s">
        <v>669</v>
      </c>
      <c r="C32" s="80">
        <f>+C33</f>
        <v>1331404001</v>
      </c>
      <c r="D32" s="80">
        <f t="shared" ref="D32:F32" si="6">+D33</f>
        <v>0</v>
      </c>
      <c r="E32" s="80">
        <f t="shared" si="6"/>
        <v>0</v>
      </c>
      <c r="F32" s="80">
        <f t="shared" si="6"/>
        <v>1331404001</v>
      </c>
      <c r="G32" s="80">
        <v>0</v>
      </c>
      <c r="H32" s="80">
        <v>0</v>
      </c>
      <c r="I32" s="80">
        <v>0</v>
      </c>
      <c r="J32" s="80">
        <f t="shared" si="1"/>
        <v>1331404001</v>
      </c>
      <c r="K32" s="80"/>
      <c r="L32" s="73"/>
    </row>
    <row r="33" spans="1:12" x14ac:dyDescent="0.25">
      <c r="A33" s="81" t="s">
        <v>670</v>
      </c>
      <c r="B33" s="81" t="s">
        <v>671</v>
      </c>
      <c r="C33" s="82">
        <f>+C34+C35</f>
        <v>1331404001</v>
      </c>
      <c r="D33" s="82">
        <f t="shared" ref="D33:F33" si="7">+D34+D35</f>
        <v>0</v>
      </c>
      <c r="E33" s="82">
        <f t="shared" si="7"/>
        <v>0</v>
      </c>
      <c r="F33" s="82">
        <f t="shared" si="7"/>
        <v>1331404001</v>
      </c>
      <c r="G33" s="82">
        <v>0</v>
      </c>
      <c r="H33" s="82">
        <v>0</v>
      </c>
      <c r="I33" s="82">
        <v>0</v>
      </c>
      <c r="J33" s="82">
        <f t="shared" si="1"/>
        <v>1331404001</v>
      </c>
      <c r="K33" s="82">
        <v>0</v>
      </c>
      <c r="L33" s="73"/>
    </row>
    <row r="34" spans="1:12" x14ac:dyDescent="0.25">
      <c r="A34" s="91">
        <v>10250108304</v>
      </c>
      <c r="B34" s="92" t="s">
        <v>706</v>
      </c>
      <c r="C34" s="84">
        <v>235804001</v>
      </c>
      <c r="D34" s="88"/>
      <c r="E34" s="89"/>
      <c r="F34" s="84">
        <f t="shared" ref="F34:F35" si="8">+C34+D34</f>
        <v>235804001</v>
      </c>
      <c r="G34" s="20"/>
      <c r="H34" s="88"/>
      <c r="I34" s="20"/>
      <c r="J34" s="84">
        <f t="shared" si="1"/>
        <v>235804001</v>
      </c>
      <c r="K34" s="90"/>
      <c r="L34" s="73"/>
    </row>
    <row r="35" spans="1:12" x14ac:dyDescent="0.25">
      <c r="A35" s="91">
        <v>10250108305</v>
      </c>
      <c r="B35" s="92" t="s">
        <v>383</v>
      </c>
      <c r="C35" s="84">
        <v>1095600000</v>
      </c>
      <c r="D35" s="88"/>
      <c r="E35" s="89"/>
      <c r="F35" s="84">
        <f t="shared" si="8"/>
        <v>1095600000</v>
      </c>
      <c r="G35" s="20">
        <v>77152514</v>
      </c>
      <c r="H35" s="88">
        <v>77152514</v>
      </c>
      <c r="I35" s="20">
        <v>77152514</v>
      </c>
      <c r="J35" s="84">
        <f t="shared" si="1"/>
        <v>1018447486</v>
      </c>
      <c r="K35" s="90"/>
      <c r="L35" s="73"/>
    </row>
    <row r="36" spans="1:12" x14ac:dyDescent="0.25">
      <c r="A36" s="79" t="s">
        <v>672</v>
      </c>
      <c r="B36" s="79" t="s">
        <v>434</v>
      </c>
      <c r="C36" s="80">
        <f>+C37+C40</f>
        <v>2622835870</v>
      </c>
      <c r="D36" s="80">
        <f t="shared" ref="D36:F36" si="9">+D37+D40</f>
        <v>0</v>
      </c>
      <c r="E36" s="80">
        <f t="shared" si="9"/>
        <v>0</v>
      </c>
      <c r="F36" s="80">
        <f t="shared" si="9"/>
        <v>2622835870</v>
      </c>
      <c r="G36" s="80">
        <v>194269132</v>
      </c>
      <c r="H36" s="80">
        <v>194269132</v>
      </c>
      <c r="I36" s="80">
        <v>194269132</v>
      </c>
      <c r="J36" s="80">
        <f t="shared" si="1"/>
        <v>2428566738</v>
      </c>
      <c r="K36" s="80"/>
      <c r="L36" s="73"/>
    </row>
    <row r="37" spans="1:12" x14ac:dyDescent="0.25">
      <c r="A37" s="81" t="s">
        <v>673</v>
      </c>
      <c r="B37" s="81" t="s">
        <v>436</v>
      </c>
      <c r="C37" s="82">
        <f>+C38+C39</f>
        <v>2472835870</v>
      </c>
      <c r="D37" s="82">
        <f t="shared" ref="D37:F37" si="10">+D38+D39</f>
        <v>0</v>
      </c>
      <c r="E37" s="82">
        <f t="shared" si="10"/>
        <v>0</v>
      </c>
      <c r="F37" s="82">
        <f t="shared" si="10"/>
        <v>2472835870</v>
      </c>
      <c r="G37" s="82">
        <v>194269132</v>
      </c>
      <c r="H37" s="82">
        <v>194269132</v>
      </c>
      <c r="I37" s="82">
        <v>194269132</v>
      </c>
      <c r="J37" s="82">
        <f t="shared" si="1"/>
        <v>2278566738</v>
      </c>
      <c r="K37" s="82">
        <v>0</v>
      </c>
      <c r="L37" s="73"/>
    </row>
    <row r="38" spans="1:12" x14ac:dyDescent="0.25">
      <c r="A38" s="83" t="s">
        <v>674</v>
      </c>
      <c r="B38" s="83" t="s">
        <v>675</v>
      </c>
      <c r="C38" s="93">
        <v>311376450</v>
      </c>
      <c r="D38" s="88"/>
      <c r="E38" s="89"/>
      <c r="F38" s="84">
        <f t="shared" ref="F38:F39" si="11">+C38+D38</f>
        <v>311376450</v>
      </c>
      <c r="G38" s="20">
        <v>194269132</v>
      </c>
      <c r="H38" s="88">
        <v>194269132</v>
      </c>
      <c r="I38" s="20">
        <v>194269132</v>
      </c>
      <c r="J38" s="84">
        <f t="shared" si="1"/>
        <v>117107318</v>
      </c>
      <c r="K38" s="90"/>
      <c r="L38" s="73"/>
    </row>
    <row r="39" spans="1:12" x14ac:dyDescent="0.25">
      <c r="A39" s="83" t="s">
        <v>676</v>
      </c>
      <c r="B39" s="83" t="s">
        <v>440</v>
      </c>
      <c r="C39" s="93">
        <v>2161459420</v>
      </c>
      <c r="D39" s="88"/>
      <c r="E39" s="89"/>
      <c r="F39" s="84">
        <f t="shared" si="11"/>
        <v>2161459420</v>
      </c>
      <c r="G39" s="20">
        <v>0</v>
      </c>
      <c r="H39" s="88"/>
      <c r="I39" s="20">
        <v>0</v>
      </c>
      <c r="J39" s="84">
        <f t="shared" si="1"/>
        <v>2161459420</v>
      </c>
      <c r="K39" s="90"/>
      <c r="L39" s="73"/>
    </row>
    <row r="40" spans="1:12" x14ac:dyDescent="0.25">
      <c r="A40" s="81" t="s">
        <v>677</v>
      </c>
      <c r="B40" s="81" t="s">
        <v>599</v>
      </c>
      <c r="C40" s="82">
        <v>150000000</v>
      </c>
      <c r="D40" s="82">
        <v>0</v>
      </c>
      <c r="E40" s="82">
        <v>0</v>
      </c>
      <c r="F40" s="82">
        <v>150000000</v>
      </c>
      <c r="G40" s="82">
        <v>0</v>
      </c>
      <c r="H40" s="82">
        <v>0</v>
      </c>
      <c r="I40" s="82">
        <v>0</v>
      </c>
      <c r="J40" s="82">
        <f t="shared" si="1"/>
        <v>150000000</v>
      </c>
      <c r="K40" s="82"/>
      <c r="L40" s="73"/>
    </row>
    <row r="41" spans="1:12" x14ac:dyDescent="0.25">
      <c r="A41" s="83" t="s">
        <v>678</v>
      </c>
      <c r="B41" s="83" t="s">
        <v>600</v>
      </c>
      <c r="C41" s="84">
        <v>150000000</v>
      </c>
      <c r="D41" s="88"/>
      <c r="E41" s="89"/>
      <c r="F41" s="84">
        <f>+C41+D41</f>
        <v>150000000</v>
      </c>
      <c r="G41" s="20">
        <v>0</v>
      </c>
      <c r="H41" s="88"/>
      <c r="I41" s="20">
        <v>0</v>
      </c>
      <c r="J41" s="84">
        <f t="shared" si="1"/>
        <v>150000000</v>
      </c>
      <c r="K41" s="90"/>
      <c r="L41" s="73"/>
    </row>
    <row r="42" spans="1:12" x14ac:dyDescent="0.25">
      <c r="A42" s="79" t="s">
        <v>679</v>
      </c>
      <c r="B42" s="79" t="s">
        <v>680</v>
      </c>
      <c r="C42" s="80">
        <f>+C43+C53+C56</f>
        <v>687908953</v>
      </c>
      <c r="D42" s="80">
        <f t="shared" ref="D42:F42" si="12">+D43+D53+D56</f>
        <v>0</v>
      </c>
      <c r="E42" s="80">
        <f t="shared" si="12"/>
        <v>0</v>
      </c>
      <c r="F42" s="80">
        <f t="shared" si="12"/>
        <v>687908953</v>
      </c>
      <c r="G42" s="80">
        <v>90293925</v>
      </c>
      <c r="H42" s="80">
        <v>90293925</v>
      </c>
      <c r="I42" s="80">
        <v>90293925</v>
      </c>
      <c r="J42" s="80">
        <f t="shared" si="1"/>
        <v>597615028</v>
      </c>
      <c r="K42" s="80">
        <v>0</v>
      </c>
      <c r="L42" s="73"/>
    </row>
    <row r="43" spans="1:12" x14ac:dyDescent="0.25">
      <c r="A43" s="79" t="s">
        <v>681</v>
      </c>
      <c r="B43" s="79" t="s">
        <v>168</v>
      </c>
      <c r="C43" s="80">
        <f>+C44+C49</f>
        <v>615812953</v>
      </c>
      <c r="D43" s="80">
        <f t="shared" ref="D43:F43" si="13">+D44+D49</f>
        <v>0</v>
      </c>
      <c r="E43" s="80">
        <f t="shared" si="13"/>
        <v>0</v>
      </c>
      <c r="F43" s="80">
        <f t="shared" si="13"/>
        <v>615812953</v>
      </c>
      <c r="G43" s="80">
        <v>11058400</v>
      </c>
      <c r="H43" s="80">
        <v>11058400</v>
      </c>
      <c r="I43" s="80">
        <v>11058400</v>
      </c>
      <c r="J43" s="80">
        <f t="shared" si="1"/>
        <v>604754553</v>
      </c>
      <c r="K43" s="80">
        <v>0</v>
      </c>
      <c r="L43" s="73"/>
    </row>
    <row r="44" spans="1:12" x14ac:dyDescent="0.25">
      <c r="A44" s="81" t="s">
        <v>682</v>
      </c>
      <c r="B44" s="81" t="s">
        <v>170</v>
      </c>
      <c r="C44" s="82">
        <f>SUM(C45:C48)</f>
        <v>464895412</v>
      </c>
      <c r="D44" s="82">
        <f t="shared" ref="D44:F44" si="14">SUM(D45:D48)</f>
        <v>0</v>
      </c>
      <c r="E44" s="82">
        <f t="shared" si="14"/>
        <v>0</v>
      </c>
      <c r="F44" s="82">
        <f t="shared" si="14"/>
        <v>464895412</v>
      </c>
      <c r="G44" s="82">
        <v>58000</v>
      </c>
      <c r="H44" s="82">
        <v>58000</v>
      </c>
      <c r="I44" s="82">
        <v>58000</v>
      </c>
      <c r="J44" s="82">
        <f t="shared" si="1"/>
        <v>464837412</v>
      </c>
      <c r="K44" s="82">
        <v>0</v>
      </c>
      <c r="L44" s="73"/>
    </row>
    <row r="45" spans="1:12" x14ac:dyDescent="0.25">
      <c r="A45" s="83" t="s">
        <v>683</v>
      </c>
      <c r="B45" s="83" t="s">
        <v>684</v>
      </c>
      <c r="C45" s="84">
        <v>381630562</v>
      </c>
      <c r="D45" s="88"/>
      <c r="E45" s="89"/>
      <c r="F45" s="84">
        <f t="shared" ref="F45:F52" si="15">+C45+D45</f>
        <v>381630562</v>
      </c>
      <c r="G45" s="20">
        <v>0</v>
      </c>
      <c r="H45" s="88"/>
      <c r="I45" s="20">
        <v>0</v>
      </c>
      <c r="J45" s="84">
        <f t="shared" si="1"/>
        <v>381630562</v>
      </c>
      <c r="K45" s="90"/>
      <c r="L45" s="73"/>
    </row>
    <row r="46" spans="1:12" x14ac:dyDescent="0.25">
      <c r="A46" s="83" t="s">
        <v>685</v>
      </c>
      <c r="B46" s="83" t="s">
        <v>686</v>
      </c>
      <c r="C46" s="84">
        <v>346937</v>
      </c>
      <c r="D46" s="88"/>
      <c r="E46" s="89"/>
      <c r="F46" s="84">
        <f t="shared" si="15"/>
        <v>346937</v>
      </c>
      <c r="G46" s="20">
        <v>0</v>
      </c>
      <c r="H46" s="88"/>
      <c r="I46" s="20">
        <v>0</v>
      </c>
      <c r="J46" s="84">
        <f t="shared" si="1"/>
        <v>346937</v>
      </c>
      <c r="K46" s="90"/>
      <c r="L46" s="73"/>
    </row>
    <row r="47" spans="1:12" x14ac:dyDescent="0.25">
      <c r="A47" s="83" t="s">
        <v>687</v>
      </c>
      <c r="B47" s="83" t="s">
        <v>172</v>
      </c>
      <c r="C47" s="84">
        <v>52040531</v>
      </c>
      <c r="D47" s="88"/>
      <c r="E47" s="89"/>
      <c r="F47" s="84">
        <f t="shared" si="15"/>
        <v>52040531</v>
      </c>
      <c r="G47" s="20">
        <v>10000</v>
      </c>
      <c r="H47" s="88">
        <v>10000</v>
      </c>
      <c r="I47" s="20">
        <v>10000</v>
      </c>
      <c r="J47" s="84">
        <f t="shared" si="1"/>
        <v>52030531</v>
      </c>
      <c r="K47" s="90"/>
      <c r="L47" s="73"/>
    </row>
    <row r="48" spans="1:12" x14ac:dyDescent="0.25">
      <c r="A48" s="83" t="s">
        <v>688</v>
      </c>
      <c r="B48" s="83" t="s">
        <v>689</v>
      </c>
      <c r="C48" s="84">
        <v>30877382</v>
      </c>
      <c r="D48" s="85"/>
      <c r="E48" s="85"/>
      <c r="F48" s="84">
        <f t="shared" si="15"/>
        <v>30877382</v>
      </c>
      <c r="G48" s="20">
        <v>48000</v>
      </c>
      <c r="H48" s="88">
        <v>48000</v>
      </c>
      <c r="I48" s="20">
        <v>48000</v>
      </c>
      <c r="J48" s="84">
        <f t="shared" si="1"/>
        <v>30829382</v>
      </c>
      <c r="K48" s="90"/>
      <c r="L48" s="73"/>
    </row>
    <row r="49" spans="1:12" x14ac:dyDescent="0.25">
      <c r="A49" s="81" t="s">
        <v>690</v>
      </c>
      <c r="B49" s="81" t="s">
        <v>176</v>
      </c>
      <c r="C49" s="82">
        <v>150917541</v>
      </c>
      <c r="D49" s="82">
        <v>0</v>
      </c>
      <c r="E49" s="82">
        <v>0</v>
      </c>
      <c r="F49" s="82">
        <v>150917541</v>
      </c>
      <c r="G49" s="82">
        <v>11000400</v>
      </c>
      <c r="H49" s="82">
        <v>11000400</v>
      </c>
      <c r="I49" s="82">
        <v>11000400</v>
      </c>
      <c r="J49" s="82">
        <f t="shared" si="1"/>
        <v>139917141</v>
      </c>
      <c r="K49" s="82">
        <v>0</v>
      </c>
      <c r="L49" s="73"/>
    </row>
    <row r="50" spans="1:12" x14ac:dyDescent="0.25">
      <c r="A50" s="83" t="s">
        <v>691</v>
      </c>
      <c r="B50" s="83" t="s">
        <v>178</v>
      </c>
      <c r="C50" s="84">
        <v>78060797</v>
      </c>
      <c r="D50" s="88"/>
      <c r="E50" s="89"/>
      <c r="F50" s="84">
        <f t="shared" si="15"/>
        <v>78060797</v>
      </c>
      <c r="G50" s="20">
        <v>1799000</v>
      </c>
      <c r="H50" s="88">
        <v>1799000</v>
      </c>
      <c r="I50" s="20">
        <v>1799000</v>
      </c>
      <c r="J50" s="84">
        <f t="shared" si="1"/>
        <v>76261797</v>
      </c>
      <c r="K50" s="90"/>
      <c r="L50" s="73"/>
    </row>
    <row r="51" spans="1:12" x14ac:dyDescent="0.25">
      <c r="A51" s="83" t="s">
        <v>692</v>
      </c>
      <c r="B51" s="83" t="s">
        <v>184</v>
      </c>
      <c r="C51" s="84">
        <v>20816213</v>
      </c>
      <c r="D51" s="88"/>
      <c r="E51" s="89"/>
      <c r="F51" s="84">
        <f t="shared" si="15"/>
        <v>20816213</v>
      </c>
      <c r="G51" s="20">
        <v>1241000</v>
      </c>
      <c r="H51" s="88">
        <v>1241000</v>
      </c>
      <c r="I51" s="20">
        <v>1241000</v>
      </c>
      <c r="J51" s="84">
        <f t="shared" si="1"/>
        <v>19575213</v>
      </c>
      <c r="K51" s="90"/>
      <c r="L51" s="73"/>
    </row>
    <row r="52" spans="1:12" x14ac:dyDescent="0.25">
      <c r="A52" s="83" t="s">
        <v>693</v>
      </c>
      <c r="B52" s="83" t="s">
        <v>694</v>
      </c>
      <c r="C52" s="84">
        <v>52040531</v>
      </c>
      <c r="D52" s="88"/>
      <c r="E52" s="89"/>
      <c r="F52" s="84">
        <f t="shared" si="15"/>
        <v>52040531</v>
      </c>
      <c r="G52" s="20">
        <v>7960400</v>
      </c>
      <c r="H52" s="88">
        <v>7960400</v>
      </c>
      <c r="I52" s="20">
        <v>7960400</v>
      </c>
      <c r="J52" s="84">
        <f t="shared" si="1"/>
        <v>44080131</v>
      </c>
      <c r="K52" s="90"/>
      <c r="L52" s="73"/>
    </row>
    <row r="53" spans="1:12" x14ac:dyDescent="0.25">
      <c r="A53" s="79" t="s">
        <v>695</v>
      </c>
      <c r="B53" s="79" t="s">
        <v>696</v>
      </c>
      <c r="C53" s="80">
        <v>12096000</v>
      </c>
      <c r="D53" s="80">
        <v>0</v>
      </c>
      <c r="E53" s="80">
        <v>0</v>
      </c>
      <c r="F53" s="80">
        <v>12096000</v>
      </c>
      <c r="G53" s="80">
        <v>0</v>
      </c>
      <c r="H53" s="80">
        <v>0</v>
      </c>
      <c r="I53" s="80">
        <v>0</v>
      </c>
      <c r="J53" s="80">
        <f t="shared" si="1"/>
        <v>12096000</v>
      </c>
      <c r="K53" s="80">
        <v>0</v>
      </c>
      <c r="L53" s="73"/>
    </row>
    <row r="54" spans="1:12" x14ac:dyDescent="0.25">
      <c r="A54" s="81" t="s">
        <v>697</v>
      </c>
      <c r="B54" s="81" t="s">
        <v>321</v>
      </c>
      <c r="C54" s="82">
        <v>12096000</v>
      </c>
      <c r="D54" s="82">
        <v>0</v>
      </c>
      <c r="E54" s="82">
        <v>0</v>
      </c>
      <c r="F54" s="82">
        <v>12096000</v>
      </c>
      <c r="G54" s="82">
        <v>0</v>
      </c>
      <c r="H54" s="82">
        <v>0</v>
      </c>
      <c r="I54" s="82">
        <v>0</v>
      </c>
      <c r="J54" s="82">
        <f t="shared" si="1"/>
        <v>12096000</v>
      </c>
      <c r="K54" s="82">
        <v>0</v>
      </c>
      <c r="L54" s="73"/>
    </row>
    <row r="55" spans="1:12" x14ac:dyDescent="0.25">
      <c r="A55" s="83" t="s">
        <v>698</v>
      </c>
      <c r="B55" s="83" t="s">
        <v>699</v>
      </c>
      <c r="C55" s="84">
        <v>12096000</v>
      </c>
      <c r="D55" s="88"/>
      <c r="E55" s="89"/>
      <c r="F55" s="84">
        <f t="shared" ref="F55" si="16">+C55+D55</f>
        <v>12096000</v>
      </c>
      <c r="G55" s="20">
        <v>0</v>
      </c>
      <c r="H55" s="88"/>
      <c r="I55" s="20">
        <v>0</v>
      </c>
      <c r="J55" s="84">
        <f t="shared" si="1"/>
        <v>12096000</v>
      </c>
      <c r="K55" s="90"/>
      <c r="L55" s="73"/>
    </row>
    <row r="56" spans="1:12" x14ac:dyDescent="0.25">
      <c r="A56" s="79" t="s">
        <v>700</v>
      </c>
      <c r="B56" s="79" t="s">
        <v>701</v>
      </c>
      <c r="C56" s="80">
        <f>+C57</f>
        <v>60000000</v>
      </c>
      <c r="D56" s="80">
        <f t="shared" ref="D56:F56" si="17">+D57</f>
        <v>0</v>
      </c>
      <c r="E56" s="80">
        <f t="shared" si="17"/>
        <v>0</v>
      </c>
      <c r="F56" s="80">
        <f t="shared" si="17"/>
        <v>60000000</v>
      </c>
      <c r="G56" s="80">
        <v>2083011</v>
      </c>
      <c r="H56" s="80">
        <v>2083011</v>
      </c>
      <c r="I56" s="80">
        <v>2083011</v>
      </c>
      <c r="J56" s="80">
        <f t="shared" si="1"/>
        <v>57916989</v>
      </c>
      <c r="K56" s="80">
        <v>0</v>
      </c>
      <c r="L56" s="73"/>
    </row>
    <row r="57" spans="1:12" x14ac:dyDescent="0.25">
      <c r="A57" s="81" t="s">
        <v>702</v>
      </c>
      <c r="B57" s="81" t="s">
        <v>703</v>
      </c>
      <c r="C57" s="82">
        <f>+C58+C59</f>
        <v>60000000</v>
      </c>
      <c r="D57" s="82">
        <f t="shared" ref="D57:F57" si="18">+D58+D59</f>
        <v>0</v>
      </c>
      <c r="E57" s="82">
        <f t="shared" si="18"/>
        <v>0</v>
      </c>
      <c r="F57" s="82">
        <f t="shared" si="18"/>
        <v>60000000</v>
      </c>
      <c r="G57" s="82">
        <v>2083011</v>
      </c>
      <c r="H57" s="82">
        <v>2083011</v>
      </c>
      <c r="I57" s="82">
        <v>2083011</v>
      </c>
      <c r="J57" s="82">
        <f t="shared" si="1"/>
        <v>57916989</v>
      </c>
      <c r="K57" s="82">
        <v>0</v>
      </c>
      <c r="L57" s="73"/>
    </row>
    <row r="58" spans="1:12" x14ac:dyDescent="0.25">
      <c r="A58" s="83" t="s">
        <v>704</v>
      </c>
      <c r="B58" s="83" t="s">
        <v>357</v>
      </c>
      <c r="C58" s="84">
        <v>0</v>
      </c>
      <c r="D58" s="88"/>
      <c r="E58" s="89"/>
      <c r="F58" s="84">
        <f t="shared" ref="F58:F59" si="19">+C58+D58</f>
        <v>0</v>
      </c>
      <c r="G58" s="20">
        <v>2083011</v>
      </c>
      <c r="H58" s="88">
        <v>2083011</v>
      </c>
      <c r="I58" s="20">
        <v>2083011</v>
      </c>
      <c r="J58" s="84">
        <f t="shared" si="1"/>
        <v>-2083011</v>
      </c>
      <c r="K58" s="90"/>
      <c r="L58" s="73"/>
    </row>
    <row r="59" spans="1:12" x14ac:dyDescent="0.25">
      <c r="A59" s="83" t="s">
        <v>705</v>
      </c>
      <c r="B59" s="83" t="s">
        <v>361</v>
      </c>
      <c r="C59" s="84">
        <v>60000000</v>
      </c>
      <c r="D59" s="88"/>
      <c r="E59" s="89"/>
      <c r="F59" s="84">
        <f t="shared" si="19"/>
        <v>60000000</v>
      </c>
      <c r="G59" s="20">
        <v>0</v>
      </c>
      <c r="H59" s="88"/>
      <c r="I59" s="20">
        <v>0</v>
      </c>
      <c r="J59" s="84">
        <f t="shared" si="1"/>
        <v>60000000</v>
      </c>
      <c r="K59" s="90"/>
      <c r="L59" s="73"/>
    </row>
    <row r="60" spans="1:12" x14ac:dyDescent="0.25">
      <c r="A60" s="79" t="s">
        <v>707</v>
      </c>
      <c r="B60" s="79" t="s">
        <v>601</v>
      </c>
      <c r="C60" s="80">
        <v>82055804841</v>
      </c>
      <c r="D60" s="80">
        <v>0</v>
      </c>
      <c r="E60" s="80">
        <v>0</v>
      </c>
      <c r="F60" s="80">
        <v>82055804841</v>
      </c>
      <c r="G60" s="80">
        <v>4241004480</v>
      </c>
      <c r="H60" s="80">
        <v>4241004480</v>
      </c>
      <c r="I60" s="80">
        <v>4241004480</v>
      </c>
      <c r="J60" s="80">
        <f t="shared" si="1"/>
        <v>77814800361</v>
      </c>
      <c r="K60" s="80">
        <v>0</v>
      </c>
      <c r="L60" s="73"/>
    </row>
    <row r="61" spans="1:12" x14ac:dyDescent="0.25">
      <c r="A61" s="79" t="s">
        <v>708</v>
      </c>
      <c r="B61" s="79" t="s">
        <v>709</v>
      </c>
      <c r="C61" s="80">
        <v>1707284156</v>
      </c>
      <c r="D61" s="80">
        <v>0</v>
      </c>
      <c r="E61" s="80">
        <v>0</v>
      </c>
      <c r="F61" s="80">
        <v>1707284156</v>
      </c>
      <c r="G61" s="80">
        <v>0</v>
      </c>
      <c r="H61" s="80">
        <v>0</v>
      </c>
      <c r="I61" s="80">
        <v>0</v>
      </c>
      <c r="J61" s="80">
        <f t="shared" si="1"/>
        <v>1707284156</v>
      </c>
      <c r="K61" s="80">
        <v>0</v>
      </c>
      <c r="L61" s="73"/>
    </row>
    <row r="62" spans="1:12" x14ac:dyDescent="0.25">
      <c r="A62" s="79" t="s">
        <v>710</v>
      </c>
      <c r="B62" s="79" t="s">
        <v>709</v>
      </c>
      <c r="C62" s="80">
        <v>1707284156</v>
      </c>
      <c r="D62" s="80">
        <v>0</v>
      </c>
      <c r="E62" s="80">
        <v>0</v>
      </c>
      <c r="F62" s="80">
        <v>1707284156</v>
      </c>
      <c r="G62" s="80">
        <v>0</v>
      </c>
      <c r="H62" s="80">
        <v>0</v>
      </c>
      <c r="I62" s="80">
        <v>0</v>
      </c>
      <c r="J62" s="80">
        <f t="shared" ref="J62:J121" si="20">+F62-I62</f>
        <v>1707284156</v>
      </c>
      <c r="K62" s="80">
        <v>0</v>
      </c>
      <c r="L62" s="73"/>
    </row>
    <row r="63" spans="1:12" x14ac:dyDescent="0.25">
      <c r="A63" s="81" t="s">
        <v>711</v>
      </c>
      <c r="B63" s="81" t="s">
        <v>709</v>
      </c>
      <c r="C63" s="82">
        <v>1707284156</v>
      </c>
      <c r="D63" s="82">
        <v>0</v>
      </c>
      <c r="E63" s="82">
        <v>0</v>
      </c>
      <c r="F63" s="82">
        <v>1707284156</v>
      </c>
      <c r="G63" s="82">
        <v>0</v>
      </c>
      <c r="H63" s="82">
        <v>0</v>
      </c>
      <c r="I63" s="82">
        <v>0</v>
      </c>
      <c r="J63" s="82">
        <f t="shared" si="20"/>
        <v>1707284156</v>
      </c>
      <c r="K63" s="82">
        <v>0</v>
      </c>
      <c r="L63" s="73"/>
    </row>
    <row r="64" spans="1:12" x14ac:dyDescent="0.25">
      <c r="A64" s="83" t="s">
        <v>712</v>
      </c>
      <c r="B64" s="83" t="s">
        <v>709</v>
      </c>
      <c r="C64" s="84">
        <v>1707284156</v>
      </c>
      <c r="D64" s="88"/>
      <c r="E64" s="89"/>
      <c r="F64" s="84">
        <v>1707284156</v>
      </c>
      <c r="G64" s="20">
        <v>0</v>
      </c>
      <c r="H64" s="88"/>
      <c r="I64" s="20">
        <v>0</v>
      </c>
      <c r="J64" s="94">
        <f t="shared" si="20"/>
        <v>1707284156</v>
      </c>
      <c r="K64" s="90"/>
      <c r="L64" s="73"/>
    </row>
    <row r="65" spans="1:12" x14ac:dyDescent="0.25">
      <c r="A65" s="79" t="s">
        <v>713</v>
      </c>
      <c r="B65" s="79" t="s">
        <v>714</v>
      </c>
      <c r="C65" s="80">
        <v>80348520685</v>
      </c>
      <c r="D65" s="80">
        <v>0</v>
      </c>
      <c r="E65" s="80">
        <v>0</v>
      </c>
      <c r="F65" s="80">
        <v>80348520685</v>
      </c>
      <c r="G65" s="80">
        <v>4241004480</v>
      </c>
      <c r="H65" s="80">
        <v>4241004480</v>
      </c>
      <c r="I65" s="80">
        <v>4241004480</v>
      </c>
      <c r="J65" s="80">
        <f t="shared" si="20"/>
        <v>76107516205</v>
      </c>
      <c r="K65" s="80">
        <v>0</v>
      </c>
      <c r="L65" s="73"/>
    </row>
    <row r="66" spans="1:12" x14ac:dyDescent="0.25">
      <c r="A66" s="79" t="s">
        <v>715</v>
      </c>
      <c r="B66" s="79" t="s">
        <v>716</v>
      </c>
      <c r="C66" s="80">
        <v>80348520685</v>
      </c>
      <c r="D66" s="80">
        <v>0</v>
      </c>
      <c r="E66" s="80">
        <v>0</v>
      </c>
      <c r="F66" s="80">
        <v>80348520685</v>
      </c>
      <c r="G66" s="80">
        <v>4241004480</v>
      </c>
      <c r="H66" s="80">
        <v>4241004480</v>
      </c>
      <c r="I66" s="80">
        <v>4241004480</v>
      </c>
      <c r="J66" s="80">
        <f t="shared" si="20"/>
        <v>76107516205</v>
      </c>
      <c r="K66" s="80">
        <v>0</v>
      </c>
      <c r="L66" s="73"/>
    </row>
    <row r="67" spans="1:12" x14ac:dyDescent="0.25">
      <c r="A67" s="81" t="s">
        <v>717</v>
      </c>
      <c r="B67" s="81" t="s">
        <v>716</v>
      </c>
      <c r="C67" s="82">
        <v>80348520685</v>
      </c>
      <c r="D67" s="82">
        <v>0</v>
      </c>
      <c r="E67" s="82">
        <v>0</v>
      </c>
      <c r="F67" s="82">
        <v>80348520685</v>
      </c>
      <c r="G67" s="82">
        <v>4241004480</v>
      </c>
      <c r="H67" s="82">
        <v>4241004480</v>
      </c>
      <c r="I67" s="82">
        <v>4241004480</v>
      </c>
      <c r="J67" s="82">
        <f t="shared" si="20"/>
        <v>76107516205</v>
      </c>
      <c r="K67" s="82">
        <v>0</v>
      </c>
      <c r="L67" s="73"/>
    </row>
    <row r="68" spans="1:12" x14ac:dyDescent="0.25">
      <c r="A68" s="83" t="s">
        <v>718</v>
      </c>
      <c r="B68" s="83" t="s">
        <v>719</v>
      </c>
      <c r="C68" s="84">
        <v>73380307775</v>
      </c>
      <c r="D68" s="88"/>
      <c r="E68" s="89"/>
      <c r="F68" s="84">
        <v>73380307775</v>
      </c>
      <c r="G68" s="20">
        <v>4241004480</v>
      </c>
      <c r="H68" s="88">
        <v>4241004480</v>
      </c>
      <c r="I68" s="20">
        <v>4241004480</v>
      </c>
      <c r="J68" s="84">
        <f t="shared" si="20"/>
        <v>69139303295</v>
      </c>
      <c r="K68" s="90"/>
      <c r="L68" s="73"/>
    </row>
    <row r="69" spans="1:12" x14ac:dyDescent="0.25">
      <c r="A69" s="83" t="s">
        <v>720</v>
      </c>
      <c r="B69" s="83" t="s">
        <v>721</v>
      </c>
      <c r="C69" s="84">
        <v>2117736252</v>
      </c>
      <c r="D69" s="88"/>
      <c r="E69" s="89"/>
      <c r="F69" s="84">
        <v>2117736252</v>
      </c>
      <c r="G69" s="20">
        <v>0</v>
      </c>
      <c r="H69" s="88"/>
      <c r="I69" s="20">
        <v>0</v>
      </c>
      <c r="J69" s="84">
        <f t="shared" si="20"/>
        <v>2117736252</v>
      </c>
      <c r="K69" s="90"/>
      <c r="L69" s="73"/>
    </row>
    <row r="70" spans="1:12" x14ac:dyDescent="0.25">
      <c r="A70" s="83" t="s">
        <v>722</v>
      </c>
      <c r="B70" s="83" t="s">
        <v>723</v>
      </c>
      <c r="C70" s="84">
        <v>1030476658</v>
      </c>
      <c r="D70" s="88"/>
      <c r="E70" s="89"/>
      <c r="F70" s="84">
        <v>1030476658</v>
      </c>
      <c r="G70" s="20">
        <v>0</v>
      </c>
      <c r="H70" s="88"/>
      <c r="I70" s="20">
        <v>0</v>
      </c>
      <c r="J70" s="84">
        <f t="shared" si="20"/>
        <v>1030476658</v>
      </c>
      <c r="K70" s="90"/>
      <c r="L70" s="73"/>
    </row>
    <row r="71" spans="1:12" x14ac:dyDescent="0.25">
      <c r="A71" s="83" t="s">
        <v>724</v>
      </c>
      <c r="B71" s="83" t="s">
        <v>725</v>
      </c>
      <c r="C71" s="84">
        <v>3820000000</v>
      </c>
      <c r="D71" s="88"/>
      <c r="E71" s="89"/>
      <c r="F71" s="84">
        <v>3820000000</v>
      </c>
      <c r="G71" s="20">
        <v>0</v>
      </c>
      <c r="H71" s="88"/>
      <c r="I71" s="20">
        <v>0</v>
      </c>
      <c r="J71" s="84">
        <f t="shared" si="20"/>
        <v>3820000000</v>
      </c>
      <c r="K71" s="90"/>
      <c r="L71" s="73"/>
    </row>
    <row r="72" spans="1:12" x14ac:dyDescent="0.25">
      <c r="A72" s="79" t="s">
        <v>726</v>
      </c>
      <c r="B72" s="79" t="s">
        <v>727</v>
      </c>
      <c r="C72" s="80">
        <v>512220536</v>
      </c>
      <c r="D72" s="80">
        <v>0</v>
      </c>
      <c r="E72" s="80">
        <v>0</v>
      </c>
      <c r="F72" s="80">
        <v>512220536</v>
      </c>
      <c r="G72" s="80">
        <v>789913382.14999998</v>
      </c>
      <c r="H72" s="80">
        <v>790115371.14999998</v>
      </c>
      <c r="I72" s="80">
        <v>789913382.14999998</v>
      </c>
      <c r="J72" s="80">
        <f t="shared" si="20"/>
        <v>-277692846.14999998</v>
      </c>
      <c r="K72" s="80">
        <v>0</v>
      </c>
      <c r="L72" s="73"/>
    </row>
    <row r="73" spans="1:12" x14ac:dyDescent="0.25">
      <c r="A73" s="79" t="s">
        <v>728</v>
      </c>
      <c r="B73" s="79" t="s">
        <v>729</v>
      </c>
      <c r="C73" s="80">
        <v>512220536</v>
      </c>
      <c r="D73" s="80">
        <v>0</v>
      </c>
      <c r="E73" s="80">
        <v>0</v>
      </c>
      <c r="F73" s="80">
        <v>512220536</v>
      </c>
      <c r="G73" s="80">
        <v>23187271.059999999</v>
      </c>
      <c r="H73" s="80">
        <v>23389260.059999999</v>
      </c>
      <c r="I73" s="80">
        <v>23187271.059999999</v>
      </c>
      <c r="J73" s="80">
        <f t="shared" si="20"/>
        <v>489033264.94</v>
      </c>
      <c r="K73" s="80">
        <v>0</v>
      </c>
      <c r="L73" s="73"/>
    </row>
    <row r="74" spans="1:12" x14ac:dyDescent="0.25">
      <c r="A74" s="79" t="s">
        <v>730</v>
      </c>
      <c r="B74" s="79" t="s">
        <v>731</v>
      </c>
      <c r="C74" s="80">
        <v>512220536</v>
      </c>
      <c r="D74" s="80">
        <v>0</v>
      </c>
      <c r="E74" s="80">
        <v>0</v>
      </c>
      <c r="F74" s="80">
        <v>512220536</v>
      </c>
      <c r="G74" s="80">
        <v>23187271.059999999</v>
      </c>
      <c r="H74" s="80">
        <v>23389260.059999999</v>
      </c>
      <c r="I74" s="80">
        <v>23187271.059999999</v>
      </c>
      <c r="J74" s="80">
        <f t="shared" si="20"/>
        <v>489033264.94</v>
      </c>
      <c r="K74" s="80">
        <v>0</v>
      </c>
      <c r="L74" s="73"/>
    </row>
    <row r="75" spans="1:12" x14ac:dyDescent="0.25">
      <c r="A75" s="79" t="s">
        <v>732</v>
      </c>
      <c r="B75" s="79" t="s">
        <v>733</v>
      </c>
      <c r="C75" s="80">
        <v>512220536</v>
      </c>
      <c r="D75" s="80">
        <v>0</v>
      </c>
      <c r="E75" s="80">
        <v>0</v>
      </c>
      <c r="F75" s="80">
        <v>512220536</v>
      </c>
      <c r="G75" s="80">
        <v>23187271.059999999</v>
      </c>
      <c r="H75" s="80">
        <v>23389260.059999999</v>
      </c>
      <c r="I75" s="80">
        <v>23187271.059999999</v>
      </c>
      <c r="J75" s="80">
        <f t="shared" si="20"/>
        <v>489033264.94</v>
      </c>
      <c r="K75" s="80">
        <v>0</v>
      </c>
      <c r="L75" s="73"/>
    </row>
    <row r="76" spans="1:12" x14ac:dyDescent="0.25">
      <c r="A76" s="79" t="s">
        <v>734</v>
      </c>
      <c r="B76" s="79" t="s">
        <v>733</v>
      </c>
      <c r="C76" s="80">
        <v>512220536</v>
      </c>
      <c r="D76" s="80">
        <v>0</v>
      </c>
      <c r="E76" s="80">
        <v>0</v>
      </c>
      <c r="F76" s="80">
        <v>512220536</v>
      </c>
      <c r="G76" s="80">
        <v>23187271.059999999</v>
      </c>
      <c r="H76" s="80">
        <v>23389260.059999999</v>
      </c>
      <c r="I76" s="80">
        <v>23187271.059999999</v>
      </c>
      <c r="J76" s="80">
        <f t="shared" si="20"/>
        <v>489033264.94</v>
      </c>
      <c r="K76" s="80">
        <v>0</v>
      </c>
      <c r="L76" s="73"/>
    </row>
    <row r="77" spans="1:12" x14ac:dyDescent="0.25">
      <c r="A77" s="79" t="s">
        <v>735</v>
      </c>
      <c r="B77" s="79" t="s">
        <v>733</v>
      </c>
      <c r="C77" s="80">
        <v>512220536</v>
      </c>
      <c r="D77" s="80">
        <v>0</v>
      </c>
      <c r="E77" s="80">
        <v>0</v>
      </c>
      <c r="F77" s="80">
        <v>512220536</v>
      </c>
      <c r="G77" s="80">
        <v>23187271.059999999</v>
      </c>
      <c r="H77" s="80">
        <v>23389260.059999999</v>
      </c>
      <c r="I77" s="80">
        <v>23187271.059999999</v>
      </c>
      <c r="J77" s="80">
        <f t="shared" si="20"/>
        <v>489033264.94</v>
      </c>
      <c r="K77" s="80">
        <v>0</v>
      </c>
      <c r="L77" s="73"/>
    </row>
    <row r="78" spans="1:12" x14ac:dyDescent="0.25">
      <c r="A78" s="81" t="s">
        <v>736</v>
      </c>
      <c r="B78" s="81" t="s">
        <v>733</v>
      </c>
      <c r="C78" s="82">
        <v>512220536</v>
      </c>
      <c r="D78" s="82">
        <v>0</v>
      </c>
      <c r="E78" s="82">
        <v>0</v>
      </c>
      <c r="F78" s="82">
        <v>512220536</v>
      </c>
      <c r="G78" s="82">
        <v>23187271.059999999</v>
      </c>
      <c r="H78" s="82">
        <v>23389260.059999999</v>
      </c>
      <c r="I78" s="82">
        <v>23187271.059999999</v>
      </c>
      <c r="J78" s="82">
        <f t="shared" si="20"/>
        <v>489033264.94</v>
      </c>
      <c r="K78" s="82">
        <v>0</v>
      </c>
      <c r="L78" s="73"/>
    </row>
    <row r="79" spans="1:12" x14ac:dyDescent="0.25">
      <c r="A79" s="83" t="s">
        <v>737</v>
      </c>
      <c r="B79" s="83" t="s">
        <v>738</v>
      </c>
      <c r="C79" s="84">
        <v>512220536</v>
      </c>
      <c r="D79" s="85"/>
      <c r="E79" s="84"/>
      <c r="F79" s="84">
        <v>512220536</v>
      </c>
      <c r="G79" s="20">
        <v>2591936.98</v>
      </c>
      <c r="H79" s="84">
        <v>2591936.98</v>
      </c>
      <c r="I79" s="20">
        <v>2591936.98</v>
      </c>
      <c r="J79" s="84">
        <f t="shared" si="20"/>
        <v>509628599.01999998</v>
      </c>
      <c r="K79" s="84"/>
      <c r="L79" s="73"/>
    </row>
    <row r="80" spans="1:12" x14ac:dyDescent="0.25">
      <c r="A80" s="83" t="s">
        <v>739</v>
      </c>
      <c r="B80" s="83" t="s">
        <v>740</v>
      </c>
      <c r="C80" s="84"/>
      <c r="D80" s="85"/>
      <c r="E80" s="85"/>
      <c r="F80" s="84">
        <v>0</v>
      </c>
      <c r="G80" s="20">
        <v>2732613</v>
      </c>
      <c r="H80" s="88">
        <v>2732613</v>
      </c>
      <c r="I80" s="20">
        <v>2732613</v>
      </c>
      <c r="J80" s="84">
        <f t="shared" si="20"/>
        <v>-2732613</v>
      </c>
      <c r="K80" s="85"/>
      <c r="L80" s="73"/>
    </row>
    <row r="81" spans="1:12" x14ac:dyDescent="0.25">
      <c r="A81" s="83" t="s">
        <v>741</v>
      </c>
      <c r="B81" s="83" t="s">
        <v>742</v>
      </c>
      <c r="C81" s="84"/>
      <c r="D81" s="88"/>
      <c r="E81" s="89"/>
      <c r="F81" s="84">
        <v>0</v>
      </c>
      <c r="G81" s="20">
        <v>665092</v>
      </c>
      <c r="H81" s="88">
        <v>665092</v>
      </c>
      <c r="I81" s="20">
        <v>665092</v>
      </c>
      <c r="J81" s="84">
        <f t="shared" si="20"/>
        <v>-665092</v>
      </c>
      <c r="K81" s="90"/>
      <c r="L81" s="73"/>
    </row>
    <row r="82" spans="1:12" x14ac:dyDescent="0.25">
      <c r="A82" s="83" t="s">
        <v>743</v>
      </c>
      <c r="B82" s="83" t="s">
        <v>744</v>
      </c>
      <c r="C82" s="84"/>
      <c r="D82" s="88"/>
      <c r="E82" s="89"/>
      <c r="F82" s="84"/>
      <c r="G82" s="20"/>
      <c r="H82" s="88">
        <v>201989</v>
      </c>
      <c r="I82" s="20"/>
      <c r="J82" s="84">
        <f t="shared" si="20"/>
        <v>0</v>
      </c>
      <c r="K82" s="90"/>
      <c r="L82" s="73"/>
    </row>
    <row r="83" spans="1:12" x14ac:dyDescent="0.25">
      <c r="A83" s="83" t="s">
        <v>745</v>
      </c>
      <c r="B83" s="83" t="s">
        <v>746</v>
      </c>
      <c r="C83" s="84"/>
      <c r="D83" s="85"/>
      <c r="E83" s="85"/>
      <c r="F83" s="84">
        <v>0</v>
      </c>
      <c r="G83" s="95">
        <v>2591936.98</v>
      </c>
      <c r="H83" s="88">
        <v>2591936.98</v>
      </c>
      <c r="I83" s="95">
        <v>2591936.98</v>
      </c>
      <c r="J83" s="84">
        <f t="shared" si="20"/>
        <v>-2591936.98</v>
      </c>
      <c r="K83" s="87"/>
      <c r="L83" s="73"/>
    </row>
    <row r="84" spans="1:12" x14ac:dyDescent="0.25">
      <c r="A84" s="83" t="s">
        <v>747</v>
      </c>
      <c r="B84" s="83" t="s">
        <v>748</v>
      </c>
      <c r="C84" s="84"/>
      <c r="D84" s="85"/>
      <c r="E84" s="85"/>
      <c r="F84" s="84"/>
      <c r="G84" s="95">
        <v>168156.39</v>
      </c>
      <c r="H84" s="88">
        <v>168156.39</v>
      </c>
      <c r="I84" s="95">
        <v>168156.39</v>
      </c>
      <c r="J84" s="84">
        <f t="shared" si="20"/>
        <v>-168156.39</v>
      </c>
      <c r="K84" s="87"/>
      <c r="L84" s="73"/>
    </row>
    <row r="85" spans="1:12" x14ac:dyDescent="0.25">
      <c r="A85" s="83" t="s">
        <v>749</v>
      </c>
      <c r="B85" s="83" t="s">
        <v>750</v>
      </c>
      <c r="C85" s="84"/>
      <c r="D85" s="85"/>
      <c r="E85" s="85"/>
      <c r="F85" s="84"/>
      <c r="G85" s="95">
        <v>0</v>
      </c>
      <c r="H85" s="88"/>
      <c r="I85" s="95">
        <v>0</v>
      </c>
      <c r="J85" s="84">
        <f t="shared" si="20"/>
        <v>0</v>
      </c>
      <c r="K85" s="87"/>
      <c r="L85" s="73"/>
    </row>
    <row r="86" spans="1:12" x14ac:dyDescent="0.25">
      <c r="A86" s="83" t="s">
        <v>751</v>
      </c>
      <c r="B86" s="83" t="s">
        <v>752</v>
      </c>
      <c r="C86" s="84"/>
      <c r="D86" s="85"/>
      <c r="E86" s="85"/>
      <c r="F86" s="84"/>
      <c r="G86" s="95">
        <v>1035894.54</v>
      </c>
      <c r="H86" s="88">
        <v>1035894.54</v>
      </c>
      <c r="I86" s="95">
        <v>1035894.54</v>
      </c>
      <c r="J86" s="84">
        <f t="shared" si="20"/>
        <v>-1035894.54</v>
      </c>
      <c r="K86" s="87"/>
      <c r="L86" s="73"/>
    </row>
    <row r="87" spans="1:12" x14ac:dyDescent="0.25">
      <c r="A87" s="83" t="s">
        <v>753</v>
      </c>
      <c r="B87" s="83" t="s">
        <v>754</v>
      </c>
      <c r="C87" s="84"/>
      <c r="D87" s="85"/>
      <c r="E87" s="85"/>
      <c r="F87" s="84"/>
      <c r="G87" s="95">
        <v>743606.99</v>
      </c>
      <c r="H87" s="88">
        <v>743606.99</v>
      </c>
      <c r="I87" s="95">
        <v>743606.99</v>
      </c>
      <c r="J87" s="84">
        <f t="shared" si="20"/>
        <v>-743606.99</v>
      </c>
      <c r="K87" s="87"/>
      <c r="L87" s="73"/>
    </row>
    <row r="88" spans="1:12" x14ac:dyDescent="0.25">
      <c r="A88" s="83" t="s">
        <v>755</v>
      </c>
      <c r="B88" s="83" t="s">
        <v>756</v>
      </c>
      <c r="C88" s="84"/>
      <c r="D88" s="85"/>
      <c r="E88" s="85"/>
      <c r="F88" s="84"/>
      <c r="G88" s="95">
        <v>5638122</v>
      </c>
      <c r="H88" s="88">
        <v>5638122</v>
      </c>
      <c r="I88" s="95">
        <v>5638122</v>
      </c>
      <c r="J88" s="84">
        <f t="shared" si="20"/>
        <v>-5638122</v>
      </c>
      <c r="K88" s="87"/>
      <c r="L88" s="73"/>
    </row>
    <row r="89" spans="1:12" x14ac:dyDescent="0.25">
      <c r="A89" s="83" t="s">
        <v>757</v>
      </c>
      <c r="B89" s="83" t="s">
        <v>758</v>
      </c>
      <c r="C89" s="84"/>
      <c r="D89" s="85"/>
      <c r="E89" s="85"/>
      <c r="F89" s="84"/>
      <c r="G89" s="95">
        <v>6684610.2999999998</v>
      </c>
      <c r="H89" s="88">
        <v>6684610.2999999998</v>
      </c>
      <c r="I89" s="95">
        <v>6684610.2999999998</v>
      </c>
      <c r="J89" s="84">
        <f t="shared" si="20"/>
        <v>-6684610.2999999998</v>
      </c>
      <c r="K89" s="87"/>
      <c r="L89" s="73"/>
    </row>
    <row r="90" spans="1:12" x14ac:dyDescent="0.25">
      <c r="A90" s="83" t="s">
        <v>759</v>
      </c>
      <c r="B90" s="83" t="s">
        <v>760</v>
      </c>
      <c r="C90" s="84"/>
      <c r="D90" s="85"/>
      <c r="E90" s="85"/>
      <c r="F90" s="84"/>
      <c r="G90" s="95">
        <v>36670</v>
      </c>
      <c r="H90" s="88">
        <v>36670</v>
      </c>
      <c r="I90" s="95">
        <v>36670</v>
      </c>
      <c r="J90" s="84">
        <f t="shared" si="20"/>
        <v>-36670</v>
      </c>
      <c r="K90" s="87"/>
      <c r="L90" s="73"/>
    </row>
    <row r="91" spans="1:12" x14ac:dyDescent="0.25">
      <c r="A91" s="83" t="s">
        <v>761</v>
      </c>
      <c r="B91" s="83" t="s">
        <v>762</v>
      </c>
      <c r="C91" s="84"/>
      <c r="D91" s="85"/>
      <c r="E91" s="85"/>
      <c r="F91" s="84"/>
      <c r="G91" s="95">
        <v>298631.88</v>
      </c>
      <c r="H91" s="88">
        <v>298631.88</v>
      </c>
      <c r="I91" s="95">
        <v>298631.88</v>
      </c>
      <c r="J91" s="84">
        <f t="shared" si="20"/>
        <v>-298631.88</v>
      </c>
      <c r="K91" s="87"/>
      <c r="L91" s="73"/>
    </row>
    <row r="92" spans="1:12" x14ac:dyDescent="0.25">
      <c r="A92" s="79" t="s">
        <v>763</v>
      </c>
      <c r="B92" s="79" t="s">
        <v>764</v>
      </c>
      <c r="C92" s="80">
        <v>0</v>
      </c>
      <c r="D92" s="80"/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f t="shared" si="20"/>
        <v>0</v>
      </c>
      <c r="K92" s="80">
        <v>0</v>
      </c>
      <c r="L92" s="73"/>
    </row>
    <row r="93" spans="1:12" x14ac:dyDescent="0.25">
      <c r="A93" s="79" t="s">
        <v>765</v>
      </c>
      <c r="B93" s="79" t="s">
        <v>764</v>
      </c>
      <c r="C93" s="80">
        <v>0</v>
      </c>
      <c r="D93" s="80"/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f t="shared" si="20"/>
        <v>0</v>
      </c>
      <c r="K93" s="80">
        <v>0</v>
      </c>
      <c r="L93" s="73"/>
    </row>
    <row r="94" spans="1:12" x14ac:dyDescent="0.25">
      <c r="A94" s="79" t="s">
        <v>766</v>
      </c>
      <c r="B94" s="79" t="s">
        <v>764</v>
      </c>
      <c r="C94" s="80">
        <v>0</v>
      </c>
      <c r="D94" s="80"/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0">
        <f t="shared" si="20"/>
        <v>0</v>
      </c>
      <c r="K94" s="80">
        <v>0</v>
      </c>
      <c r="L94" s="73"/>
    </row>
    <row r="95" spans="1:12" x14ac:dyDescent="0.25">
      <c r="A95" s="81" t="s">
        <v>767</v>
      </c>
      <c r="B95" s="81" t="s">
        <v>764</v>
      </c>
      <c r="C95" s="82">
        <v>0</v>
      </c>
      <c r="D95" s="82"/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f t="shared" si="20"/>
        <v>0</v>
      </c>
      <c r="K95" s="82">
        <v>0</v>
      </c>
      <c r="L95" s="73"/>
    </row>
    <row r="96" spans="1:12" x14ac:dyDescent="0.25">
      <c r="A96" s="83" t="s">
        <v>768</v>
      </c>
      <c r="B96" s="83" t="s">
        <v>764</v>
      </c>
      <c r="C96" s="84"/>
      <c r="D96" s="88"/>
      <c r="E96" s="84"/>
      <c r="F96" s="84"/>
      <c r="G96" s="84"/>
      <c r="H96" s="84"/>
      <c r="I96" s="84"/>
      <c r="J96" s="84">
        <f t="shared" si="20"/>
        <v>0</v>
      </c>
      <c r="K96" s="84"/>
      <c r="L96" s="73"/>
    </row>
    <row r="97" spans="1:12" x14ac:dyDescent="0.25">
      <c r="A97" s="79" t="s">
        <v>769</v>
      </c>
      <c r="B97" s="79" t="s">
        <v>770</v>
      </c>
      <c r="C97" s="80">
        <v>0</v>
      </c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80">
        <f t="shared" si="20"/>
        <v>0</v>
      </c>
      <c r="K97" s="80">
        <v>0</v>
      </c>
      <c r="L97" s="73"/>
    </row>
    <row r="98" spans="1:12" x14ac:dyDescent="0.25">
      <c r="A98" s="79" t="s">
        <v>771</v>
      </c>
      <c r="B98" s="79" t="s">
        <v>770</v>
      </c>
      <c r="C98" s="80">
        <v>0</v>
      </c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0">
        <f t="shared" si="20"/>
        <v>0</v>
      </c>
      <c r="K98" s="80">
        <v>0</v>
      </c>
      <c r="L98" s="73"/>
    </row>
    <row r="99" spans="1:12" x14ac:dyDescent="0.25">
      <c r="A99" s="79" t="s">
        <v>772</v>
      </c>
      <c r="B99" s="79" t="s">
        <v>770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f t="shared" si="20"/>
        <v>0</v>
      </c>
      <c r="K99" s="80">
        <v>0</v>
      </c>
      <c r="L99" s="73"/>
    </row>
    <row r="100" spans="1:12" x14ac:dyDescent="0.25">
      <c r="A100" s="83" t="s">
        <v>773</v>
      </c>
      <c r="B100" s="83" t="s">
        <v>770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f t="shared" si="20"/>
        <v>0</v>
      </c>
      <c r="K100" s="84">
        <v>0</v>
      </c>
      <c r="L100" s="73"/>
    </row>
    <row r="101" spans="1:12" x14ac:dyDescent="0.25">
      <c r="A101" s="83" t="s">
        <v>774</v>
      </c>
      <c r="B101" s="83" t="s">
        <v>770</v>
      </c>
      <c r="C101" s="84"/>
      <c r="D101" s="88"/>
      <c r="E101" s="89"/>
      <c r="F101" s="84">
        <v>0</v>
      </c>
      <c r="G101" s="95">
        <v>0</v>
      </c>
      <c r="H101" s="88"/>
      <c r="I101" s="95">
        <v>0</v>
      </c>
      <c r="J101" s="96">
        <f t="shared" si="20"/>
        <v>0</v>
      </c>
      <c r="K101" s="90"/>
      <c r="L101" s="73"/>
    </row>
    <row r="102" spans="1:12" x14ac:dyDescent="0.25">
      <c r="A102" s="97">
        <v>212</v>
      </c>
      <c r="B102" s="97" t="s">
        <v>775</v>
      </c>
      <c r="C102" s="98">
        <v>0</v>
      </c>
      <c r="D102" s="98">
        <v>0</v>
      </c>
      <c r="E102" s="98">
        <v>0</v>
      </c>
      <c r="F102" s="98">
        <v>0</v>
      </c>
      <c r="G102" s="98">
        <v>766726111.09000003</v>
      </c>
      <c r="H102" s="98">
        <v>766726111.09000003</v>
      </c>
      <c r="I102" s="98">
        <v>766726111.09000003</v>
      </c>
      <c r="J102" s="98">
        <f t="shared" si="20"/>
        <v>-766726111.09000003</v>
      </c>
      <c r="K102" s="98">
        <v>0</v>
      </c>
      <c r="L102" s="73"/>
    </row>
    <row r="103" spans="1:12" x14ac:dyDescent="0.25">
      <c r="A103" s="97">
        <v>2124</v>
      </c>
      <c r="B103" s="97" t="s">
        <v>775</v>
      </c>
      <c r="C103" s="98">
        <v>0</v>
      </c>
      <c r="D103" s="98">
        <v>0</v>
      </c>
      <c r="E103" s="98">
        <v>0</v>
      </c>
      <c r="F103" s="98">
        <v>0</v>
      </c>
      <c r="G103" s="98">
        <v>766726111.09000003</v>
      </c>
      <c r="H103" s="98">
        <v>766726111.09000003</v>
      </c>
      <c r="I103" s="98">
        <v>766726111.09000003</v>
      </c>
      <c r="J103" s="98">
        <f t="shared" si="20"/>
        <v>-766726111.09000003</v>
      </c>
      <c r="K103" s="98">
        <v>0</v>
      </c>
      <c r="L103" s="73"/>
    </row>
    <row r="104" spans="1:12" x14ac:dyDescent="0.25">
      <c r="A104" s="97">
        <v>212401</v>
      </c>
      <c r="B104" s="97" t="s">
        <v>775</v>
      </c>
      <c r="C104" s="98">
        <v>0</v>
      </c>
      <c r="D104" s="98">
        <v>0</v>
      </c>
      <c r="E104" s="98">
        <v>0</v>
      </c>
      <c r="F104" s="98">
        <v>0</v>
      </c>
      <c r="G104" s="98">
        <v>766726111.09000003</v>
      </c>
      <c r="H104" s="98">
        <v>766726111.09000003</v>
      </c>
      <c r="I104" s="98">
        <v>766726111.09000003</v>
      </c>
      <c r="J104" s="98">
        <f t="shared" si="20"/>
        <v>-766726111.09000003</v>
      </c>
      <c r="K104" s="98">
        <v>0</v>
      </c>
      <c r="L104" s="73"/>
    </row>
    <row r="105" spans="1:12" x14ac:dyDescent="0.25">
      <c r="A105" s="97">
        <v>2124011</v>
      </c>
      <c r="B105" s="97" t="s">
        <v>775</v>
      </c>
      <c r="C105" s="98">
        <v>0</v>
      </c>
      <c r="D105" s="98">
        <v>0</v>
      </c>
      <c r="E105" s="98">
        <v>0</v>
      </c>
      <c r="F105" s="98">
        <v>0</v>
      </c>
      <c r="G105" s="98">
        <v>766726111.09000003</v>
      </c>
      <c r="H105" s="98">
        <v>766726111.09000003</v>
      </c>
      <c r="I105" s="98">
        <v>766726111.09000003</v>
      </c>
      <c r="J105" s="98">
        <f t="shared" si="20"/>
        <v>-766726111.09000003</v>
      </c>
      <c r="K105" s="98">
        <v>0</v>
      </c>
      <c r="L105" s="73"/>
    </row>
    <row r="106" spans="1:12" x14ac:dyDescent="0.25">
      <c r="A106" s="99">
        <v>212401101</v>
      </c>
      <c r="B106" s="99" t="s">
        <v>775</v>
      </c>
      <c r="C106" s="100">
        <v>0</v>
      </c>
      <c r="D106" s="100">
        <v>0</v>
      </c>
      <c r="E106" s="100">
        <v>0</v>
      </c>
      <c r="F106" s="100">
        <v>0</v>
      </c>
      <c r="G106" s="100">
        <v>766726111.09000003</v>
      </c>
      <c r="H106" s="100">
        <v>766726111.09000003</v>
      </c>
      <c r="I106" s="100">
        <v>766726111.09000003</v>
      </c>
      <c r="J106" s="100">
        <f t="shared" si="20"/>
        <v>-766726111.09000003</v>
      </c>
      <c r="K106" s="100">
        <v>0</v>
      </c>
      <c r="L106" s="73"/>
    </row>
    <row r="107" spans="1:12" x14ac:dyDescent="0.25">
      <c r="A107" s="83" t="s">
        <v>776</v>
      </c>
      <c r="B107" s="101" t="s">
        <v>777</v>
      </c>
      <c r="C107" s="88"/>
      <c r="D107" s="88"/>
      <c r="E107" s="89"/>
      <c r="F107" s="20"/>
      <c r="G107" s="20">
        <v>64928500</v>
      </c>
      <c r="H107" s="88">
        <v>64928500</v>
      </c>
      <c r="I107" s="20">
        <v>64928500</v>
      </c>
      <c r="J107" s="84">
        <f t="shared" si="20"/>
        <v>-64928500</v>
      </c>
      <c r="K107" s="90"/>
      <c r="L107" s="73"/>
    </row>
    <row r="108" spans="1:12" x14ac:dyDescent="0.25">
      <c r="A108" s="83" t="s">
        <v>778</v>
      </c>
      <c r="B108" s="101" t="s">
        <v>779</v>
      </c>
      <c r="C108" s="88"/>
      <c r="D108" s="88"/>
      <c r="E108" s="89"/>
      <c r="F108" s="20"/>
      <c r="G108" s="20">
        <v>50000000</v>
      </c>
      <c r="H108" s="88">
        <v>50000000</v>
      </c>
      <c r="I108" s="20">
        <v>50000000</v>
      </c>
      <c r="J108" s="84">
        <f t="shared" si="20"/>
        <v>-50000000</v>
      </c>
      <c r="K108" s="90"/>
      <c r="L108" s="73"/>
    </row>
    <row r="109" spans="1:12" x14ac:dyDescent="0.25">
      <c r="A109" s="83" t="s">
        <v>780</v>
      </c>
      <c r="B109" s="101" t="s">
        <v>781</v>
      </c>
      <c r="C109" s="88"/>
      <c r="D109" s="88"/>
      <c r="E109" s="89"/>
      <c r="F109" s="20"/>
      <c r="G109" s="20">
        <v>24693859.5</v>
      </c>
      <c r="H109" s="88">
        <v>24693859.5</v>
      </c>
      <c r="I109" s="20">
        <v>24693859.5</v>
      </c>
      <c r="J109" s="84">
        <f t="shared" si="20"/>
        <v>-24693859.5</v>
      </c>
      <c r="K109" s="90"/>
      <c r="L109" s="73"/>
    </row>
    <row r="110" spans="1:12" x14ac:dyDescent="0.25">
      <c r="A110" s="83" t="s">
        <v>782</v>
      </c>
      <c r="B110" s="101" t="s">
        <v>783</v>
      </c>
      <c r="C110" s="88"/>
      <c r="D110" s="88"/>
      <c r="E110" s="89"/>
      <c r="F110" s="20"/>
      <c r="G110" s="20">
        <v>449148062.39999998</v>
      </c>
      <c r="H110" s="88">
        <v>449148062.39999998</v>
      </c>
      <c r="I110" s="20">
        <v>449148062.39999998</v>
      </c>
      <c r="J110" s="84">
        <f t="shared" si="20"/>
        <v>-449148062.39999998</v>
      </c>
      <c r="K110" s="90"/>
      <c r="L110" s="73"/>
    </row>
    <row r="111" spans="1:12" x14ac:dyDescent="0.25">
      <c r="A111" s="83" t="s">
        <v>784</v>
      </c>
      <c r="B111" s="102" t="s">
        <v>785</v>
      </c>
      <c r="C111" s="85"/>
      <c r="D111" s="85"/>
      <c r="E111" s="85"/>
      <c r="F111" s="85"/>
      <c r="G111" s="20">
        <v>44775000</v>
      </c>
      <c r="H111" s="88">
        <v>44775000</v>
      </c>
      <c r="I111" s="20">
        <v>44775000</v>
      </c>
      <c r="J111" s="84">
        <f t="shared" si="20"/>
        <v>-44775000</v>
      </c>
      <c r="K111" s="90"/>
      <c r="L111" s="73"/>
    </row>
    <row r="112" spans="1:12" x14ac:dyDescent="0.25">
      <c r="A112" s="83" t="s">
        <v>786</v>
      </c>
      <c r="B112" s="101" t="s">
        <v>748</v>
      </c>
      <c r="C112" s="88"/>
      <c r="D112" s="88"/>
      <c r="E112" s="89"/>
      <c r="F112" s="20"/>
      <c r="G112" s="20">
        <v>124988102</v>
      </c>
      <c r="H112" s="88">
        <v>124988102</v>
      </c>
      <c r="I112" s="20">
        <v>124988102</v>
      </c>
      <c r="J112" s="84">
        <f t="shared" si="20"/>
        <v>-124988102</v>
      </c>
      <c r="K112" s="90"/>
      <c r="L112" s="73"/>
    </row>
    <row r="113" spans="1:12" x14ac:dyDescent="0.25">
      <c r="A113" s="83" t="s">
        <v>787</v>
      </c>
      <c r="B113" s="102" t="s">
        <v>788</v>
      </c>
      <c r="C113" s="85"/>
      <c r="D113" s="85"/>
      <c r="E113" s="85"/>
      <c r="F113" s="85"/>
      <c r="G113" s="20">
        <v>7830071</v>
      </c>
      <c r="H113" s="88">
        <v>7830071</v>
      </c>
      <c r="I113" s="20">
        <v>7830071</v>
      </c>
      <c r="J113" s="84">
        <f t="shared" si="20"/>
        <v>-7830071</v>
      </c>
      <c r="K113" s="90"/>
      <c r="L113" s="73"/>
    </row>
    <row r="114" spans="1:12" x14ac:dyDescent="0.25">
      <c r="A114" s="83" t="s">
        <v>789</v>
      </c>
      <c r="B114" s="101" t="s">
        <v>790</v>
      </c>
      <c r="C114" s="88"/>
      <c r="D114" s="88"/>
      <c r="E114" s="89"/>
      <c r="F114" s="20"/>
      <c r="G114" s="20">
        <v>113059.19</v>
      </c>
      <c r="H114" s="88">
        <v>113059.19</v>
      </c>
      <c r="I114" s="20">
        <v>113059.19</v>
      </c>
      <c r="J114" s="84">
        <f t="shared" si="20"/>
        <v>-113059.19</v>
      </c>
      <c r="K114" s="90"/>
      <c r="L114" s="73"/>
    </row>
    <row r="115" spans="1:12" x14ac:dyDescent="0.25">
      <c r="A115" s="83" t="s">
        <v>791</v>
      </c>
      <c r="B115" s="101" t="s">
        <v>792</v>
      </c>
      <c r="C115" s="88"/>
      <c r="D115" s="88"/>
      <c r="E115" s="89"/>
      <c r="F115" s="20"/>
      <c r="G115" s="20">
        <v>420</v>
      </c>
      <c r="H115" s="88">
        <v>420</v>
      </c>
      <c r="I115" s="20">
        <v>420</v>
      </c>
      <c r="J115" s="84">
        <f t="shared" si="20"/>
        <v>-420</v>
      </c>
      <c r="K115" s="90"/>
      <c r="L115" s="73"/>
    </row>
    <row r="116" spans="1:12" x14ac:dyDescent="0.25">
      <c r="A116" s="83" t="s">
        <v>793</v>
      </c>
      <c r="B116" s="102" t="s">
        <v>794</v>
      </c>
      <c r="C116" s="85"/>
      <c r="D116" s="85"/>
      <c r="E116" s="85"/>
      <c r="F116" s="85"/>
      <c r="G116" s="20">
        <v>14705</v>
      </c>
      <c r="H116" s="88">
        <v>14705</v>
      </c>
      <c r="I116" s="20">
        <v>14705</v>
      </c>
      <c r="J116" s="84">
        <f t="shared" si="20"/>
        <v>-14705</v>
      </c>
      <c r="K116" s="87"/>
      <c r="L116" s="73"/>
    </row>
    <row r="117" spans="1:12" x14ac:dyDescent="0.25">
      <c r="A117" s="83" t="s">
        <v>795</v>
      </c>
      <c r="B117" s="101" t="s">
        <v>796</v>
      </c>
      <c r="C117" s="88"/>
      <c r="D117" s="88"/>
      <c r="E117" s="89"/>
      <c r="F117" s="20"/>
      <c r="G117" s="20">
        <v>207</v>
      </c>
      <c r="H117" s="88">
        <v>207</v>
      </c>
      <c r="I117" s="20">
        <v>207</v>
      </c>
      <c r="J117" s="84">
        <f t="shared" si="20"/>
        <v>-207</v>
      </c>
      <c r="K117" s="90"/>
      <c r="L117" s="73"/>
    </row>
    <row r="118" spans="1:12" x14ac:dyDescent="0.25">
      <c r="A118" s="83" t="s">
        <v>797</v>
      </c>
      <c r="B118" s="102" t="s">
        <v>798</v>
      </c>
      <c r="C118" s="85"/>
      <c r="D118" s="85"/>
      <c r="E118" s="85"/>
      <c r="F118" s="85"/>
      <c r="G118" s="20">
        <v>286</v>
      </c>
      <c r="H118" s="88">
        <v>286</v>
      </c>
      <c r="I118" s="20">
        <v>286</v>
      </c>
      <c r="J118" s="84">
        <f t="shared" si="20"/>
        <v>-286</v>
      </c>
      <c r="K118" s="87"/>
      <c r="L118" s="73"/>
    </row>
    <row r="119" spans="1:12" x14ac:dyDescent="0.25">
      <c r="A119" s="83" t="s">
        <v>799</v>
      </c>
      <c r="B119" s="102" t="s">
        <v>800</v>
      </c>
      <c r="C119" s="85"/>
      <c r="D119" s="85"/>
      <c r="E119" s="85"/>
      <c r="F119" s="85"/>
      <c r="G119" s="20">
        <v>16031</v>
      </c>
      <c r="H119" s="88">
        <v>16031</v>
      </c>
      <c r="I119" s="20">
        <v>16031</v>
      </c>
      <c r="J119" s="84">
        <f t="shared" si="20"/>
        <v>-16031</v>
      </c>
      <c r="K119" s="90"/>
      <c r="L119" s="73"/>
    </row>
    <row r="120" spans="1:12" x14ac:dyDescent="0.25">
      <c r="A120" s="83" t="s">
        <v>801</v>
      </c>
      <c r="B120" s="101" t="s">
        <v>802</v>
      </c>
      <c r="C120" s="88"/>
      <c r="D120" s="88"/>
      <c r="E120" s="89"/>
      <c r="F120" s="20"/>
      <c r="G120" s="20">
        <v>214576</v>
      </c>
      <c r="H120" s="88">
        <v>214576</v>
      </c>
      <c r="I120" s="20">
        <v>214576</v>
      </c>
      <c r="J120" s="84">
        <f t="shared" si="20"/>
        <v>-214576</v>
      </c>
      <c r="K120" s="90"/>
      <c r="L120" s="73"/>
    </row>
    <row r="121" spans="1:12" x14ac:dyDescent="0.25">
      <c r="A121" s="83" t="s">
        <v>803</v>
      </c>
      <c r="B121" s="102" t="s">
        <v>804</v>
      </c>
      <c r="C121" s="85"/>
      <c r="D121" s="85"/>
      <c r="E121" s="85"/>
      <c r="F121" s="85"/>
      <c r="G121" s="20">
        <v>3232</v>
      </c>
      <c r="H121" s="88">
        <v>3232</v>
      </c>
      <c r="I121" s="20">
        <v>3232</v>
      </c>
      <c r="J121" s="84">
        <f t="shared" si="20"/>
        <v>-3232</v>
      </c>
      <c r="K121" s="90"/>
      <c r="L121" s="65"/>
    </row>
    <row r="122" spans="1:12" x14ac:dyDescent="0.25">
      <c r="A122" s="103"/>
      <c r="B122" s="101"/>
      <c r="C122" s="104"/>
      <c r="D122" s="104"/>
      <c r="E122" s="89"/>
      <c r="F122" s="20"/>
      <c r="G122" s="20"/>
      <c r="H122" s="104"/>
      <c r="I122" s="105"/>
      <c r="J122" s="106"/>
      <c r="K122" s="90"/>
      <c r="L122" s="65"/>
    </row>
    <row r="123" spans="1:12" x14ac:dyDescent="0.25">
      <c r="A123" s="107"/>
      <c r="B123" s="101"/>
      <c r="C123" s="89"/>
      <c r="D123" s="89"/>
      <c r="E123" s="89"/>
      <c r="F123" s="20"/>
      <c r="G123" s="20"/>
      <c r="H123" s="104"/>
      <c r="I123" s="105"/>
      <c r="J123" s="106"/>
      <c r="K123" s="90"/>
      <c r="L123" s="65"/>
    </row>
    <row r="124" spans="1:12" x14ac:dyDescent="0.25">
      <c r="A124" s="108"/>
      <c r="B124" s="109"/>
      <c r="C124" s="110">
        <v>129818642103.2</v>
      </c>
      <c r="D124" s="110">
        <v>0</v>
      </c>
      <c r="E124" s="110">
        <v>0</v>
      </c>
      <c r="F124" s="110">
        <v>129818642103.2</v>
      </c>
      <c r="G124" s="110">
        <v>0</v>
      </c>
      <c r="H124" s="110">
        <v>5936452003.2600002</v>
      </c>
      <c r="I124" s="110">
        <v>5924236259.1400003</v>
      </c>
      <c r="J124" s="110">
        <v>122953847799.14999</v>
      </c>
      <c r="K124" s="110">
        <v>0</v>
      </c>
      <c r="L124" s="65"/>
    </row>
    <row r="125" spans="1:12" x14ac:dyDescent="0.25">
      <c r="A125" s="111"/>
      <c r="B125" s="112"/>
      <c r="C125" s="113"/>
      <c r="D125" s="113"/>
      <c r="E125" s="112"/>
      <c r="F125" s="113"/>
      <c r="G125" s="114"/>
      <c r="H125" s="114"/>
      <c r="I125" s="114"/>
      <c r="J125" s="114"/>
      <c r="K125" s="115"/>
      <c r="L125" s="65"/>
    </row>
    <row r="126" spans="1:12" x14ac:dyDescent="0.25">
      <c r="A126" s="111"/>
      <c r="B126" s="112"/>
      <c r="C126" s="112"/>
      <c r="D126" s="116"/>
      <c r="E126" s="112"/>
      <c r="F126" s="117"/>
      <c r="G126" s="117"/>
      <c r="H126" s="114"/>
      <c r="I126" s="114"/>
      <c r="J126" s="114"/>
      <c r="K126" s="115"/>
      <c r="L126" s="65"/>
    </row>
    <row r="127" spans="1:12" x14ac:dyDescent="0.25">
      <c r="A127" s="111"/>
      <c r="B127" s="112"/>
      <c r="C127" s="112"/>
      <c r="D127" s="116"/>
      <c r="E127" s="112"/>
      <c r="F127" s="116"/>
      <c r="G127" s="114"/>
      <c r="H127" s="114"/>
      <c r="I127" s="114"/>
      <c r="J127" s="114"/>
      <c r="K127" s="115"/>
      <c r="L127" s="65"/>
    </row>
    <row r="128" spans="1:12" x14ac:dyDescent="0.25">
      <c r="A128" s="111"/>
      <c r="B128" s="112"/>
      <c r="C128" s="112"/>
      <c r="D128" s="116"/>
      <c r="E128" s="112"/>
      <c r="F128" s="113"/>
      <c r="G128" s="114"/>
      <c r="H128" s="114"/>
      <c r="I128" s="114"/>
      <c r="J128" s="114"/>
      <c r="K128" s="115"/>
      <c r="L128" s="65"/>
    </row>
    <row r="129" spans="1:12" x14ac:dyDescent="0.25">
      <c r="A129" s="111"/>
      <c r="B129" s="112"/>
      <c r="C129" s="112"/>
      <c r="D129" s="112"/>
      <c r="E129" s="112"/>
      <c r="F129" s="112"/>
      <c r="G129" s="117"/>
      <c r="H129" s="114"/>
      <c r="I129" s="114"/>
      <c r="J129" s="114"/>
      <c r="K129" s="115"/>
      <c r="L129" s="65"/>
    </row>
    <row r="130" spans="1:12" x14ac:dyDescent="0.25">
      <c r="A130" s="111"/>
      <c r="B130" s="112"/>
      <c r="C130" s="112"/>
      <c r="D130" s="112"/>
      <c r="E130" s="112"/>
      <c r="F130" s="112"/>
      <c r="G130" s="112"/>
      <c r="H130" s="114"/>
      <c r="I130" s="114"/>
      <c r="J130" s="114"/>
      <c r="K130" s="115"/>
      <c r="L130" s="65"/>
    </row>
    <row r="131" spans="1:12" x14ac:dyDescent="0.25">
      <c r="A131" s="111"/>
      <c r="B131" s="112"/>
      <c r="C131" s="112"/>
      <c r="D131" s="112"/>
      <c r="E131" s="112"/>
      <c r="F131" s="112"/>
      <c r="G131" s="112"/>
      <c r="H131" s="114"/>
      <c r="I131" s="114"/>
      <c r="J131" s="114"/>
      <c r="K131" s="115"/>
      <c r="L131" s="65"/>
    </row>
    <row r="132" spans="1:12" x14ac:dyDescent="0.25">
      <c r="A132" s="111"/>
      <c r="B132" s="112"/>
      <c r="C132" s="112"/>
      <c r="D132" s="112"/>
      <c r="E132" s="112"/>
      <c r="F132" s="112"/>
      <c r="G132" s="112"/>
      <c r="H132" s="114"/>
      <c r="I132" s="114"/>
      <c r="J132" s="114"/>
      <c r="K132" s="115"/>
      <c r="L132" s="65"/>
    </row>
    <row r="133" spans="1:12" x14ac:dyDescent="0.25">
      <c r="A133" s="111"/>
      <c r="B133" s="112"/>
      <c r="C133" s="112"/>
      <c r="D133" s="112"/>
      <c r="E133" s="112"/>
      <c r="F133" s="112"/>
      <c r="G133" s="112"/>
      <c r="H133" s="114"/>
      <c r="I133" s="114"/>
      <c r="J133" s="114"/>
      <c r="K133" s="115"/>
      <c r="L133" s="65"/>
    </row>
    <row r="134" spans="1:12" x14ac:dyDescent="0.25">
      <c r="A134" s="111"/>
      <c r="B134" s="112"/>
      <c r="C134" s="112"/>
      <c r="D134" s="112"/>
      <c r="E134" s="112"/>
      <c r="F134" s="112"/>
      <c r="G134" s="112"/>
      <c r="H134" s="114"/>
      <c r="I134" s="114"/>
      <c r="J134" s="114"/>
      <c r="K134" s="115"/>
      <c r="L134" s="65"/>
    </row>
    <row r="135" spans="1:12" x14ac:dyDescent="0.25">
      <c r="A135" s="111"/>
      <c r="B135" s="112"/>
      <c r="C135" s="112"/>
      <c r="D135" s="112"/>
      <c r="E135" s="112"/>
      <c r="F135" s="112"/>
      <c r="G135" s="112"/>
      <c r="H135" s="114"/>
      <c r="I135" s="114"/>
      <c r="J135" s="114"/>
      <c r="K135" s="115"/>
      <c r="L135" s="65"/>
    </row>
    <row r="136" spans="1:12" x14ac:dyDescent="0.25">
      <c r="A136" s="111"/>
      <c r="B136" s="112"/>
      <c r="C136" s="112"/>
      <c r="D136" s="112"/>
      <c r="E136" s="112"/>
      <c r="F136" s="112"/>
      <c r="G136" s="112"/>
      <c r="H136" s="114"/>
      <c r="I136" s="114"/>
      <c r="J136" s="114"/>
      <c r="K136" s="115"/>
      <c r="L136" s="65"/>
    </row>
    <row r="137" spans="1:12" x14ac:dyDescent="0.25">
      <c r="A137" s="111"/>
      <c r="B137" s="112"/>
      <c r="C137" s="112"/>
      <c r="D137" s="112"/>
      <c r="E137" s="112"/>
      <c r="F137" s="112"/>
      <c r="G137" s="112"/>
      <c r="H137" s="112"/>
      <c r="I137" s="112"/>
      <c r="J137" s="112"/>
      <c r="K137" s="115"/>
    </row>
    <row r="138" spans="1:12" x14ac:dyDescent="0.25">
      <c r="A138" s="111"/>
      <c r="B138" s="112"/>
      <c r="C138" s="112"/>
      <c r="D138" s="112"/>
      <c r="E138" s="112"/>
      <c r="F138" s="112"/>
      <c r="G138" s="112"/>
      <c r="H138" s="112"/>
      <c r="I138" s="112"/>
      <c r="J138" s="112"/>
      <c r="K138" s="115"/>
    </row>
    <row r="139" spans="1:12" x14ac:dyDescent="0.25">
      <c r="A139" s="111"/>
      <c r="B139" s="112"/>
      <c r="C139" s="112"/>
      <c r="D139" s="112"/>
      <c r="E139" s="112"/>
      <c r="F139" s="112"/>
      <c r="G139" s="112"/>
      <c r="H139" s="112"/>
      <c r="I139" s="112"/>
      <c r="J139" s="112"/>
      <c r="K139" s="115"/>
    </row>
    <row r="140" spans="1:12" x14ac:dyDescent="0.25">
      <c r="A140" s="111"/>
      <c r="B140" s="112"/>
      <c r="C140" s="112"/>
      <c r="D140" s="112"/>
      <c r="E140" s="112"/>
      <c r="F140" s="112"/>
      <c r="G140" s="112"/>
      <c r="H140" s="112"/>
      <c r="I140" s="112"/>
      <c r="J140" s="112"/>
      <c r="K140" s="115"/>
    </row>
    <row r="141" spans="1:12" x14ac:dyDescent="0.25">
      <c r="A141" s="111"/>
      <c r="B141" s="112"/>
      <c r="C141" s="112"/>
      <c r="D141" s="112"/>
      <c r="E141" s="112"/>
      <c r="F141" s="112"/>
      <c r="G141" s="112"/>
      <c r="H141" s="112"/>
      <c r="I141" s="112"/>
      <c r="J141" s="112"/>
      <c r="K141" s="115"/>
    </row>
    <row r="142" spans="1:12" x14ac:dyDescent="0.25">
      <c r="A142" s="111"/>
      <c r="B142" s="112"/>
      <c r="C142" s="112"/>
      <c r="D142" s="112"/>
      <c r="E142" s="112"/>
      <c r="F142" s="112"/>
      <c r="G142" s="112"/>
      <c r="H142" s="112"/>
      <c r="I142" s="112"/>
      <c r="J142" s="112"/>
      <c r="K142" s="115"/>
    </row>
    <row r="143" spans="1:12" x14ac:dyDescent="0.25">
      <c r="A143" s="111"/>
      <c r="B143" s="112"/>
      <c r="C143" s="112"/>
      <c r="D143" s="112"/>
      <c r="E143" s="112"/>
      <c r="F143" s="112"/>
      <c r="G143" s="112"/>
      <c r="H143" s="112"/>
      <c r="I143" s="112"/>
      <c r="J143" s="112"/>
      <c r="K143" s="115"/>
    </row>
    <row r="144" spans="1:12" x14ac:dyDescent="0.25">
      <c r="A144" s="111"/>
      <c r="B144" s="112"/>
      <c r="C144" s="112"/>
      <c r="D144" s="112"/>
      <c r="E144" s="112"/>
      <c r="F144" s="112"/>
      <c r="G144" s="112"/>
      <c r="H144" s="112"/>
      <c r="I144" s="112"/>
      <c r="J144" s="112"/>
      <c r="K144" s="115"/>
    </row>
    <row r="145" spans="1:11" x14ac:dyDescent="0.25">
      <c r="A145" s="111"/>
      <c r="B145" s="112"/>
      <c r="C145" s="112"/>
      <c r="D145" s="112"/>
      <c r="E145" s="112"/>
      <c r="F145" s="112"/>
      <c r="G145" s="112"/>
      <c r="H145" s="112"/>
      <c r="I145" s="112"/>
      <c r="J145" s="112"/>
      <c r="K145" s="115"/>
    </row>
    <row r="146" spans="1:11" x14ac:dyDescent="0.25">
      <c r="A146" s="111"/>
      <c r="B146" s="112"/>
      <c r="C146" s="112"/>
      <c r="D146" s="112"/>
      <c r="E146" s="112"/>
      <c r="F146" s="112"/>
      <c r="G146" s="112"/>
      <c r="H146" s="112"/>
      <c r="I146" s="112"/>
      <c r="J146" s="112"/>
      <c r="K146" s="115"/>
    </row>
    <row r="147" spans="1:11" x14ac:dyDescent="0.25">
      <c r="A147" s="111"/>
      <c r="B147" s="112"/>
      <c r="C147" s="112"/>
      <c r="D147" s="112"/>
      <c r="E147" s="112"/>
      <c r="F147" s="112"/>
      <c r="G147" s="112"/>
      <c r="H147" s="112"/>
      <c r="I147" s="112"/>
      <c r="J147" s="112"/>
      <c r="K147" s="115"/>
    </row>
    <row r="148" spans="1:11" x14ac:dyDescent="0.25">
      <c r="A148" s="111"/>
      <c r="B148" s="112"/>
      <c r="C148" s="112"/>
      <c r="D148" s="112"/>
      <c r="E148" s="112"/>
      <c r="F148" s="112"/>
      <c r="G148" s="112"/>
      <c r="H148" s="112"/>
      <c r="I148" s="112"/>
      <c r="J148" s="112"/>
      <c r="K148" s="115"/>
    </row>
    <row r="149" spans="1:11" x14ac:dyDescent="0.25">
      <c r="A149" s="111"/>
      <c r="B149" s="112"/>
      <c r="C149" s="112"/>
      <c r="D149" s="112"/>
      <c r="E149" s="112"/>
      <c r="F149" s="112"/>
      <c r="G149" s="112"/>
      <c r="H149" s="112"/>
      <c r="I149" s="112"/>
      <c r="J149" s="112"/>
      <c r="K149" s="115"/>
    </row>
    <row r="150" spans="1:11" x14ac:dyDescent="0.25">
      <c r="A150" s="111"/>
      <c r="B150" s="112"/>
      <c r="C150" s="112"/>
      <c r="D150" s="112"/>
      <c r="E150" s="112"/>
      <c r="F150" s="112"/>
      <c r="G150" s="112"/>
      <c r="H150" s="112"/>
      <c r="I150" s="112"/>
      <c r="J150" s="112"/>
      <c r="K150" s="115"/>
    </row>
    <row r="151" spans="1:11" x14ac:dyDescent="0.25">
      <c r="A151" s="111"/>
      <c r="B151" s="112"/>
      <c r="C151" s="112"/>
      <c r="D151" s="112"/>
      <c r="E151" s="112"/>
      <c r="F151" s="112"/>
      <c r="G151" s="112"/>
      <c r="H151" s="112"/>
      <c r="I151" s="112"/>
      <c r="J151" s="112"/>
      <c r="K151" s="115"/>
    </row>
    <row r="152" spans="1:11" x14ac:dyDescent="0.25">
      <c r="A152" s="111"/>
      <c r="B152" s="112"/>
      <c r="C152" s="112"/>
      <c r="D152" s="112"/>
      <c r="E152" s="112"/>
      <c r="F152" s="112"/>
      <c r="G152" s="112"/>
      <c r="H152" s="112"/>
      <c r="I152" s="112"/>
      <c r="J152" s="112"/>
      <c r="K152" s="115"/>
    </row>
    <row r="153" spans="1:11" x14ac:dyDescent="0.25">
      <c r="A153" s="111"/>
      <c r="B153" s="112"/>
      <c r="C153" s="112"/>
      <c r="D153" s="112"/>
      <c r="E153" s="112"/>
      <c r="F153" s="112"/>
      <c r="G153" s="112"/>
      <c r="H153" s="112"/>
      <c r="I153" s="112"/>
      <c r="J153" s="112"/>
      <c r="K153" s="115"/>
    </row>
    <row r="154" spans="1:11" x14ac:dyDescent="0.25">
      <c r="A154" s="111"/>
      <c r="B154" s="112"/>
      <c r="C154" s="112"/>
      <c r="D154" s="112"/>
      <c r="E154" s="112"/>
      <c r="F154" s="112"/>
      <c r="G154" s="112"/>
      <c r="H154" s="112"/>
      <c r="I154" s="112"/>
      <c r="J154" s="112"/>
      <c r="K154" s="115"/>
    </row>
    <row r="155" spans="1:11" x14ac:dyDescent="0.25">
      <c r="A155" s="111"/>
      <c r="B155" s="112"/>
      <c r="C155" s="112"/>
      <c r="D155" s="112"/>
      <c r="E155" s="112"/>
      <c r="F155" s="112"/>
      <c r="G155" s="112"/>
      <c r="H155" s="112"/>
      <c r="I155" s="112"/>
      <c r="J155" s="112"/>
      <c r="K155" s="115"/>
    </row>
    <row r="156" spans="1:11" x14ac:dyDescent="0.25">
      <c r="A156" s="111"/>
      <c r="B156" s="112"/>
      <c r="C156" s="112"/>
      <c r="D156" s="112"/>
      <c r="E156" s="112"/>
      <c r="F156" s="112"/>
      <c r="G156" s="112"/>
      <c r="H156" s="112"/>
      <c r="I156" s="112"/>
      <c r="J156" s="112"/>
      <c r="K156" s="115"/>
    </row>
    <row r="157" spans="1:11" x14ac:dyDescent="0.25">
      <c r="A157" s="111"/>
      <c r="B157" s="112"/>
      <c r="C157" s="112"/>
      <c r="D157" s="112"/>
      <c r="E157" s="112"/>
      <c r="F157" s="112"/>
      <c r="G157" s="112"/>
      <c r="H157" s="112"/>
      <c r="I157" s="112"/>
      <c r="J157" s="112"/>
      <c r="K157" s="115"/>
    </row>
  </sheetData>
  <mergeCells count="1">
    <mergeCell ref="C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F30"/>
    </sheetView>
  </sheetViews>
  <sheetFormatPr baseColWidth="10" defaultRowHeight="15" x14ac:dyDescent="0.25"/>
  <cols>
    <col min="1" max="1" width="53.140625" customWidth="1"/>
    <col min="2" max="2" width="11.28515625" hidden="1" customWidth="1"/>
    <col min="3" max="3" width="16.28515625" hidden="1" customWidth="1"/>
    <col min="4" max="4" width="7.85546875" hidden="1" customWidth="1"/>
    <col min="5" max="5" width="7.5703125" hidden="1" customWidth="1"/>
    <col min="6" max="6" width="22.42578125" customWidth="1"/>
    <col min="7" max="7" width="8.42578125" hidden="1" customWidth="1"/>
    <col min="8" max="8" width="7.28515625" hidden="1" customWidth="1"/>
    <col min="9" max="9" width="0" hidden="1" customWidth="1"/>
  </cols>
  <sheetData>
    <row r="1" spans="1:9" ht="30" x14ac:dyDescent="0.25">
      <c r="A1" s="25" t="s">
        <v>805</v>
      </c>
      <c r="B1" s="26" t="s">
        <v>806</v>
      </c>
      <c r="C1" s="26" t="s">
        <v>807</v>
      </c>
      <c r="D1" s="26" t="s">
        <v>808</v>
      </c>
      <c r="E1" s="26" t="s">
        <v>809</v>
      </c>
      <c r="F1" s="26" t="s">
        <v>810</v>
      </c>
      <c r="G1" s="26" t="s">
        <v>808</v>
      </c>
      <c r="H1" s="26" t="s">
        <v>809</v>
      </c>
      <c r="I1" s="53" t="s">
        <v>811</v>
      </c>
    </row>
    <row r="2" spans="1:9" x14ac:dyDescent="0.25">
      <c r="A2" s="31" t="s">
        <v>598</v>
      </c>
      <c r="B2" s="39">
        <v>120319322322.09999</v>
      </c>
      <c r="C2" s="49">
        <v>124561158928.63264</v>
      </c>
      <c r="D2" s="32">
        <v>3.5254824617255265E-2</v>
      </c>
      <c r="E2" s="39">
        <v>4241836606.5326538</v>
      </c>
      <c r="F2" s="49">
        <v>129818642104.42688</v>
      </c>
      <c r="G2" s="32">
        <v>4.2208046400776578E-2</v>
      </c>
      <c r="H2" s="39">
        <v>5257483175.7942352</v>
      </c>
      <c r="I2" s="54"/>
    </row>
    <row r="3" spans="1:9" x14ac:dyDescent="0.25">
      <c r="A3" s="31" t="s">
        <v>812</v>
      </c>
      <c r="B3" s="39">
        <v>112754766196.98</v>
      </c>
      <c r="C3" s="49">
        <v>116225570931.84265</v>
      </c>
      <c r="D3" s="32">
        <v>3.0781889333167944E-2</v>
      </c>
      <c r="E3" s="39">
        <v>3470804734.8626556</v>
      </c>
      <c r="F3" s="49">
        <v>122439399306.42688</v>
      </c>
      <c r="G3" s="32">
        <v>5.3463522052545231E-2</v>
      </c>
      <c r="H3" s="39">
        <v>6213828374.5842285</v>
      </c>
      <c r="I3" s="55">
        <v>0.94315729483548216</v>
      </c>
    </row>
    <row r="4" spans="1:9" x14ac:dyDescent="0.25">
      <c r="A4" s="21" t="s">
        <v>9</v>
      </c>
      <c r="B4" s="38">
        <v>95237618738.309998</v>
      </c>
      <c r="C4" s="50">
        <v>106622348774.14665</v>
      </c>
      <c r="D4" s="23">
        <v>0.11954026346583846</v>
      </c>
      <c r="E4" s="38">
        <v>11384730035.836655</v>
      </c>
      <c r="F4" s="50">
        <v>112548080484</v>
      </c>
      <c r="G4" s="23">
        <v>5.5576825852950984E-2</v>
      </c>
      <c r="H4" s="38">
        <v>5925731709.8533478</v>
      </c>
      <c r="I4" s="22">
        <v>0.86696393260272786</v>
      </c>
    </row>
    <row r="5" spans="1:9" x14ac:dyDescent="0.25">
      <c r="A5" s="35" t="s">
        <v>11</v>
      </c>
      <c r="B5" s="44">
        <v>70359968716.309998</v>
      </c>
      <c r="C5" s="52">
        <v>77850996409.146652</v>
      </c>
      <c r="D5" s="36">
        <v>0.10646718339287964</v>
      </c>
      <c r="E5" s="44">
        <v>7491027692.8366547</v>
      </c>
      <c r="F5" s="52">
        <v>82260886903</v>
      </c>
      <c r="G5" s="45">
        <v>5.664526720605001E-2</v>
      </c>
      <c r="H5" s="44">
        <v>4409890493.8533478</v>
      </c>
      <c r="I5" s="22">
        <v>0.63366004735151105</v>
      </c>
    </row>
    <row r="6" spans="1:9" x14ac:dyDescent="0.25">
      <c r="A6" s="35" t="s">
        <v>813</v>
      </c>
      <c r="B6" s="44">
        <v>24877650022</v>
      </c>
      <c r="C6" s="52">
        <v>28771352365</v>
      </c>
      <c r="D6" s="45">
        <v>0.15651407345776991</v>
      </c>
      <c r="E6" s="47">
        <v>3893702343</v>
      </c>
      <c r="F6" s="52">
        <v>30287193581</v>
      </c>
      <c r="G6" s="45">
        <v>5.2685782606590292E-2</v>
      </c>
      <c r="H6" s="44">
        <v>1515841216</v>
      </c>
      <c r="I6" s="22">
        <v>0.23330388525121687</v>
      </c>
    </row>
    <row r="7" spans="1:9" x14ac:dyDescent="0.25">
      <c r="A7" s="28" t="s">
        <v>814</v>
      </c>
      <c r="B7" s="37">
        <v>21464524595</v>
      </c>
      <c r="C7" s="51">
        <v>24593644614</v>
      </c>
      <c r="D7" s="30">
        <v>0.145781007408331</v>
      </c>
      <c r="E7" s="37">
        <v>3129120019</v>
      </c>
      <c r="F7" s="51">
        <v>25921488981.205002</v>
      </c>
      <c r="G7" s="27">
        <v>5.3991361916692959E-2</v>
      </c>
      <c r="H7" s="37">
        <v>1327844367.2050018</v>
      </c>
      <c r="I7" s="22">
        <v>0.19967462731857574</v>
      </c>
    </row>
    <row r="8" spans="1:9" x14ac:dyDescent="0.25">
      <c r="A8" s="28" t="s">
        <v>815</v>
      </c>
      <c r="B8" s="37">
        <v>3413125427</v>
      </c>
      <c r="C8" s="51">
        <v>4177707751</v>
      </c>
      <c r="D8" s="30">
        <v>0.22401237234110005</v>
      </c>
      <c r="E8" s="37">
        <v>764582324</v>
      </c>
      <c r="F8" s="51">
        <v>4365704599.7950001</v>
      </c>
      <c r="G8" s="27">
        <v>4.4999999999999929E-2</v>
      </c>
      <c r="H8" s="37">
        <v>187996848.79500008</v>
      </c>
      <c r="I8" s="22">
        <v>3.3629257932641148E-2</v>
      </c>
    </row>
    <row r="9" spans="1:9" x14ac:dyDescent="0.25">
      <c r="A9" s="21" t="s">
        <v>107</v>
      </c>
      <c r="B9" s="38">
        <v>9330918305.670002</v>
      </c>
      <c r="C9" s="50">
        <v>9603222157.6959991</v>
      </c>
      <c r="D9" s="24">
        <v>2.9182963895475256E-2</v>
      </c>
      <c r="E9" s="41">
        <v>272303852.02599716</v>
      </c>
      <c r="F9" s="50">
        <v>9891318822.4268799</v>
      </c>
      <c r="G9" s="24">
        <v>3.0000000000000027E-2</v>
      </c>
      <c r="H9" s="38">
        <v>288096664.73088074</v>
      </c>
      <c r="I9" s="22">
        <v>7.6193362232754247E-2</v>
      </c>
    </row>
    <row r="10" spans="1:9" x14ac:dyDescent="0.25">
      <c r="A10" s="28" t="s">
        <v>816</v>
      </c>
      <c r="B10" s="37">
        <v>1493014855.27</v>
      </c>
      <c r="C10" s="51">
        <v>907909709.40799999</v>
      </c>
      <c r="D10" s="30">
        <v>-0.39189505971538929</v>
      </c>
      <c r="E10" s="37">
        <v>-585105145.86199999</v>
      </c>
      <c r="F10" s="51">
        <v>935147000.69024003</v>
      </c>
      <c r="G10" s="27">
        <v>3.0000000000000027E-2</v>
      </c>
      <c r="H10" s="37">
        <v>27237291.282240033</v>
      </c>
      <c r="I10" s="56">
        <v>7.2034877697919712E-3</v>
      </c>
    </row>
    <row r="11" spans="1:9" x14ac:dyDescent="0.25">
      <c r="A11" s="28" t="s">
        <v>817</v>
      </c>
      <c r="B11" s="37">
        <v>1385483127</v>
      </c>
      <c r="C11" s="51">
        <v>1350000000</v>
      </c>
      <c r="D11" s="30">
        <v>-2.5610652564807435E-2</v>
      </c>
      <c r="E11" s="37">
        <v>-35483127</v>
      </c>
      <c r="F11" s="51">
        <v>1390500000</v>
      </c>
      <c r="G11" s="27">
        <v>3.0000000000000027E-2</v>
      </c>
      <c r="H11" s="37">
        <v>40500000</v>
      </c>
      <c r="I11" s="56">
        <v>1.0711096476278605E-2</v>
      </c>
    </row>
    <row r="12" spans="1:9" x14ac:dyDescent="0.25">
      <c r="A12" s="28" t="s">
        <v>818</v>
      </c>
      <c r="B12" s="37">
        <v>152942152.09</v>
      </c>
      <c r="C12" s="51">
        <v>250000000</v>
      </c>
      <c r="D12" s="30">
        <v>0.63460495738863121</v>
      </c>
      <c r="E12" s="37">
        <v>97057847.909999996</v>
      </c>
      <c r="F12" s="51">
        <v>257500000</v>
      </c>
      <c r="G12" s="27">
        <v>3.0000000000000027E-2</v>
      </c>
      <c r="H12" s="37">
        <v>7500000</v>
      </c>
      <c r="I12" s="56">
        <v>1.983536384496038E-3</v>
      </c>
    </row>
    <row r="13" spans="1:9" x14ac:dyDescent="0.25">
      <c r="A13" s="28" t="s">
        <v>819</v>
      </c>
      <c r="B13" s="37">
        <v>278237486.5</v>
      </c>
      <c r="C13" s="51">
        <v>180000000</v>
      </c>
      <c r="D13" s="30">
        <v>-0.35307063665556793</v>
      </c>
      <c r="E13" s="37">
        <v>-98237486.5</v>
      </c>
      <c r="F13" s="51">
        <v>185400000</v>
      </c>
      <c r="G13" s="27">
        <v>3.0000000000000027E-2</v>
      </c>
      <c r="H13" s="37">
        <v>5400000</v>
      </c>
      <c r="I13" s="56">
        <v>1.4281461968371472E-3</v>
      </c>
    </row>
    <row r="14" spans="1:9" x14ac:dyDescent="0.25">
      <c r="A14" s="28" t="s">
        <v>820</v>
      </c>
      <c r="B14" s="37">
        <v>363087341.5</v>
      </c>
      <c r="C14" s="51">
        <v>380000000</v>
      </c>
      <c r="D14" s="30">
        <v>4.658013807402317E-2</v>
      </c>
      <c r="E14" s="37">
        <v>16912658.5</v>
      </c>
      <c r="F14" s="51">
        <v>391400000</v>
      </c>
      <c r="G14" s="27">
        <v>3.0000000000000027E-2</v>
      </c>
      <c r="H14" s="37">
        <v>11400000</v>
      </c>
      <c r="I14" s="56">
        <v>3.0149753044339776E-3</v>
      </c>
    </row>
    <row r="15" spans="1:9" x14ac:dyDescent="0.25">
      <c r="A15" s="28" t="s">
        <v>821</v>
      </c>
      <c r="B15" s="37">
        <v>1405567021</v>
      </c>
      <c r="C15" s="51">
        <v>2550000000</v>
      </c>
      <c r="D15" s="30">
        <v>0.81421445004151094</v>
      </c>
      <c r="E15" s="37">
        <v>1144432979</v>
      </c>
      <c r="F15" s="51">
        <v>2626500000</v>
      </c>
      <c r="G15" s="27">
        <v>3.0000000000000027E-2</v>
      </c>
      <c r="H15" s="37">
        <v>76500000</v>
      </c>
      <c r="I15" s="56">
        <v>2.0232071121859586E-2</v>
      </c>
    </row>
    <row r="16" spans="1:9" x14ac:dyDescent="0.25">
      <c r="A16" s="28" t="s">
        <v>822</v>
      </c>
      <c r="B16" s="37">
        <v>805117558</v>
      </c>
      <c r="C16" s="51">
        <v>1337022400</v>
      </c>
      <c r="D16" s="30">
        <v>0.66065487793026123</v>
      </c>
      <c r="E16" s="37">
        <v>531904842</v>
      </c>
      <c r="F16" s="51">
        <v>1377133072</v>
      </c>
      <c r="G16" s="27">
        <v>3.0000000000000027E-2</v>
      </c>
      <c r="H16" s="37">
        <v>40110672</v>
      </c>
      <c r="I16" s="56">
        <v>1.0608130309144861E-2</v>
      </c>
    </row>
    <row r="17" spans="1:9" x14ac:dyDescent="0.25">
      <c r="A17" s="28" t="s">
        <v>823</v>
      </c>
      <c r="B17" s="37">
        <v>497813856</v>
      </c>
      <c r="C17" s="51">
        <v>654334800</v>
      </c>
      <c r="D17" s="30">
        <v>0.314416607961993</v>
      </c>
      <c r="E17" s="37">
        <v>156520944</v>
      </c>
      <c r="F17" s="51">
        <v>673964844</v>
      </c>
      <c r="G17" s="27">
        <v>3.0000000000000027E-2</v>
      </c>
      <c r="H17" s="37">
        <v>19630044</v>
      </c>
      <c r="I17" s="56">
        <v>5.1915875337677523E-3</v>
      </c>
    </row>
    <row r="18" spans="1:9" x14ac:dyDescent="0.25">
      <c r="A18" s="28" t="s">
        <v>824</v>
      </c>
      <c r="B18" s="37">
        <v>951754862</v>
      </c>
      <c r="C18" s="51">
        <v>800000000</v>
      </c>
      <c r="D18" s="30">
        <v>-0.15944742502402898</v>
      </c>
      <c r="E18" s="37">
        <v>-151754862</v>
      </c>
      <c r="F18" s="51">
        <v>824000000</v>
      </c>
      <c r="G18" s="27">
        <v>3.0000000000000027E-2</v>
      </c>
      <c r="H18" s="37">
        <v>24000000</v>
      </c>
      <c r="I18" s="56">
        <v>6.3473164303873208E-3</v>
      </c>
    </row>
    <row r="19" spans="1:9" x14ac:dyDescent="0.25">
      <c r="A19" s="28" t="s">
        <v>825</v>
      </c>
      <c r="B19" s="37">
        <v>97931097</v>
      </c>
      <c r="C19" s="51">
        <v>48850782.255999997</v>
      </c>
      <c r="D19" s="30">
        <v>-0.50117190808145451</v>
      </c>
      <c r="E19" s="37">
        <v>-49080314.744000003</v>
      </c>
      <c r="F19" s="51">
        <v>50316305.723679997</v>
      </c>
      <c r="G19" s="27">
        <v>3.0000000000000027E-2</v>
      </c>
      <c r="H19" s="37">
        <v>1465523.4676799998</v>
      </c>
      <c r="I19" s="56">
        <v>3.8758921606347774E-4</v>
      </c>
    </row>
    <row r="20" spans="1:9" x14ac:dyDescent="0.25">
      <c r="A20" s="28" t="s">
        <v>826</v>
      </c>
      <c r="B20" s="37">
        <v>43188700</v>
      </c>
      <c r="C20" s="51">
        <v>167435042.84799999</v>
      </c>
      <c r="D20" s="30">
        <v>2.8768252540132022</v>
      </c>
      <c r="E20" s="37">
        <v>124246342.84799999</v>
      </c>
      <c r="F20" s="51">
        <v>172458094.13343999</v>
      </c>
      <c r="G20" s="27">
        <v>3.0000000000000027E-2</v>
      </c>
      <c r="H20" s="37">
        <v>5023051.2854399979</v>
      </c>
      <c r="I20" s="56">
        <v>1.3284539981146444E-3</v>
      </c>
    </row>
    <row r="21" spans="1:9" x14ac:dyDescent="0.25">
      <c r="A21" s="28" t="s">
        <v>827</v>
      </c>
      <c r="B21" s="37">
        <v>102569613.31</v>
      </c>
      <c r="C21" s="51">
        <v>149175602.47999999</v>
      </c>
      <c r="D21" s="30">
        <v>0.45438398045960215</v>
      </c>
      <c r="E21" s="37">
        <v>46605989.169999987</v>
      </c>
      <c r="F21" s="51">
        <v>153650870.5544</v>
      </c>
      <c r="G21" s="27">
        <v>3.0000000000000027E-2</v>
      </c>
      <c r="H21" s="37">
        <v>4475268.0744000077</v>
      </c>
      <c r="I21" s="56">
        <v>1.1835809407927894E-3</v>
      </c>
    </row>
    <row r="22" spans="1:9" x14ac:dyDescent="0.25">
      <c r="A22" s="28" t="s">
        <v>828</v>
      </c>
      <c r="B22" s="37">
        <v>161653160</v>
      </c>
      <c r="C22" s="51">
        <v>400000000</v>
      </c>
      <c r="D22" s="30">
        <v>1.4744335341171184</v>
      </c>
      <c r="E22" s="37">
        <v>238346840</v>
      </c>
      <c r="F22" s="51">
        <v>412000000</v>
      </c>
      <c r="G22" s="27">
        <v>3.0000000000000027E-2</v>
      </c>
      <c r="H22" s="37">
        <v>12000000</v>
      </c>
      <c r="I22" s="56">
        <v>3.1736582151936604E-3</v>
      </c>
    </row>
    <row r="23" spans="1:9" x14ac:dyDescent="0.25">
      <c r="A23" s="29" t="s">
        <v>829</v>
      </c>
      <c r="B23" s="37">
        <v>1592557476</v>
      </c>
      <c r="C23" s="51">
        <v>428493820.704</v>
      </c>
      <c r="D23" s="27">
        <v>-0.73093980772346079</v>
      </c>
      <c r="E23" s="40">
        <v>-1164063655.296</v>
      </c>
      <c r="F23" s="51">
        <v>441348635.32512003</v>
      </c>
      <c r="G23" s="27">
        <v>3.0000000000000027E-2</v>
      </c>
      <c r="H23" s="37">
        <v>12854814.621120036</v>
      </c>
      <c r="I23" s="56">
        <v>3.3997323355924227E-3</v>
      </c>
    </row>
    <row r="24" spans="1:9" x14ac:dyDescent="0.25">
      <c r="A24" s="42" t="s">
        <v>830</v>
      </c>
      <c r="B24" s="39">
        <v>8186229153</v>
      </c>
      <c r="C24" s="49"/>
      <c r="D24" s="33">
        <v>-1</v>
      </c>
      <c r="E24" s="46">
        <v>-8186229153</v>
      </c>
      <c r="F24" s="49"/>
      <c r="G24" s="34" t="e">
        <v>#DIV/0!</v>
      </c>
      <c r="H24" s="39">
        <v>0</v>
      </c>
      <c r="I24" s="56">
        <v>0</v>
      </c>
    </row>
    <row r="25" spans="1:9" x14ac:dyDescent="0.25">
      <c r="A25" s="31" t="s">
        <v>602</v>
      </c>
      <c r="B25" s="39">
        <v>7564556125.1199999</v>
      </c>
      <c r="C25" s="49">
        <v>8335587996.79</v>
      </c>
      <c r="D25" s="43">
        <v>0.10192691532945286</v>
      </c>
      <c r="E25" s="48">
        <v>771031871.67000008</v>
      </c>
      <c r="F25" s="49">
        <v>7379242798</v>
      </c>
      <c r="G25" s="43">
        <v>-0.1147303824467194</v>
      </c>
      <c r="H25" s="39">
        <v>-956345198.78999996</v>
      </c>
      <c r="I25" s="55">
        <v>5.6842705164517851E-2</v>
      </c>
    </row>
    <row r="26" spans="1:9" x14ac:dyDescent="0.25">
      <c r="A26" s="28" t="s">
        <v>603</v>
      </c>
      <c r="B26" s="37">
        <v>2422045303.8499999</v>
      </c>
      <c r="C26" s="51">
        <v>4020873776.8899999</v>
      </c>
      <c r="D26" s="30">
        <v>0.6601150153956894</v>
      </c>
      <c r="E26" s="37">
        <v>1598828473.04</v>
      </c>
      <c r="F26" s="51">
        <v>3635322968</v>
      </c>
      <c r="G26" s="27">
        <v>-9.5887319593556009E-2</v>
      </c>
      <c r="H26" s="37">
        <v>-385550808.88999987</v>
      </c>
      <c r="I26" s="56">
        <v>2.8003088840474272E-2</v>
      </c>
    </row>
    <row r="27" spans="1:9" x14ac:dyDescent="0.25">
      <c r="A27" s="28" t="s">
        <v>604</v>
      </c>
      <c r="B27" s="37">
        <v>4039652683.27</v>
      </c>
      <c r="C27" s="51">
        <v>3656360559.8599997</v>
      </c>
      <c r="D27" s="30">
        <v>-9.488244496795073E-2</v>
      </c>
      <c r="E27" s="37">
        <v>-383292123.41000032</v>
      </c>
      <c r="F27" s="51">
        <v>2353916830</v>
      </c>
      <c r="G27" s="27">
        <v>-0.35621315473052517</v>
      </c>
      <c r="H27" s="37">
        <v>-1302443729.8599997</v>
      </c>
      <c r="I27" s="56">
        <v>1.8132348265563397E-2</v>
      </c>
    </row>
    <row r="28" spans="1:9" x14ac:dyDescent="0.25">
      <c r="A28" s="28" t="s">
        <v>605</v>
      </c>
      <c r="B28" s="37">
        <v>30000000</v>
      </c>
      <c r="C28" s="51">
        <v>40000000</v>
      </c>
      <c r="D28" s="30">
        <v>0.33333333333333326</v>
      </c>
      <c r="E28" s="37">
        <v>10000000</v>
      </c>
      <c r="F28" s="51">
        <v>5001000</v>
      </c>
      <c r="G28" s="27">
        <v>-0.87497500000000006</v>
      </c>
      <c r="H28" s="37">
        <v>-34999000</v>
      </c>
      <c r="I28" s="56">
        <v>3.8522972655785187E-5</v>
      </c>
    </row>
    <row r="29" spans="1:9" x14ac:dyDescent="0.25">
      <c r="A29" s="28" t="s">
        <v>606</v>
      </c>
      <c r="B29" s="37">
        <v>1072858138</v>
      </c>
      <c r="C29" s="51">
        <v>618353660.03999996</v>
      </c>
      <c r="D29" s="30">
        <v>-0.42363893404143615</v>
      </c>
      <c r="E29" s="37">
        <v>-454504477.96000004</v>
      </c>
      <c r="F29" s="51">
        <v>1385002000</v>
      </c>
      <c r="G29" s="27">
        <v>1.2398217872768913</v>
      </c>
      <c r="H29" s="37">
        <v>766648339.96000004</v>
      </c>
      <c r="I29" s="56">
        <v>1.0668745085824393E-2</v>
      </c>
    </row>
    <row r="30" spans="1:9" x14ac:dyDescent="0.25">
      <c r="A30" s="28" t="s">
        <v>831</v>
      </c>
      <c r="B30" s="37">
        <v>912970959.74000001</v>
      </c>
      <c r="C30" s="37">
        <v>0</v>
      </c>
      <c r="D30" s="30">
        <v>-1</v>
      </c>
      <c r="E30" s="37">
        <v>-912970959.74000001</v>
      </c>
      <c r="F30" s="37">
        <v>0</v>
      </c>
      <c r="G30" s="27">
        <v>0</v>
      </c>
      <c r="H30" s="37">
        <v>0</v>
      </c>
      <c r="I30" s="5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EJEC-GASTOS ENERO -2021</vt:lpstr>
      <vt:lpstr>EJEC-ING-ENERO-2021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LUISC</cp:lastModifiedBy>
  <dcterms:created xsi:type="dcterms:W3CDTF">2021-02-19T17:35:02Z</dcterms:created>
  <dcterms:modified xsi:type="dcterms:W3CDTF">2021-11-19T13:03:09Z</dcterms:modified>
</cp:coreProperties>
</file>