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hdm/Documents/UT/CONTRATOS/2023/SEDE OCOBOS/CABLEDO_ESTUCTURADO/"/>
    </mc:Choice>
  </mc:AlternateContent>
  <xr:revisionPtr revIDLastSave="0" documentId="13_ncr:1_{974B8549-9DA3-E542-B638-44DE56865795}" xr6:coauthVersionLast="47" xr6:coauthVersionMax="47" xr10:uidLastSave="{00000000-0000-0000-0000-000000000000}"/>
  <bookViews>
    <workbookView xWindow="0" yWindow="500" windowWidth="28800" windowHeight="16560" xr2:uid="{00000000-000D-0000-FFFF-FFFF00000000}"/>
  </bookViews>
  <sheets>
    <sheet name="SEDE LOS OCOBOS-UT" sheetId="3" r:id="rId1"/>
  </sheets>
  <definedNames>
    <definedName name="_xlnm.Print_Area" localSheetId="0">'SEDE LOS OCOBOS-UT'!$A$1:$I$43</definedName>
    <definedName name="DO" localSheetId="0">#REF!</definedName>
    <definedName name="DO">#REF!</definedName>
    <definedName name="MAT" localSheetId="0">#REF!</definedName>
    <definedName name="MAT">#REF!</definedName>
    <definedName name="MO" localSheetId="0">#REF!</definedName>
    <definedName name="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3" l="1"/>
  <c r="F23" i="3"/>
  <c r="H33" i="3"/>
  <c r="F33" i="3"/>
  <c r="H29" i="3"/>
  <c r="F29" i="3"/>
  <c r="F27" i="3"/>
  <c r="H27" i="3"/>
  <c r="F28" i="3"/>
  <c r="H28" i="3"/>
  <c r="I28" i="3" s="1"/>
  <c r="H16" i="3"/>
  <c r="F16" i="3"/>
  <c r="C9" i="3"/>
  <c r="I23" i="3" l="1"/>
  <c r="I29" i="3"/>
  <c r="I33" i="3"/>
  <c r="I16" i="3"/>
  <c r="I27" i="3"/>
  <c r="C26" i="3"/>
  <c r="C25" i="3"/>
  <c r="H25" i="3" s="1"/>
  <c r="F37" i="3"/>
  <c r="H36" i="3"/>
  <c r="F36" i="3"/>
  <c r="H35" i="3"/>
  <c r="F35" i="3"/>
  <c r="H34" i="3"/>
  <c r="F34" i="3"/>
  <c r="H32" i="3"/>
  <c r="F32" i="3"/>
  <c r="H31" i="3"/>
  <c r="F31" i="3"/>
  <c r="C22" i="3"/>
  <c r="H22" i="3" s="1"/>
  <c r="H21" i="3"/>
  <c r="F21" i="3"/>
  <c r="C19" i="3"/>
  <c r="F19" i="3" s="1"/>
  <c r="H18" i="3"/>
  <c r="F18" i="3"/>
  <c r="H17" i="3"/>
  <c r="F17" i="3"/>
  <c r="H15" i="3"/>
  <c r="F15" i="3"/>
  <c r="I14" i="3"/>
  <c r="H13" i="3"/>
  <c r="C12" i="3"/>
  <c r="H12" i="3" s="1"/>
  <c r="C11" i="3"/>
  <c r="H11" i="3" s="1"/>
  <c r="C10" i="3"/>
  <c r="H10" i="3" s="1"/>
  <c r="H9" i="3"/>
  <c r="H26" i="3" l="1"/>
  <c r="F26" i="3"/>
  <c r="I18" i="3"/>
  <c r="I21" i="3"/>
  <c r="F22" i="3"/>
  <c r="I22" i="3" s="1"/>
  <c r="F10" i="3"/>
  <c r="I10" i="3" s="1"/>
  <c r="F12" i="3"/>
  <c r="I12" i="3" s="1"/>
  <c r="I17" i="3"/>
  <c r="I35" i="3"/>
  <c r="I34" i="3"/>
  <c r="I15" i="3"/>
  <c r="I32" i="3"/>
  <c r="I31" i="3"/>
  <c r="I36" i="3"/>
  <c r="F25" i="3"/>
  <c r="I25" i="3" s="1"/>
  <c r="H19" i="3"/>
  <c r="I19" i="3" s="1"/>
  <c r="F9" i="3"/>
  <c r="I9" i="3" s="1"/>
  <c r="F11" i="3"/>
  <c r="I11" i="3" s="1"/>
  <c r="F13" i="3"/>
  <c r="I13" i="3" s="1"/>
  <c r="I26" i="3" l="1"/>
  <c r="I38" i="3" s="1"/>
  <c r="I39" i="3" l="1"/>
  <c r="I40" i="3" s="1"/>
</calcChain>
</file>

<file path=xl/sharedStrings.xml><?xml version="1.0" encoding="utf-8"?>
<sst xmlns="http://schemas.openxmlformats.org/spreadsheetml/2006/main" count="99" uniqueCount="74">
  <si>
    <t>UNIVERSIDAD DEL TOLIMA</t>
  </si>
  <si>
    <t>TOTAL PUNTOS</t>
  </si>
  <si>
    <t>CABLEADO ESTRUCTURADO - CATEGORIA 6A - MARCA AMP</t>
  </si>
  <si>
    <t>ITEM</t>
  </si>
  <si>
    <t>DESCRIPCION</t>
  </si>
  <si>
    <t>CANT</t>
  </si>
  <si>
    <t>UNDIDAD</t>
  </si>
  <si>
    <t>MATERIAL</t>
  </si>
  <si>
    <t>TOTAL MATERIAL</t>
  </si>
  <si>
    <t>MANO DE OBRA</t>
  </si>
  <si>
    <t>TOTAL MANO DE OBRA</t>
  </si>
  <si>
    <t>TOTAL</t>
  </si>
  <si>
    <t>CABLEADO ESTRUCTURADO VOZ Y DATOS</t>
  </si>
  <si>
    <t>1.1</t>
  </si>
  <si>
    <t>SUBSISTEMA DE ESTACIONES DE TRABAJO</t>
  </si>
  <si>
    <t>1,1,1</t>
  </si>
  <si>
    <t>UND</t>
  </si>
  <si>
    <t>1,1,2</t>
  </si>
  <si>
    <t>FACE PLATE DOBLE, MARCA AMP</t>
  </si>
  <si>
    <t>1,1,3</t>
  </si>
  <si>
    <t>TAPA CIEGA PARA FACE PLATE, MARCA AMP</t>
  </si>
  <si>
    <t>1,1,4</t>
  </si>
  <si>
    <t>PATCH CORD DE 1,5 Metros  CAT 6A, MARCA AMP. COLOR ROJO.</t>
  </si>
  <si>
    <t>1,1,5</t>
  </si>
  <si>
    <t>CABLE UTP AMP CAT 6A, MARCA AMP</t>
  </si>
  <si>
    <t>1.2</t>
  </si>
  <si>
    <t>SUBSISTEMA DE ADMINISTRACION</t>
  </si>
  <si>
    <t>PACH PANEL DE 24 PUERTOS CAT 6A AMP</t>
  </si>
  <si>
    <t>ML</t>
  </si>
  <si>
    <t>OTROS</t>
  </si>
  <si>
    <t>CERTIFICACION DE PUNTOS LOGICOS</t>
  </si>
  <si>
    <t>MARCACION DE CABLES Y TOMAS</t>
  </si>
  <si>
    <t xml:space="preserve">SUB-TOTAL </t>
  </si>
  <si>
    <t>IVA SOBRE UTILIDAD 19 %</t>
  </si>
  <si>
    <t>PATCH CORD LC-LC MULTIMODO 2MTS OM3, MARCA Micro Link</t>
  </si>
  <si>
    <t xml:space="preserve">CAJA SENCILLA HORIZONTAL /VERTICAL 100 x 45 mm BLANCO DEXON -  DATOS </t>
  </si>
  <si>
    <t xml:space="preserve">JACK DE DATOS CAT 6A, MARCA AMP INCLUYE PONCHADA Y MARCACIÓN </t>
  </si>
  <si>
    <t>ADECUACIONES FISICAS</t>
  </si>
  <si>
    <t>CANALETA PLASTICA DEXSON Ref: DXN10011 Ducto 100x45 mm. CON DIVISION, INCLUIDO ACCESORIOS.</t>
  </si>
  <si>
    <t>BACKBONE FIBRA</t>
  </si>
  <si>
    <t>CONECTORES LC OM3/OM4 MULTIMODO, INCLUYE PONCHADA</t>
  </si>
  <si>
    <t>Certificacion de fibra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</si>
  <si>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</si>
  <si>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</si>
  <si>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</si>
  <si>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</si>
  <si>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</si>
  <si>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</si>
  <si>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</si>
  <si>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</si>
  <si>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 xml:space="preserve">Gabinete cerrado de piso de 20U, Alto 117 cm, Largo 120 cm, Ancho 61cm, enlámina CR, barraje de tierras, puerta frontal en acrílico, puertas laterales y trasera desmontables, extractor de calor doble. </t>
  </si>
  <si>
    <t xml:space="preserve">Gabinete cerrado para servidores de piso de 10U, Alto 60 cm, Largo 60 cm, Ancho 61cm, enlámina CR, barraje de tierras, puerta frontal en acrílico, puertas laterales y trasera desmontables, extractor de calor doble. </t>
  </si>
  <si>
    <t>KIT MULTITOMA HORIZONTAL ELECTRICA (6TOMAS)</t>
  </si>
  <si>
    <t>PLACA DE SALIDA (FACE PLATE) PARA HDMI ANGULADO</t>
  </si>
  <si>
    <t>CABLE HDMI DE 15 METROS</t>
  </si>
  <si>
    <t>CABLE HDMI DE 3 METROS</t>
  </si>
  <si>
    <t>Bandeja de Fibra óptica con 24 Puertos LC 1UR</t>
  </si>
  <si>
    <t>Bandeja de Fibra óptica con 6 Puertos LC 1UR</t>
  </si>
  <si>
    <t>CABLE DE FIBRA DE USO INDOOR/OUTDOOR, 6 HILOS, MARCA AMP MULTIMODO, OM3, 50/125, INCLUYE MARCACIÓN</t>
  </si>
  <si>
    <t>SUMINISTRO E INSTALACION DE TUBERIA EMT 1" PARA ENLACES</t>
  </si>
  <si>
    <t>1,4,1</t>
  </si>
  <si>
    <t>1,4,2</t>
  </si>
  <si>
    <t>1,4,3</t>
  </si>
  <si>
    <t>1,4,4</t>
  </si>
  <si>
    <t>1,4,5</t>
  </si>
  <si>
    <t>1.5.1</t>
  </si>
  <si>
    <t>1.5.2</t>
  </si>
  <si>
    <t>1.5.3</t>
  </si>
  <si>
    <t>1.5.4</t>
  </si>
  <si>
    <t>1.5.5</t>
  </si>
  <si>
    <t>1.5.6</t>
  </si>
  <si>
    <t>1.5.7</t>
  </si>
  <si>
    <t xml:space="preserve">PROYECTO - CANTIDADES SISTEMA DE CABLEADO ESTRUCTURADO PARA LA SEDE LOS OCOBOS CRA 2 CON CALLE 10 </t>
  </si>
  <si>
    <t>CABLE ENCAUCHETEADO  HWN, 7HILOS, CALIBREAWGNº.12, DE 3 CABLES, B-A-V. Alimentacion Recks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</si>
</sst>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  <numFmt numFmtId="166" formatCode="[$$-240A]\ #,##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164" fontId="2" fillId="0" borderId="3" xfId="1" applyNumberFormat="1" applyFont="1" applyFill="1" applyBorder="1" applyAlignment="1">
      <alignment horizontal="right" vertical="center" wrapText="1"/>
    </xf>
    <xf numFmtId="164" fontId="2" fillId="0" borderId="5" xfId="1" applyNumberFormat="1" applyFont="1" applyFill="1" applyBorder="1" applyAlignment="1">
      <alignment horizontal="right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164" fontId="4" fillId="0" borderId="16" xfId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64" fontId="4" fillId="0" borderId="16" xfId="1" applyNumberFormat="1" applyFont="1" applyFill="1" applyBorder="1" applyAlignment="1">
      <alignment horizontal="right" vertical="center" wrapText="1"/>
    </xf>
    <xf numFmtId="164" fontId="4" fillId="0" borderId="16" xfId="1" applyNumberFormat="1" applyFont="1" applyFill="1" applyBorder="1" applyAlignment="1">
      <alignment vertical="center" wrapText="1"/>
    </xf>
    <xf numFmtId="164" fontId="4" fillId="0" borderId="17" xfId="1" applyNumberFormat="1" applyFont="1" applyFill="1" applyBorder="1" applyAlignment="1">
      <alignment horizontal="right" vertical="center" wrapText="1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17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2"/>
    <xf numFmtId="0" fontId="2" fillId="0" borderId="0" xfId="2" applyAlignment="1">
      <alignment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left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17" xfId="2" applyFont="1" applyBorder="1" applyAlignment="1">
      <alignment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vertical="center" wrapText="1"/>
    </xf>
    <xf numFmtId="49" fontId="4" fillId="0" borderId="16" xfId="2" applyNumberFormat="1" applyFont="1" applyBorder="1" applyAlignment="1">
      <alignment vertical="center" wrapText="1"/>
    </xf>
    <xf numFmtId="0" fontId="4" fillId="0" borderId="16" xfId="2" applyFont="1" applyBorder="1" applyAlignment="1">
      <alignment horizontal="left" vertical="center" wrapText="1"/>
    </xf>
    <xf numFmtId="166" fontId="1" fillId="0" borderId="23" xfId="2" applyNumberFormat="1" applyFont="1" applyBorder="1" applyAlignment="1">
      <alignment horizontal="right" wrapText="1"/>
    </xf>
    <xf numFmtId="166" fontId="1" fillId="0" borderId="17" xfId="2" applyNumberFormat="1" applyFont="1" applyBorder="1" applyAlignment="1">
      <alignment horizontal="right" wrapText="1"/>
    </xf>
    <xf numFmtId="166" fontId="1" fillId="0" borderId="20" xfId="2" applyNumberFormat="1" applyFont="1" applyBorder="1" applyAlignment="1">
      <alignment horizontal="right" wrapText="1"/>
    </xf>
    <xf numFmtId="0" fontId="4" fillId="0" borderId="0" xfId="2" applyFont="1" applyAlignment="1">
      <alignment wrapText="1"/>
    </xf>
    <xf numFmtId="0" fontId="3" fillId="0" borderId="16" xfId="2" applyFont="1" applyBorder="1" applyAlignment="1">
      <alignment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vertical="center" wrapText="1"/>
    </xf>
    <xf numFmtId="164" fontId="4" fillId="0" borderId="19" xfId="1" applyNumberFormat="1" applyFont="1" applyFill="1" applyBorder="1" applyAlignment="1">
      <alignment horizontal="right" vertical="center" wrapText="1"/>
    </xf>
    <xf numFmtId="164" fontId="4" fillId="0" borderId="19" xfId="1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3" fillId="0" borderId="21" xfId="2" applyFont="1" applyBorder="1" applyAlignment="1">
      <alignment horizontal="left" wrapText="1"/>
    </xf>
    <xf numFmtId="0" fontId="3" fillId="0" borderId="22" xfId="2" applyFont="1" applyBorder="1" applyAlignment="1">
      <alignment horizontal="left" wrapText="1"/>
    </xf>
    <xf numFmtId="0" fontId="3" fillId="0" borderId="15" xfId="2" applyFont="1" applyBorder="1" applyAlignment="1">
      <alignment horizontal="left" wrapText="1"/>
    </xf>
    <xf numFmtId="0" fontId="3" fillId="0" borderId="16" xfId="2" applyFont="1" applyBorder="1" applyAlignment="1">
      <alignment horizontal="left" wrapText="1"/>
    </xf>
    <xf numFmtId="0" fontId="3" fillId="0" borderId="18" xfId="2" applyFont="1" applyBorder="1" applyAlignment="1">
      <alignment horizontal="left" wrapText="1"/>
    </xf>
    <xf numFmtId="0" fontId="3" fillId="0" borderId="19" xfId="2" applyFont="1" applyBorder="1" applyAlignment="1">
      <alignment horizontal="left" wrapText="1"/>
    </xf>
    <xf numFmtId="0" fontId="1" fillId="0" borderId="1" xfId="2" applyFont="1" applyBorder="1" applyAlignment="1">
      <alignment horizontal="left" wrapText="1"/>
    </xf>
    <xf numFmtId="0" fontId="1" fillId="0" borderId="2" xfId="2" applyFont="1" applyBorder="1" applyAlignment="1">
      <alignment horizontal="left" wrapText="1"/>
    </xf>
    <xf numFmtId="0" fontId="1" fillId="0" borderId="4" xfId="2" applyFont="1" applyBorder="1" applyAlignment="1">
      <alignment horizontal="left" wrapText="1"/>
    </xf>
    <xf numFmtId="0" fontId="1" fillId="0" borderId="0" xfId="2" applyFont="1" applyAlignment="1">
      <alignment horizontal="left" wrapText="1"/>
    </xf>
    <xf numFmtId="0" fontId="1" fillId="0" borderId="6" xfId="2" applyFont="1" applyBorder="1" applyAlignment="1">
      <alignment horizontal="center" wrapText="1"/>
    </xf>
    <xf numFmtId="0" fontId="1" fillId="0" borderId="7" xfId="2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0" borderId="16" xfId="2" applyFont="1" applyBorder="1" applyAlignment="1">
      <alignment horizontal="left" wrapText="1"/>
    </xf>
    <xf numFmtId="0" fontId="1" fillId="2" borderId="16" xfId="2" applyFont="1" applyFill="1" applyBorder="1" applyAlignment="1">
      <alignment horizontal="center" vertical="center" wrapText="1"/>
    </xf>
    <xf numFmtId="0" fontId="4" fillId="0" borderId="16" xfId="2" applyFont="1" applyFill="1" applyBorder="1" applyAlignment="1">
      <alignment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19" zoomScaleNormal="100" workbookViewId="0">
      <selection activeCell="C19" sqref="C19"/>
    </sheetView>
  </sheetViews>
  <sheetFormatPr baseColWidth="10" defaultColWidth="11.5" defaultRowHeight="13" x14ac:dyDescent="0.15"/>
  <cols>
    <col min="1" max="1" width="6.33203125" style="14" customWidth="1"/>
    <col min="2" max="2" width="39.5" style="14" customWidth="1"/>
    <col min="3" max="3" width="6.5" style="14" bestFit="1" customWidth="1"/>
    <col min="4" max="4" width="8" style="14" customWidth="1"/>
    <col min="5" max="5" width="11.5" style="14" customWidth="1"/>
    <col min="6" max="6" width="10.83203125" style="14" customWidth="1"/>
    <col min="7" max="7" width="11.83203125" style="14" customWidth="1"/>
    <col min="8" max="8" width="11.5" style="14" customWidth="1"/>
    <col min="9" max="9" width="12.5" style="14" customWidth="1"/>
    <col min="10" max="10" width="14.1640625" style="14" customWidth="1"/>
    <col min="11" max="11" width="13.83203125" style="14" customWidth="1"/>
    <col min="12" max="12" width="11.5" style="14"/>
    <col min="13" max="13" width="13.83203125" style="14" bestFit="1" customWidth="1"/>
    <col min="14" max="16384" width="11.5" style="14"/>
  </cols>
  <sheetData>
    <row r="1" spans="1:11" ht="21.75" customHeight="1" x14ac:dyDescent="0.15">
      <c r="A1" s="47" t="s">
        <v>0</v>
      </c>
      <c r="B1" s="48"/>
      <c r="C1" s="48"/>
      <c r="D1" s="48"/>
      <c r="E1" s="48"/>
      <c r="F1" s="48"/>
      <c r="G1" s="48"/>
      <c r="H1" s="48"/>
      <c r="I1" s="1"/>
      <c r="J1" s="13"/>
      <c r="K1" s="13"/>
    </row>
    <row r="2" spans="1:11" ht="41.25" customHeight="1" x14ac:dyDescent="0.15">
      <c r="A2" s="49" t="s">
        <v>72</v>
      </c>
      <c r="B2" s="50"/>
      <c r="C2" s="50"/>
      <c r="D2" s="50"/>
      <c r="E2" s="50"/>
      <c r="F2" s="50"/>
      <c r="G2" s="50"/>
      <c r="H2" s="50"/>
      <c r="I2" s="2"/>
      <c r="J2" s="13"/>
      <c r="K2" s="13"/>
    </row>
    <row r="3" spans="1:11" x14ac:dyDescent="0.15">
      <c r="A3" s="49"/>
      <c r="B3" s="50"/>
      <c r="C3" s="50"/>
      <c r="D3" s="50"/>
      <c r="E3" s="50"/>
      <c r="F3" s="50"/>
      <c r="G3" s="50"/>
      <c r="H3" s="50"/>
      <c r="I3" s="2"/>
      <c r="J3" s="13"/>
      <c r="K3" s="13"/>
    </row>
    <row r="4" spans="1:11" x14ac:dyDescent="0.15">
      <c r="A4" s="54" t="s">
        <v>1</v>
      </c>
      <c r="B4" s="54"/>
      <c r="C4" s="54"/>
      <c r="D4" s="54"/>
      <c r="E4" s="54"/>
      <c r="F4" s="54"/>
      <c r="G4" s="54"/>
      <c r="H4" s="54"/>
      <c r="I4" s="55">
        <v>100</v>
      </c>
      <c r="J4" s="13"/>
      <c r="K4" s="13"/>
    </row>
    <row r="5" spans="1:11" ht="14" thickBot="1" x14ac:dyDescent="0.2">
      <c r="A5" s="51" t="s">
        <v>2</v>
      </c>
      <c r="B5" s="52"/>
      <c r="C5" s="52"/>
      <c r="D5" s="52"/>
      <c r="E5" s="52"/>
      <c r="F5" s="52"/>
      <c r="G5" s="52"/>
      <c r="H5" s="52"/>
      <c r="I5" s="53"/>
      <c r="J5" s="13"/>
      <c r="K5" s="13"/>
    </row>
    <row r="6" spans="1:11" ht="25" thickBot="1" x14ac:dyDescent="0.2">
      <c r="A6" s="15" t="s">
        <v>3</v>
      </c>
      <c r="B6" s="16" t="s">
        <v>4</v>
      </c>
      <c r="C6" s="16" t="s">
        <v>5</v>
      </c>
      <c r="D6" s="3" t="s">
        <v>6</v>
      </c>
      <c r="E6" s="16" t="s">
        <v>7</v>
      </c>
      <c r="F6" s="16" t="s">
        <v>8</v>
      </c>
      <c r="G6" s="3" t="s">
        <v>9</v>
      </c>
      <c r="H6" s="16" t="s">
        <v>10</v>
      </c>
      <c r="I6" s="17" t="s">
        <v>11</v>
      </c>
      <c r="J6" s="13"/>
      <c r="K6" s="13"/>
    </row>
    <row r="7" spans="1:11" x14ac:dyDescent="0.15">
      <c r="A7" s="18">
        <v>1</v>
      </c>
      <c r="B7" s="19" t="s">
        <v>12</v>
      </c>
      <c r="C7" s="20"/>
      <c r="D7" s="4"/>
      <c r="E7" s="20"/>
      <c r="F7" s="20"/>
      <c r="G7" s="4"/>
      <c r="H7" s="20"/>
      <c r="I7" s="21"/>
      <c r="J7" s="13"/>
      <c r="K7" s="13"/>
    </row>
    <row r="8" spans="1:11" x14ac:dyDescent="0.15">
      <c r="A8" s="22" t="s">
        <v>13</v>
      </c>
      <c r="B8" s="23" t="s">
        <v>14</v>
      </c>
      <c r="C8" s="5"/>
      <c r="D8" s="5"/>
      <c r="E8" s="5"/>
      <c r="F8" s="5"/>
      <c r="G8" s="5"/>
      <c r="H8" s="24"/>
      <c r="I8" s="25"/>
      <c r="J8" s="13"/>
      <c r="K8" s="13"/>
    </row>
    <row r="9" spans="1:11" ht="24" x14ac:dyDescent="0.15">
      <c r="A9" s="26" t="s">
        <v>15</v>
      </c>
      <c r="B9" s="27" t="s">
        <v>36</v>
      </c>
      <c r="C9" s="7">
        <f>+I4+100</f>
        <v>200</v>
      </c>
      <c r="D9" s="8" t="s">
        <v>16</v>
      </c>
      <c r="E9" s="7"/>
      <c r="F9" s="7">
        <f>+C9*E9</f>
        <v>0</v>
      </c>
      <c r="G9" s="7"/>
      <c r="H9" s="7">
        <f>+G9*C9</f>
        <v>0</v>
      </c>
      <c r="I9" s="9">
        <f>+H9+F9</f>
        <v>0</v>
      </c>
      <c r="J9" s="13"/>
      <c r="K9" s="13"/>
    </row>
    <row r="10" spans="1:11" x14ac:dyDescent="0.15">
      <c r="A10" s="26" t="s">
        <v>17</v>
      </c>
      <c r="B10" s="27" t="s">
        <v>18</v>
      </c>
      <c r="C10" s="7">
        <f>I4</f>
        <v>100</v>
      </c>
      <c r="D10" s="8" t="s">
        <v>16</v>
      </c>
      <c r="E10" s="7"/>
      <c r="F10" s="7">
        <f>+C10*E10</f>
        <v>0</v>
      </c>
      <c r="G10" s="7"/>
      <c r="H10" s="7">
        <f>+G10*C10</f>
        <v>0</v>
      </c>
      <c r="I10" s="9">
        <f t="shared" ref="I10:I19" si="0">+H10+F10</f>
        <v>0</v>
      </c>
      <c r="J10" s="13"/>
      <c r="K10" s="13"/>
    </row>
    <row r="11" spans="1:11" x14ac:dyDescent="0.15">
      <c r="A11" s="26" t="s">
        <v>19</v>
      </c>
      <c r="B11" s="27" t="s">
        <v>20</v>
      </c>
      <c r="C11" s="7">
        <f>I4</f>
        <v>100</v>
      </c>
      <c r="D11" s="8" t="s">
        <v>16</v>
      </c>
      <c r="E11" s="7"/>
      <c r="F11" s="7">
        <f>+C11*E11</f>
        <v>0</v>
      </c>
      <c r="G11" s="7"/>
      <c r="H11" s="7">
        <f>+G11*C11</f>
        <v>0</v>
      </c>
      <c r="I11" s="9">
        <f t="shared" si="0"/>
        <v>0</v>
      </c>
      <c r="J11" s="13"/>
      <c r="K11" s="13"/>
    </row>
    <row r="12" spans="1:11" ht="24" x14ac:dyDescent="0.15">
      <c r="A12" s="26" t="s">
        <v>21</v>
      </c>
      <c r="B12" s="27" t="s">
        <v>22</v>
      </c>
      <c r="C12" s="7">
        <f>+I4</f>
        <v>100</v>
      </c>
      <c r="D12" s="8" t="s">
        <v>16</v>
      </c>
      <c r="E12" s="7"/>
      <c r="F12" s="7">
        <f>+C12*E12</f>
        <v>0</v>
      </c>
      <c r="G12" s="7"/>
      <c r="H12" s="7">
        <f>+G12*C12</f>
        <v>0</v>
      </c>
      <c r="I12" s="9">
        <f t="shared" si="0"/>
        <v>0</v>
      </c>
      <c r="J12" s="13"/>
      <c r="K12" s="13"/>
    </row>
    <row r="13" spans="1:11" x14ac:dyDescent="0.15">
      <c r="A13" s="26" t="s">
        <v>23</v>
      </c>
      <c r="B13" s="28" t="s">
        <v>24</v>
      </c>
      <c r="C13" s="7">
        <v>7200</v>
      </c>
      <c r="D13" s="8" t="s">
        <v>16</v>
      </c>
      <c r="E13" s="7"/>
      <c r="F13" s="7">
        <f>+C13*E13</f>
        <v>0</v>
      </c>
      <c r="G13" s="7"/>
      <c r="H13" s="7">
        <f>+G13*C13</f>
        <v>0</v>
      </c>
      <c r="I13" s="9">
        <f t="shared" si="0"/>
        <v>0</v>
      </c>
      <c r="J13" s="13"/>
      <c r="K13" s="13"/>
    </row>
    <row r="14" spans="1:11" x14ac:dyDescent="0.15">
      <c r="A14" s="22" t="s">
        <v>25</v>
      </c>
      <c r="B14" s="40" t="s">
        <v>26</v>
      </c>
      <c r="C14" s="40"/>
      <c r="D14" s="8"/>
      <c r="E14" s="7"/>
      <c r="F14" s="7"/>
      <c r="G14" s="7"/>
      <c r="H14" s="7"/>
      <c r="I14" s="9">
        <f t="shared" si="0"/>
        <v>0</v>
      </c>
      <c r="J14" s="13"/>
      <c r="K14" s="13"/>
    </row>
    <row r="15" spans="1:11" ht="48" x14ac:dyDescent="0.15">
      <c r="A15" s="26" t="s">
        <v>42</v>
      </c>
      <c r="B15" s="27" t="s">
        <v>50</v>
      </c>
      <c r="C15" s="7">
        <v>1</v>
      </c>
      <c r="D15" s="8" t="s">
        <v>16</v>
      </c>
      <c r="E15" s="7"/>
      <c r="F15" s="7">
        <f t="shared" ref="F15:F19" si="1">+C15*E15</f>
        <v>0</v>
      </c>
      <c r="G15" s="7"/>
      <c r="H15" s="7">
        <f t="shared" ref="H15:H19" si="2">+G15*C15</f>
        <v>0</v>
      </c>
      <c r="I15" s="9">
        <f t="shared" si="0"/>
        <v>0</v>
      </c>
      <c r="J15" s="13"/>
      <c r="K15" s="13"/>
    </row>
    <row r="16" spans="1:11" ht="48" x14ac:dyDescent="0.15">
      <c r="A16" s="26" t="s">
        <v>43</v>
      </c>
      <c r="B16" s="27" t="s">
        <v>51</v>
      </c>
      <c r="C16" s="7">
        <v>4</v>
      </c>
      <c r="D16" s="8" t="s">
        <v>16</v>
      </c>
      <c r="E16" s="7"/>
      <c r="F16" s="7">
        <f t="shared" ref="F16" si="3">+C16*E16</f>
        <v>0</v>
      </c>
      <c r="G16" s="7"/>
      <c r="H16" s="7">
        <f t="shared" ref="H16" si="4">+G16*C16</f>
        <v>0</v>
      </c>
      <c r="I16" s="9">
        <f t="shared" ref="I16" si="5">+H16+F16</f>
        <v>0</v>
      </c>
      <c r="J16" s="13"/>
      <c r="K16" s="13"/>
    </row>
    <row r="17" spans="1:11" x14ac:dyDescent="0.15">
      <c r="A17" s="26" t="s">
        <v>44</v>
      </c>
      <c r="B17" s="29" t="s">
        <v>52</v>
      </c>
      <c r="C17" s="7">
        <v>5</v>
      </c>
      <c r="D17" s="8" t="s">
        <v>16</v>
      </c>
      <c r="E17" s="7"/>
      <c r="F17" s="7">
        <f>+C17*E17</f>
        <v>0</v>
      </c>
      <c r="G17" s="10"/>
      <c r="H17" s="7">
        <f>+G17*C17</f>
        <v>0</v>
      </c>
      <c r="I17" s="9">
        <f>+H17+F17</f>
        <v>0</v>
      </c>
      <c r="J17" s="13"/>
      <c r="K17" s="13"/>
    </row>
    <row r="18" spans="1:11" x14ac:dyDescent="0.15">
      <c r="A18" s="26" t="s">
        <v>45</v>
      </c>
      <c r="B18" s="27" t="s">
        <v>27</v>
      </c>
      <c r="C18" s="7">
        <v>5</v>
      </c>
      <c r="D18" s="8" t="s">
        <v>16</v>
      </c>
      <c r="E18" s="7"/>
      <c r="F18" s="7">
        <f t="shared" si="1"/>
        <v>0</v>
      </c>
      <c r="G18" s="7"/>
      <c r="H18" s="7">
        <f t="shared" si="2"/>
        <v>0</v>
      </c>
      <c r="I18" s="9">
        <f t="shared" si="0"/>
        <v>0</v>
      </c>
      <c r="J18" s="13"/>
      <c r="K18" s="13"/>
    </row>
    <row r="19" spans="1:11" ht="24" x14ac:dyDescent="0.15">
      <c r="A19" s="26" t="s">
        <v>46</v>
      </c>
      <c r="B19" s="27" t="s">
        <v>22</v>
      </c>
      <c r="C19" s="7">
        <f>+I4</f>
        <v>100</v>
      </c>
      <c r="D19" s="8" t="s">
        <v>16</v>
      </c>
      <c r="E19" s="7"/>
      <c r="F19" s="7">
        <f t="shared" si="1"/>
        <v>0</v>
      </c>
      <c r="G19" s="7"/>
      <c r="H19" s="7">
        <f t="shared" si="2"/>
        <v>0</v>
      </c>
      <c r="I19" s="9">
        <f t="shared" si="0"/>
        <v>0</v>
      </c>
      <c r="J19" s="13"/>
      <c r="K19" s="13"/>
    </row>
    <row r="20" spans="1:11" x14ac:dyDescent="0.15">
      <c r="A20" s="22">
        <v>1.3</v>
      </c>
      <c r="B20" s="34" t="s">
        <v>37</v>
      </c>
      <c r="C20" s="7"/>
      <c r="D20" s="8"/>
      <c r="E20" s="7"/>
      <c r="F20" s="7"/>
      <c r="G20" s="7"/>
      <c r="H20" s="7"/>
      <c r="I20" s="9"/>
      <c r="J20" s="13"/>
      <c r="K20" s="13"/>
    </row>
    <row r="21" spans="1:11" ht="24" x14ac:dyDescent="0.15">
      <c r="A21" s="26" t="s">
        <v>47</v>
      </c>
      <c r="B21" s="27" t="s">
        <v>38</v>
      </c>
      <c r="C21" s="27">
        <v>600</v>
      </c>
      <c r="D21" s="27" t="s">
        <v>28</v>
      </c>
      <c r="E21" s="10"/>
      <c r="F21" s="10">
        <f t="shared" ref="F21:F23" si="6">+C21*E21</f>
        <v>0</v>
      </c>
      <c r="G21" s="10"/>
      <c r="H21" s="10">
        <f t="shared" ref="H21:H23" si="7">+G21*C21</f>
        <v>0</v>
      </c>
      <c r="I21" s="11">
        <f>+H21+F21</f>
        <v>0</v>
      </c>
      <c r="J21" s="13"/>
      <c r="K21" s="13"/>
    </row>
    <row r="22" spans="1:11" ht="24" x14ac:dyDescent="0.15">
      <c r="A22" s="26" t="s">
        <v>48</v>
      </c>
      <c r="B22" s="27" t="s">
        <v>35</v>
      </c>
      <c r="C22" s="7">
        <f>+I4</f>
        <v>100</v>
      </c>
      <c r="D22" s="8" t="s">
        <v>16</v>
      </c>
      <c r="E22" s="7"/>
      <c r="F22" s="7">
        <f t="shared" si="6"/>
        <v>0</v>
      </c>
      <c r="G22" s="7"/>
      <c r="H22" s="7">
        <f t="shared" si="7"/>
        <v>0</v>
      </c>
      <c r="I22" s="9">
        <f t="shared" ref="I22:I23" si="8">+H22+F22</f>
        <v>0</v>
      </c>
      <c r="J22" s="13"/>
      <c r="K22" s="13"/>
    </row>
    <row r="23" spans="1:11" ht="24" x14ac:dyDescent="0.15">
      <c r="A23" s="26" t="s">
        <v>49</v>
      </c>
      <c r="B23" s="56" t="s">
        <v>73</v>
      </c>
      <c r="C23" s="7">
        <v>30</v>
      </c>
      <c r="D23" s="8" t="s">
        <v>28</v>
      </c>
      <c r="E23" s="7"/>
      <c r="F23" s="7">
        <f t="shared" si="6"/>
        <v>0</v>
      </c>
      <c r="G23" s="7"/>
      <c r="H23" s="7">
        <f t="shared" si="7"/>
        <v>0</v>
      </c>
      <c r="I23" s="9">
        <f t="shared" si="8"/>
        <v>0</v>
      </c>
      <c r="J23" s="13"/>
      <c r="K23" s="13"/>
    </row>
    <row r="24" spans="1:11" x14ac:dyDescent="0.15">
      <c r="A24" s="22">
        <v>1.4</v>
      </c>
      <c r="B24" s="34" t="s">
        <v>29</v>
      </c>
      <c r="C24" s="7"/>
      <c r="D24" s="8"/>
      <c r="E24" s="7"/>
      <c r="F24" s="7"/>
      <c r="G24" s="7"/>
      <c r="H24" s="7"/>
      <c r="I24" s="9"/>
      <c r="J24" s="13"/>
      <c r="K24" s="13"/>
    </row>
    <row r="25" spans="1:11" x14ac:dyDescent="0.15">
      <c r="A25" s="26" t="s">
        <v>60</v>
      </c>
      <c r="B25" s="29" t="s">
        <v>30</v>
      </c>
      <c r="C25" s="7">
        <f>I4</f>
        <v>100</v>
      </c>
      <c r="D25" s="8" t="s">
        <v>16</v>
      </c>
      <c r="E25" s="7"/>
      <c r="F25" s="7">
        <f>+C25*E25</f>
        <v>0</v>
      </c>
      <c r="G25" s="7"/>
      <c r="H25" s="7">
        <f>+G25*C25</f>
        <v>0</v>
      </c>
      <c r="I25" s="9">
        <f>+H25+F25</f>
        <v>0</v>
      </c>
      <c r="J25" s="13"/>
      <c r="K25" s="13"/>
    </row>
    <row r="26" spans="1:11" x14ac:dyDescent="0.15">
      <c r="A26" s="26" t="s">
        <v>61</v>
      </c>
      <c r="B26" s="29" t="s">
        <v>31</v>
      </c>
      <c r="C26" s="7">
        <f>I4</f>
        <v>100</v>
      </c>
      <c r="D26" s="8" t="s">
        <v>16</v>
      </c>
      <c r="E26" s="7"/>
      <c r="F26" s="7">
        <f t="shared" ref="F26:F28" si="9">+C26*E26</f>
        <v>0</v>
      </c>
      <c r="G26" s="7"/>
      <c r="H26" s="7">
        <f t="shared" ref="H26:H28" si="10">+G26*C26</f>
        <v>0</v>
      </c>
      <c r="I26" s="9">
        <f t="shared" ref="I26:I28" si="11">+H26+F26</f>
        <v>0</v>
      </c>
      <c r="J26" s="13"/>
      <c r="K26" s="13"/>
    </row>
    <row r="27" spans="1:11" x14ac:dyDescent="0.15">
      <c r="A27" s="26" t="s">
        <v>62</v>
      </c>
      <c r="B27" s="29" t="s">
        <v>53</v>
      </c>
      <c r="C27" s="7">
        <v>35</v>
      </c>
      <c r="D27" s="8" t="s">
        <v>16</v>
      </c>
      <c r="E27" s="7"/>
      <c r="F27" s="7">
        <f t="shared" si="9"/>
        <v>0</v>
      </c>
      <c r="G27" s="7"/>
      <c r="H27" s="7">
        <f t="shared" si="10"/>
        <v>0</v>
      </c>
      <c r="I27" s="9">
        <f t="shared" si="11"/>
        <v>0</v>
      </c>
      <c r="J27" s="13"/>
      <c r="K27" s="13"/>
    </row>
    <row r="28" spans="1:11" x14ac:dyDescent="0.15">
      <c r="A28" s="26" t="s">
        <v>63</v>
      </c>
      <c r="B28" s="29" t="s">
        <v>54</v>
      </c>
      <c r="C28" s="7">
        <v>35</v>
      </c>
      <c r="D28" s="8" t="s">
        <v>16</v>
      </c>
      <c r="E28" s="7"/>
      <c r="F28" s="7">
        <f t="shared" si="9"/>
        <v>0</v>
      </c>
      <c r="G28" s="7"/>
      <c r="H28" s="7">
        <f t="shared" si="10"/>
        <v>0</v>
      </c>
      <c r="I28" s="9">
        <f t="shared" si="11"/>
        <v>0</v>
      </c>
      <c r="J28" s="13"/>
      <c r="K28" s="13"/>
    </row>
    <row r="29" spans="1:11" x14ac:dyDescent="0.15">
      <c r="A29" s="26" t="s">
        <v>64</v>
      </c>
      <c r="B29" s="29" t="s">
        <v>55</v>
      </c>
      <c r="C29" s="7">
        <v>35</v>
      </c>
      <c r="D29" s="8" t="s">
        <v>16</v>
      </c>
      <c r="E29" s="7"/>
      <c r="F29" s="7">
        <f t="shared" ref="F29" si="12">+C29*E29</f>
        <v>0</v>
      </c>
      <c r="G29" s="7"/>
      <c r="H29" s="7">
        <f t="shared" ref="H29" si="13">+G29*C29</f>
        <v>0</v>
      </c>
      <c r="I29" s="9">
        <f t="shared" ref="I29" si="14">+H29+F29</f>
        <v>0</v>
      </c>
      <c r="J29" s="13"/>
      <c r="K29" s="13"/>
    </row>
    <row r="30" spans="1:11" x14ac:dyDescent="0.15">
      <c r="A30" s="22">
        <v>1.5</v>
      </c>
      <c r="B30" s="34" t="s">
        <v>39</v>
      </c>
      <c r="C30" s="7"/>
      <c r="D30" s="8"/>
      <c r="E30" s="7"/>
      <c r="F30" s="7"/>
      <c r="G30" s="7"/>
      <c r="H30" s="7"/>
      <c r="I30" s="9"/>
      <c r="J30" s="13"/>
      <c r="K30" s="13"/>
    </row>
    <row r="31" spans="1:11" x14ac:dyDescent="0.15">
      <c r="A31" s="26" t="s">
        <v>65</v>
      </c>
      <c r="B31" s="27" t="s">
        <v>56</v>
      </c>
      <c r="C31" s="7">
        <v>1</v>
      </c>
      <c r="D31" s="8" t="s">
        <v>16</v>
      </c>
      <c r="E31" s="7"/>
      <c r="F31" s="7">
        <f t="shared" ref="F31:F36" si="15">+C31*E31</f>
        <v>0</v>
      </c>
      <c r="G31" s="7"/>
      <c r="H31" s="7">
        <f t="shared" ref="H31:H36" si="16">+G31*C31</f>
        <v>0</v>
      </c>
      <c r="I31" s="9">
        <f t="shared" ref="I31:I36" si="17">+H31+F31</f>
        <v>0</v>
      </c>
      <c r="J31" s="13"/>
      <c r="K31" s="13"/>
    </row>
    <row r="32" spans="1:11" x14ac:dyDescent="0.15">
      <c r="A32" s="26" t="s">
        <v>66</v>
      </c>
      <c r="B32" s="27" t="s">
        <v>57</v>
      </c>
      <c r="C32" s="7">
        <v>4</v>
      </c>
      <c r="D32" s="8" t="s">
        <v>16</v>
      </c>
      <c r="E32" s="7"/>
      <c r="F32" s="7">
        <f>+C32*E32</f>
        <v>0</v>
      </c>
      <c r="G32" s="7"/>
      <c r="H32" s="7">
        <f>+G32*C32</f>
        <v>0</v>
      </c>
      <c r="I32" s="9">
        <f>+H32+F32</f>
        <v>0</v>
      </c>
      <c r="J32" s="13"/>
      <c r="K32" s="13"/>
    </row>
    <row r="33" spans="1:11" ht="36" x14ac:dyDescent="0.15">
      <c r="A33" s="26" t="s">
        <v>67</v>
      </c>
      <c r="B33" s="27" t="s">
        <v>58</v>
      </c>
      <c r="C33" s="7">
        <v>150</v>
      </c>
      <c r="D33" s="8" t="s">
        <v>28</v>
      </c>
      <c r="E33" s="7"/>
      <c r="F33" s="7">
        <f>+C33*E33</f>
        <v>0</v>
      </c>
      <c r="G33" s="7"/>
      <c r="H33" s="7">
        <f>+G33*C33</f>
        <v>0</v>
      </c>
      <c r="I33" s="9">
        <f>+H33+F33</f>
        <v>0</v>
      </c>
      <c r="J33" s="13"/>
      <c r="K33" s="13"/>
    </row>
    <row r="34" spans="1:11" ht="24" x14ac:dyDescent="0.15">
      <c r="A34" s="26" t="s">
        <v>68</v>
      </c>
      <c r="B34" s="27" t="s">
        <v>40</v>
      </c>
      <c r="C34" s="7">
        <v>48</v>
      </c>
      <c r="D34" s="8" t="s">
        <v>16</v>
      </c>
      <c r="E34" s="7"/>
      <c r="F34" s="7">
        <f t="shared" si="15"/>
        <v>0</v>
      </c>
      <c r="G34" s="7"/>
      <c r="H34" s="7">
        <f t="shared" si="16"/>
        <v>0</v>
      </c>
      <c r="I34" s="9">
        <f t="shared" si="17"/>
        <v>0</v>
      </c>
      <c r="J34" s="13"/>
      <c r="K34" s="13"/>
    </row>
    <row r="35" spans="1:11" x14ac:dyDescent="0.15">
      <c r="A35" s="26" t="s">
        <v>69</v>
      </c>
      <c r="B35" s="27" t="s">
        <v>41</v>
      </c>
      <c r="C35" s="7">
        <v>24</v>
      </c>
      <c r="D35" s="8" t="s">
        <v>16</v>
      </c>
      <c r="E35" s="7"/>
      <c r="F35" s="7">
        <f t="shared" si="15"/>
        <v>0</v>
      </c>
      <c r="G35" s="7"/>
      <c r="H35" s="7">
        <f t="shared" si="16"/>
        <v>0</v>
      </c>
      <c r="I35" s="9">
        <f t="shared" si="17"/>
        <v>0</v>
      </c>
      <c r="J35" s="13"/>
      <c r="K35" s="13"/>
    </row>
    <row r="36" spans="1:11" ht="24" x14ac:dyDescent="0.15">
      <c r="A36" s="26" t="s">
        <v>70</v>
      </c>
      <c r="B36" s="6" t="s">
        <v>34</v>
      </c>
      <c r="C36" s="7">
        <v>8</v>
      </c>
      <c r="D36" s="8" t="s">
        <v>16</v>
      </c>
      <c r="E36" s="7"/>
      <c r="F36" s="7">
        <f t="shared" si="15"/>
        <v>0</v>
      </c>
      <c r="G36" s="7"/>
      <c r="H36" s="7">
        <f t="shared" si="16"/>
        <v>0</v>
      </c>
      <c r="I36" s="9">
        <f t="shared" si="17"/>
        <v>0</v>
      </c>
      <c r="J36" s="13"/>
      <c r="K36" s="13"/>
    </row>
    <row r="37" spans="1:11" ht="24" customHeight="1" thickBot="1" x14ac:dyDescent="0.2">
      <c r="A37" s="35" t="s">
        <v>71</v>
      </c>
      <c r="B37" s="36" t="s">
        <v>59</v>
      </c>
      <c r="C37" s="37">
        <v>72</v>
      </c>
      <c r="D37" s="38" t="s">
        <v>28</v>
      </c>
      <c r="E37" s="37"/>
      <c r="F37" s="37">
        <f>+C37*E37</f>
        <v>0</v>
      </c>
      <c r="G37" s="37"/>
      <c r="H37" s="37"/>
      <c r="I37" s="39"/>
      <c r="J37" s="13"/>
      <c r="K37" s="13"/>
    </row>
    <row r="38" spans="1:11" x14ac:dyDescent="0.15">
      <c r="A38" s="41" t="s">
        <v>32</v>
      </c>
      <c r="B38" s="42"/>
      <c r="C38" s="42"/>
      <c r="D38" s="42"/>
      <c r="E38" s="42"/>
      <c r="F38" s="42"/>
      <c r="G38" s="42"/>
      <c r="H38" s="42"/>
      <c r="I38" s="30">
        <f>SUM(I9:I37)</f>
        <v>0</v>
      </c>
      <c r="J38" s="13"/>
      <c r="K38" s="13"/>
    </row>
    <row r="39" spans="1:11" x14ac:dyDescent="0.15">
      <c r="A39" s="43" t="s">
        <v>33</v>
      </c>
      <c r="B39" s="44"/>
      <c r="C39" s="44"/>
      <c r="D39" s="44"/>
      <c r="E39" s="44"/>
      <c r="F39" s="44"/>
      <c r="G39" s="44"/>
      <c r="H39" s="44"/>
      <c r="I39" s="31">
        <f>+I38*19%</f>
        <v>0</v>
      </c>
      <c r="J39" s="13"/>
      <c r="K39" s="13"/>
    </row>
    <row r="40" spans="1:11" ht="14" thickBot="1" x14ac:dyDescent="0.2">
      <c r="A40" s="45" t="s">
        <v>11</v>
      </c>
      <c r="B40" s="46"/>
      <c r="C40" s="46"/>
      <c r="D40" s="46"/>
      <c r="E40" s="46"/>
      <c r="F40" s="46"/>
      <c r="G40" s="46"/>
      <c r="H40" s="46"/>
      <c r="I40" s="32">
        <f>SUM(I38:I39)</f>
        <v>0</v>
      </c>
      <c r="J40" s="13"/>
      <c r="K40" s="13"/>
    </row>
    <row r="41" spans="1:11" x14ac:dyDescent="0.15">
      <c r="A41" s="33"/>
      <c r="B41" s="33"/>
      <c r="C41" s="33"/>
      <c r="D41" s="33"/>
      <c r="E41" s="33"/>
      <c r="F41" s="33"/>
      <c r="G41" s="33"/>
      <c r="H41" s="33"/>
      <c r="J41" s="13"/>
      <c r="K41" s="13"/>
    </row>
    <row r="43" spans="1:11" ht="24" customHeight="1" x14ac:dyDescent="0.15">
      <c r="I43" s="12"/>
    </row>
  </sheetData>
  <mergeCells count="9">
    <mergeCell ref="B14:C14"/>
    <mergeCell ref="A38:H38"/>
    <mergeCell ref="A39:H39"/>
    <mergeCell ref="A40:H40"/>
    <mergeCell ref="A1:H1"/>
    <mergeCell ref="A2:H2"/>
    <mergeCell ref="A3:H3"/>
    <mergeCell ref="A4:H4"/>
    <mergeCell ref="A5:I5"/>
  </mergeCells>
  <printOptions horizontalCentered="1"/>
  <pageMargins left="0.27559055118110237" right="0.19685039370078741" top="0.31496062992125984" bottom="0.27559055118110237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SEDE LOS OCOBOS-UT</vt:lpstr>
      <vt:lpstr>'SEDE LOS OCOBOS-UT'!Área_de_impresión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Microsoft Office User</cp:lastModifiedBy>
  <dcterms:created xsi:type="dcterms:W3CDTF">2022-04-21T00:27:08Z</dcterms:created>
  <dcterms:modified xsi:type="dcterms:W3CDTF">2023-04-27T04:24:10Z</dcterms:modified>
</cp:coreProperties>
</file>