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8ace76cd829af77/Documentos/Yurany's folder/Entregables/"/>
    </mc:Choice>
  </mc:AlternateContent>
  <xr:revisionPtr revIDLastSave="711" documentId="8_{71B1CDD6-2EC5-4738-9D5D-C03E435BC8A8}" xr6:coauthVersionLast="47" xr6:coauthVersionMax="47" xr10:uidLastSave="{2BE110B2-30DF-42FC-9734-E3FDA3246D7C}"/>
  <bookViews>
    <workbookView xWindow="-110" yWindow="-110" windowWidth="19420" windowHeight="10300" tabRatio="646" firstSheet="7" activeTab="13" xr2:uid="{00000000-000D-0000-FFFF-FFFF00000000}"/>
  </bookViews>
  <sheets>
    <sheet name="Índice" sheetId="23" r:id="rId1"/>
    <sheet name="Ficha Metodológica" sheetId="10" r:id="rId2"/>
    <sheet name="Sexo" sheetId="4" r:id="rId3"/>
    <sheet name="I_niveledu" sheetId="11" r:id="rId4"/>
    <sheet name="I_posocupacional" sheetId="12" r:id="rId5"/>
    <sheet name="I_RamaAct" sheetId="13" r:id="rId6"/>
    <sheet name="ing_N_educativo" sheetId="14" r:id="rId7"/>
    <sheet name="ingr_POcu" sheetId="15" r:id="rId8"/>
    <sheet name="EstadoCivil" sheetId="16" r:id="rId9"/>
    <sheet name="Pos_ Hogar" sheetId="17" r:id="rId10"/>
    <sheet name="TipoContrato" sheetId="18" r:id="rId11"/>
    <sheet name="Salud" sheetId="19" r:id="rId12"/>
    <sheet name="Pensión" sheetId="20" r:id="rId13"/>
    <sheet name="Horas_semana" sheetId="21" r:id="rId14"/>
  </sheets>
  <externalReferences>
    <externalReference r:id="rId15"/>
    <externalReference r:id="rId16"/>
    <externalReference r:id="rId17"/>
  </externalReferences>
  <definedNames>
    <definedName name="_1_01">[1]Mensual!$A$1:$AQ$2</definedName>
    <definedName name="aj">[2]aj!$A$1:$AW$25</definedName>
    <definedName name="inf">#REF!</definedName>
    <definedName name="sda">[3]sda!$A$1:$AW$25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1" l="1"/>
  <c r="D14" i="21"/>
  <c r="B14" i="21"/>
  <c r="C13" i="21"/>
  <c r="E13" i="21"/>
  <c r="B13" i="21"/>
  <c r="D13" i="21"/>
  <c r="B17" i="20"/>
  <c r="F17" i="20"/>
  <c r="R17" i="20"/>
  <c r="N17" i="20"/>
  <c r="B16" i="20"/>
  <c r="F16" i="20"/>
  <c r="D15" i="20"/>
  <c r="B15" i="20"/>
  <c r="B14" i="20"/>
  <c r="C14" i="20"/>
  <c r="D14" i="20"/>
  <c r="E14" i="20"/>
  <c r="L14" i="20"/>
  <c r="J14" i="20"/>
  <c r="I14" i="20"/>
  <c r="G14" i="20"/>
  <c r="H14" i="20"/>
  <c r="F14" i="20"/>
  <c r="D16" i="19"/>
  <c r="D17" i="19" s="1"/>
  <c r="B18" i="19" s="1"/>
  <c r="F18" i="19"/>
  <c r="B17" i="19"/>
  <c r="B16" i="19"/>
  <c r="C16" i="19"/>
  <c r="E16" i="19"/>
  <c r="F16" i="19"/>
  <c r="B17" i="18"/>
  <c r="C17" i="18"/>
  <c r="D17" i="18"/>
  <c r="E17" i="18"/>
  <c r="E13" i="18"/>
  <c r="F24" i="18"/>
  <c r="B22" i="18"/>
  <c r="C22" i="18"/>
  <c r="D22" i="18"/>
  <c r="E22" i="18"/>
  <c r="B13" i="18"/>
  <c r="C13" i="18"/>
  <c r="D13" i="18"/>
  <c r="B43" i="17"/>
  <c r="D43" i="17"/>
  <c r="J22" i="17"/>
  <c r="B22" i="17"/>
  <c r="J43" i="17"/>
  <c r="F43" i="17"/>
  <c r="C42" i="17"/>
  <c r="B42" i="17"/>
  <c r="E42" i="17"/>
  <c r="F42" i="17"/>
  <c r="H41" i="17"/>
  <c r="H43" i="17" s="1"/>
  <c r="B41" i="17"/>
  <c r="C41" i="17"/>
  <c r="D41" i="17"/>
  <c r="D42" i="17" s="1"/>
  <c r="E41" i="17"/>
  <c r="F41" i="17"/>
  <c r="D11" i="15"/>
  <c r="D12" i="15"/>
  <c r="D13" i="15"/>
  <c r="D14" i="15"/>
  <c r="D15" i="15"/>
  <c r="D16" i="15"/>
  <c r="G10" i="15"/>
  <c r="D10" i="15"/>
  <c r="C17" i="15"/>
  <c r="B17" i="15"/>
  <c r="F17" i="15"/>
  <c r="E17" i="15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57" i="13"/>
  <c r="O57" i="13"/>
  <c r="N78" i="13"/>
  <c r="N62" i="13"/>
  <c r="G58" i="13"/>
  <c r="G59" i="13"/>
  <c r="G78" i="13" s="1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57" i="13"/>
  <c r="N57" i="13"/>
  <c r="F78" i="13"/>
  <c r="M78" i="13"/>
  <c r="T75" i="13"/>
  <c r="M76" i="13"/>
  <c r="F76" i="13"/>
  <c r="F59" i="13"/>
  <c r="F61" i="13"/>
  <c r="F62" i="13"/>
  <c r="F63" i="13"/>
  <c r="F64" i="13"/>
  <c r="F65" i="13"/>
  <c r="F66" i="13"/>
  <c r="F67" i="13"/>
  <c r="F68" i="13"/>
  <c r="F69" i="13"/>
  <c r="F70" i="13"/>
  <c r="F72" i="13"/>
  <c r="F73" i="13"/>
  <c r="F74" i="13"/>
  <c r="F75" i="13"/>
  <c r="F57" i="13"/>
  <c r="M57" i="13"/>
  <c r="B80" i="13"/>
  <c r="I80" i="13"/>
  <c r="D79" i="13"/>
  <c r="B79" i="13"/>
  <c r="I79" i="13"/>
  <c r="C78" i="13"/>
  <c r="E78" i="13"/>
  <c r="V67" i="13"/>
  <c r="B78" i="13"/>
  <c r="U76" i="13"/>
  <c r="U77" i="13"/>
  <c r="V77" i="13" s="1"/>
  <c r="N77" i="13"/>
  <c r="D78" i="13"/>
  <c r="D18" i="12"/>
  <c r="B17" i="12"/>
  <c r="C17" i="12"/>
  <c r="B18" i="12" s="1"/>
  <c r="E28" i="11"/>
  <c r="D28" i="11"/>
  <c r="F28" i="11"/>
  <c r="B27" i="11"/>
  <c r="C27" i="11"/>
  <c r="C28" i="11" s="1"/>
  <c r="B18" i="4"/>
  <c r="C18" i="4"/>
  <c r="B11" i="4"/>
  <c r="B14" i="4"/>
  <c r="B17" i="4"/>
  <c r="F22" i="18"/>
  <c r="G22" i="18"/>
  <c r="H22" i="18"/>
  <c r="I22" i="18"/>
  <c r="F17" i="18"/>
  <c r="G17" i="18"/>
  <c r="H17" i="18"/>
  <c r="I17" i="18"/>
  <c r="F13" i="18"/>
  <c r="G13" i="18"/>
  <c r="I13" i="18"/>
  <c r="H13" i="18"/>
  <c r="F13" i="21"/>
  <c r="G13" i="21"/>
  <c r="H13" i="21"/>
  <c r="I13" i="21"/>
  <c r="J20" i="17"/>
  <c r="J21" i="17" s="1"/>
  <c r="I41" i="17"/>
  <c r="I42" i="17" s="1"/>
  <c r="L42" i="17"/>
  <c r="G41" i="17"/>
  <c r="G42" i="17" s="1"/>
  <c r="B19" i="16"/>
  <c r="D18" i="16"/>
  <c r="B18" i="16"/>
  <c r="F18" i="16"/>
  <c r="C17" i="16"/>
  <c r="B17" i="16"/>
  <c r="E17" i="16"/>
  <c r="D17" i="16"/>
  <c r="I17" i="15"/>
  <c r="K17" i="15"/>
  <c r="H17" i="15"/>
  <c r="G16" i="15"/>
  <c r="G11" i="15"/>
  <c r="G12" i="15"/>
  <c r="G13" i="15"/>
  <c r="G14" i="15"/>
  <c r="G15" i="15"/>
  <c r="J10" i="15"/>
  <c r="U57" i="13"/>
  <c r="V57" i="13" s="1"/>
  <c r="M58" i="13"/>
  <c r="M59" i="13"/>
  <c r="M61" i="13"/>
  <c r="M62" i="13"/>
  <c r="M63" i="13"/>
  <c r="M64" i="13"/>
  <c r="M65" i="13"/>
  <c r="M66" i="13"/>
  <c r="M67" i="13"/>
  <c r="M68" i="13"/>
  <c r="M69" i="13"/>
  <c r="M70" i="13"/>
  <c r="M72" i="13"/>
  <c r="M73" i="13"/>
  <c r="M74" i="13"/>
  <c r="M75" i="13"/>
  <c r="T57" i="13"/>
  <c r="P78" i="13"/>
  <c r="Q78" i="13"/>
  <c r="R78" i="13"/>
  <c r="T76" i="13" s="1"/>
  <c r="S78" i="13"/>
  <c r="N71" i="13"/>
  <c r="O71" i="13" s="1"/>
  <c r="N72" i="13"/>
  <c r="O72" i="13" s="1"/>
  <c r="N73" i="13"/>
  <c r="O73" i="13" s="1"/>
  <c r="N74" i="13"/>
  <c r="O74" i="13" s="1"/>
  <c r="N75" i="13"/>
  <c r="O75" i="13" s="1"/>
  <c r="N76" i="13"/>
  <c r="O76" i="13" s="1"/>
  <c r="I78" i="13"/>
  <c r="J78" i="13"/>
  <c r="K78" i="13"/>
  <c r="O77" i="13" s="1"/>
  <c r="L78" i="13"/>
  <c r="E17" i="12"/>
  <c r="D17" i="12"/>
  <c r="E27" i="11"/>
  <c r="D27" i="11"/>
  <c r="L13" i="21"/>
  <c r="H14" i="21"/>
  <c r="M13" i="21"/>
  <c r="K13" i="21"/>
  <c r="J13" i="21"/>
  <c r="M14" i="20"/>
  <c r="K14" i="20"/>
  <c r="L17" i="19"/>
  <c r="N16" i="19"/>
  <c r="I16" i="19"/>
  <c r="H16" i="19"/>
  <c r="G16" i="19"/>
  <c r="J16" i="19"/>
  <c r="J17" i="19" s="1"/>
  <c r="J18" i="19" s="1"/>
  <c r="K16" i="19"/>
  <c r="L16" i="19"/>
  <c r="M16" i="19"/>
  <c r="J22" i="18"/>
  <c r="K22" i="18"/>
  <c r="L22" i="18"/>
  <c r="M22" i="18"/>
  <c r="N17" i="18"/>
  <c r="J17" i="18"/>
  <c r="K17" i="18"/>
  <c r="L17" i="18"/>
  <c r="M17" i="18"/>
  <c r="M13" i="18"/>
  <c r="J13" i="18"/>
  <c r="J24" i="18" s="1"/>
  <c r="K13" i="18"/>
  <c r="L13" i="18"/>
  <c r="M41" i="17"/>
  <c r="M42" i="17" s="1"/>
  <c r="J41" i="17"/>
  <c r="K41" i="17"/>
  <c r="K42" i="17" s="1"/>
  <c r="L41" i="17"/>
  <c r="L43" i="17" s="1"/>
  <c r="F17" i="16"/>
  <c r="F19" i="16" s="1"/>
  <c r="G17" i="16"/>
  <c r="H17" i="16"/>
  <c r="H18" i="16" s="1"/>
  <c r="I17" i="16"/>
  <c r="J11" i="15"/>
  <c r="J12" i="15"/>
  <c r="J13" i="15"/>
  <c r="J14" i="15"/>
  <c r="J15" i="15"/>
  <c r="J16" i="15"/>
  <c r="P10" i="15"/>
  <c r="F34" i="13"/>
  <c r="T59" i="13"/>
  <c r="T60" i="13"/>
  <c r="T61" i="13"/>
  <c r="T62" i="13"/>
  <c r="T63" i="13"/>
  <c r="T64" i="13"/>
  <c r="T65" i="13"/>
  <c r="T66" i="13"/>
  <c r="T67" i="13"/>
  <c r="T68" i="13"/>
  <c r="T69" i="13"/>
  <c r="T70" i="13"/>
  <c r="T71" i="13"/>
  <c r="T72" i="13"/>
  <c r="T73" i="13"/>
  <c r="T74" i="13"/>
  <c r="T58" i="13"/>
  <c r="G34" i="13"/>
  <c r="H34" i="13" s="1"/>
  <c r="G33" i="13"/>
  <c r="U58" i="13"/>
  <c r="V58" i="13" s="1"/>
  <c r="U59" i="13"/>
  <c r="V59" i="13" s="1"/>
  <c r="U60" i="13"/>
  <c r="V60" i="13" s="1"/>
  <c r="U61" i="13"/>
  <c r="V61" i="13" s="1"/>
  <c r="U62" i="13"/>
  <c r="V62" i="13" s="1"/>
  <c r="U63" i="13"/>
  <c r="V63" i="13" s="1"/>
  <c r="U64" i="13"/>
  <c r="V64" i="13" s="1"/>
  <c r="U65" i="13"/>
  <c r="V65" i="13" s="1"/>
  <c r="U66" i="13"/>
  <c r="V66" i="13" s="1"/>
  <c r="U67" i="13"/>
  <c r="U68" i="13"/>
  <c r="V68" i="13" s="1"/>
  <c r="U69" i="13"/>
  <c r="V69" i="13" s="1"/>
  <c r="U70" i="13"/>
  <c r="V70" i="13" s="1"/>
  <c r="U71" i="13"/>
  <c r="V71" i="13" s="1"/>
  <c r="U72" i="13"/>
  <c r="V72" i="13" s="1"/>
  <c r="U73" i="13"/>
  <c r="V73" i="13" s="1"/>
  <c r="U74" i="13"/>
  <c r="V74" i="13" s="1"/>
  <c r="U75" i="13"/>
  <c r="V75" i="13" s="1"/>
  <c r="N70" i="13"/>
  <c r="O70" i="13" s="1"/>
  <c r="N69" i="13"/>
  <c r="O69" i="13" s="1"/>
  <c r="N68" i="13"/>
  <c r="O68" i="13" s="1"/>
  <c r="N67" i="13"/>
  <c r="O67" i="13" s="1"/>
  <c r="N66" i="13"/>
  <c r="O66" i="13" s="1"/>
  <c r="N65" i="13"/>
  <c r="O65" i="13" s="1"/>
  <c r="N64" i="13"/>
  <c r="O64" i="13" s="1"/>
  <c r="N63" i="13"/>
  <c r="O63" i="13" s="1"/>
  <c r="O62" i="13"/>
  <c r="N61" i="13"/>
  <c r="O61" i="13" s="1"/>
  <c r="N60" i="13"/>
  <c r="O60" i="13" s="1"/>
  <c r="N59" i="13"/>
  <c r="O59" i="13" s="1"/>
  <c r="N58" i="13"/>
  <c r="O58" i="13" s="1"/>
  <c r="G17" i="12"/>
  <c r="F17" i="12"/>
  <c r="F18" i="12" s="1"/>
  <c r="G27" i="11"/>
  <c r="G28" i="11" s="1"/>
  <c r="F27" i="11"/>
  <c r="C14" i="4"/>
  <c r="C11" i="4"/>
  <c r="D11" i="4"/>
  <c r="D14" i="4"/>
  <c r="E14" i="4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AS20" i="17"/>
  <c r="AT20" i="17"/>
  <c r="AU20" i="17"/>
  <c r="AV20" i="17"/>
  <c r="AW20" i="17"/>
  <c r="V20" i="17"/>
  <c r="W20" i="17"/>
  <c r="X20" i="17"/>
  <c r="Y20" i="17"/>
  <c r="Z20" i="17"/>
  <c r="AA20" i="17"/>
  <c r="AB20" i="17"/>
  <c r="AC20" i="17"/>
  <c r="D24" i="18" l="1"/>
  <c r="B24" i="18"/>
  <c r="B25" i="18" s="1"/>
  <c r="L24" i="18"/>
  <c r="J25" i="18" s="1"/>
  <c r="J42" i="17"/>
  <c r="H42" i="17"/>
  <c r="H78" i="13"/>
  <c r="B28" i="11"/>
  <c r="H24" i="18"/>
  <c r="F25" i="18"/>
  <c r="F14" i="21"/>
  <c r="F15" i="21" s="1"/>
  <c r="F17" i="19"/>
  <c r="H17" i="19"/>
  <c r="F15" i="20"/>
  <c r="H15" i="20"/>
  <c r="T78" i="13"/>
  <c r="V78" i="13"/>
  <c r="O78" i="13"/>
  <c r="U78" i="13"/>
  <c r="C17" i="4"/>
  <c r="J14" i="21"/>
  <c r="L14" i="21"/>
  <c r="J15" i="20"/>
  <c r="L15" i="20"/>
  <c r="K79" i="13"/>
  <c r="R79" i="13"/>
  <c r="T77" i="13" s="1"/>
  <c r="P79" i="13"/>
  <c r="D17" i="4"/>
  <c r="D18" i="4" s="1"/>
  <c r="AD17" i="16"/>
  <c r="AE17" i="16"/>
  <c r="AF17" i="16"/>
  <c r="AG17" i="16"/>
  <c r="Z17" i="16"/>
  <c r="AA17" i="16"/>
  <c r="AB17" i="16"/>
  <c r="AC17" i="16"/>
  <c r="J16" i="20" l="1"/>
  <c r="J17" i="20" s="1"/>
  <c r="J15" i="21"/>
  <c r="P80" i="13"/>
  <c r="P13" i="14"/>
  <c r="Z13" i="21"/>
  <c r="BH13" i="21"/>
  <c r="BI13" i="21"/>
  <c r="BG13" i="21"/>
  <c r="BF13" i="21"/>
  <c r="BH14" i="21" l="1"/>
  <c r="BF14" i="21"/>
  <c r="V17" i="12"/>
  <c r="W17" i="12"/>
  <c r="X17" i="12"/>
  <c r="Y17" i="12"/>
  <c r="Z17" i="12"/>
  <c r="AA17" i="12"/>
  <c r="AB17" i="12"/>
  <c r="AC17" i="12"/>
  <c r="AD17" i="12"/>
  <c r="AE17" i="12"/>
  <c r="U17" i="12"/>
  <c r="T17" i="12"/>
  <c r="S17" i="12"/>
  <c r="R17" i="12"/>
  <c r="O13" i="21"/>
  <c r="P13" i="21"/>
  <c r="Q13" i="21"/>
  <c r="N13" i="21"/>
  <c r="O16" i="19"/>
  <c r="N17" i="19" s="1"/>
  <c r="P16" i="19"/>
  <c r="Q16" i="19"/>
  <c r="K17" i="16"/>
  <c r="J17" i="16"/>
  <c r="M17" i="16"/>
  <c r="L17" i="16"/>
  <c r="L18" i="16" s="1"/>
  <c r="C20" i="17"/>
  <c r="C21" i="17" s="1"/>
  <c r="Z21" i="17"/>
  <c r="B20" i="17"/>
  <c r="B21" i="17" s="1"/>
  <c r="D20" i="17"/>
  <c r="D21" i="17" s="1"/>
  <c r="BF15" i="21" l="1"/>
  <c r="N14" i="21"/>
  <c r="P14" i="21"/>
  <c r="J18" i="16"/>
  <c r="J19" i="16" s="1"/>
  <c r="P17" i="19"/>
  <c r="N18" i="19" s="1"/>
  <c r="O22" i="18"/>
  <c r="P22" i="18"/>
  <c r="Q22" i="18"/>
  <c r="N22" i="18"/>
  <c r="O17" i="18"/>
  <c r="P17" i="18"/>
  <c r="Q17" i="18"/>
  <c r="O13" i="18"/>
  <c r="N13" i="18"/>
  <c r="Q13" i="18"/>
  <c r="P13" i="18"/>
  <c r="S14" i="20"/>
  <c r="O14" i="20"/>
  <c r="N14" i="20"/>
  <c r="Q14" i="20"/>
  <c r="P14" i="20"/>
  <c r="E48" i="13"/>
  <c r="D48" i="13"/>
  <c r="C48" i="13"/>
  <c r="B48" i="13"/>
  <c r="B49" i="13" l="1"/>
  <c r="N15" i="21"/>
  <c r="P15" i="20"/>
  <c r="N24" i="18"/>
  <c r="P24" i="18"/>
  <c r="N15" i="20"/>
  <c r="D49" i="13"/>
  <c r="K11" i="4"/>
  <c r="K14" i="4"/>
  <c r="L14" i="4"/>
  <c r="L11" i="4"/>
  <c r="M14" i="4"/>
  <c r="M11" i="4"/>
  <c r="B50" i="13" l="1"/>
  <c r="N16" i="20"/>
  <c r="N25" i="18"/>
  <c r="K17" i="4"/>
  <c r="M17" i="4"/>
  <c r="C17" i="11" l="1"/>
  <c r="B17" i="11"/>
  <c r="I17" i="12"/>
  <c r="H17" i="12"/>
  <c r="E11" i="4"/>
  <c r="G47" i="13"/>
  <c r="H47" i="13" s="1"/>
  <c r="F47" i="13"/>
  <c r="G46" i="13"/>
  <c r="H46" i="13" s="1"/>
  <c r="F46" i="13"/>
  <c r="G45" i="13"/>
  <c r="H45" i="13" s="1"/>
  <c r="F45" i="13"/>
  <c r="G44" i="13"/>
  <c r="H44" i="13" s="1"/>
  <c r="F44" i="13"/>
  <c r="G43" i="13"/>
  <c r="H43" i="13" s="1"/>
  <c r="F43" i="13"/>
  <c r="G42" i="13"/>
  <c r="H42" i="13" s="1"/>
  <c r="F42" i="13"/>
  <c r="G41" i="13"/>
  <c r="H41" i="13" s="1"/>
  <c r="F41" i="13"/>
  <c r="G40" i="13"/>
  <c r="H40" i="13" s="1"/>
  <c r="F40" i="13"/>
  <c r="G39" i="13"/>
  <c r="H39" i="13" s="1"/>
  <c r="F39" i="13"/>
  <c r="G38" i="13"/>
  <c r="H38" i="13" s="1"/>
  <c r="F38" i="13"/>
  <c r="G37" i="13"/>
  <c r="H37" i="13" s="1"/>
  <c r="F37" i="13"/>
  <c r="G36" i="13"/>
  <c r="H36" i="13" s="1"/>
  <c r="F36" i="13"/>
  <c r="G35" i="13"/>
  <c r="H35" i="13" s="1"/>
  <c r="F48" i="13" l="1"/>
  <c r="H48" i="13"/>
  <c r="E17" i="4"/>
  <c r="E18" i="4" s="1"/>
  <c r="B18" i="11"/>
  <c r="H18" i="12"/>
  <c r="G48" i="13"/>
  <c r="D17" i="11"/>
  <c r="V8" i="21"/>
  <c r="Z8" i="21" s="1"/>
  <c r="AD8" i="21" s="1"/>
  <c r="AH8" i="21" s="1"/>
  <c r="AL8" i="21" s="1"/>
  <c r="AP8" i="21" s="1"/>
  <c r="AT8" i="21" s="1"/>
  <c r="AX8" i="21" s="1"/>
  <c r="BB8" i="21" s="1"/>
  <c r="BF8" i="21" s="1"/>
  <c r="S13" i="18" l="1"/>
  <c r="F20" i="17"/>
  <c r="F21" i="17" s="1"/>
  <c r="G20" i="17"/>
  <c r="G21" i="17" s="1"/>
  <c r="I49" i="13"/>
  <c r="N34" i="13"/>
  <c r="O34" i="13" s="1"/>
  <c r="N35" i="13"/>
  <c r="O35" i="13" s="1"/>
  <c r="N36" i="13"/>
  <c r="O36" i="13" s="1"/>
  <c r="N37" i="13"/>
  <c r="O37" i="13" s="1"/>
  <c r="N38" i="13"/>
  <c r="O38" i="13" s="1"/>
  <c r="N39" i="13"/>
  <c r="O39" i="13" s="1"/>
  <c r="N40" i="13"/>
  <c r="O40" i="13" s="1"/>
  <c r="N41" i="13"/>
  <c r="O41" i="13" s="1"/>
  <c r="N42" i="13"/>
  <c r="O42" i="13" s="1"/>
  <c r="N43" i="13"/>
  <c r="O43" i="13" s="1"/>
  <c r="N44" i="13"/>
  <c r="O44" i="13" s="1"/>
  <c r="N45" i="13"/>
  <c r="O45" i="13" s="1"/>
  <c r="N46" i="13"/>
  <c r="O46" i="13" s="1"/>
  <c r="N47" i="13"/>
  <c r="O47" i="13" s="1"/>
  <c r="N33" i="13"/>
  <c r="G13" i="13"/>
  <c r="H13" i="13" s="1"/>
  <c r="M35" i="13"/>
  <c r="M34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F13" i="13"/>
  <c r="K48" i="13"/>
  <c r="L48" i="13"/>
  <c r="F22" i="17" l="1"/>
  <c r="M48" i="13"/>
  <c r="K49" i="13"/>
  <c r="I50" i="13" s="1"/>
  <c r="N48" i="13"/>
  <c r="O33" i="13"/>
  <c r="O48" i="13" s="1"/>
  <c r="G11" i="4" l="1"/>
  <c r="U13" i="21" l="1"/>
  <c r="T13" i="21"/>
  <c r="R13" i="21"/>
  <c r="S13" i="21"/>
  <c r="V13" i="21"/>
  <c r="R14" i="20"/>
  <c r="R15" i="20" s="1"/>
  <c r="T14" i="20"/>
  <c r="U14" i="20"/>
  <c r="R16" i="19"/>
  <c r="S16" i="19"/>
  <c r="T16" i="19"/>
  <c r="U16" i="19"/>
  <c r="I20" i="17"/>
  <c r="I21" i="17" s="1"/>
  <c r="H20" i="17"/>
  <c r="H21" i="17" s="1"/>
  <c r="J17" i="12"/>
  <c r="K17" i="12"/>
  <c r="E17" i="11"/>
  <c r="D18" i="11" s="1"/>
  <c r="T14" i="21" l="1"/>
  <c r="H22" i="17"/>
  <c r="R17" i="19"/>
  <c r="T17" i="19"/>
  <c r="J18" i="12"/>
  <c r="T15" i="20"/>
  <c r="R16" i="20" s="1"/>
  <c r="R14" i="21"/>
  <c r="R15" i="21" s="1"/>
  <c r="R18" i="19" l="1"/>
  <c r="F14" i="4"/>
  <c r="F11" i="4"/>
  <c r="F17" i="4" l="1"/>
  <c r="F18" i="4" s="1"/>
  <c r="D12" i="14"/>
  <c r="D13" i="14"/>
  <c r="D14" i="14"/>
  <c r="D15" i="14"/>
  <c r="D16" i="14"/>
  <c r="D11" i="14"/>
  <c r="G12" i="14"/>
  <c r="G13" i="14"/>
  <c r="G14" i="14"/>
  <c r="G15" i="14"/>
  <c r="G11" i="14"/>
  <c r="M17" i="12"/>
  <c r="AB18" i="12"/>
  <c r="AD18" i="12" l="1"/>
  <c r="P14" i="4"/>
  <c r="P11" i="4"/>
  <c r="P17" i="4" l="1"/>
  <c r="P18" i="4" s="1"/>
  <c r="M11" i="15"/>
  <c r="M12" i="15"/>
  <c r="M13" i="15"/>
  <c r="M14" i="15"/>
  <c r="M15" i="15"/>
  <c r="M16" i="15"/>
  <c r="M10" i="15"/>
  <c r="W13" i="21"/>
  <c r="X13" i="21"/>
  <c r="Y13" i="21"/>
  <c r="AA13" i="21"/>
  <c r="AB13" i="21"/>
  <c r="AC13" i="21"/>
  <c r="AD13" i="21"/>
  <c r="AE13" i="21"/>
  <c r="AF13" i="21"/>
  <c r="AG13" i="21"/>
  <c r="AH13" i="21"/>
  <c r="AI13" i="21"/>
  <c r="AJ13" i="21"/>
  <c r="AK13" i="21"/>
  <c r="AL13" i="21"/>
  <c r="AM13" i="21"/>
  <c r="AN13" i="21"/>
  <c r="AO13" i="21"/>
  <c r="AP13" i="21"/>
  <c r="AQ13" i="21"/>
  <c r="AR13" i="21"/>
  <c r="AS13" i="21"/>
  <c r="AT13" i="21"/>
  <c r="AU13" i="21"/>
  <c r="AV13" i="21"/>
  <c r="AW13" i="21"/>
  <c r="AX13" i="21"/>
  <c r="AY13" i="21"/>
  <c r="AZ13" i="21"/>
  <c r="BA13" i="21"/>
  <c r="BB13" i="21"/>
  <c r="BC13" i="21"/>
  <c r="BD13" i="21"/>
  <c r="BE13" i="21"/>
  <c r="L17" i="15" l="1"/>
  <c r="N17" i="15"/>
  <c r="O17" i="15"/>
  <c r="Q17" i="15"/>
  <c r="R17" i="15"/>
  <c r="T17" i="15"/>
  <c r="U17" i="15"/>
  <c r="W17" i="15"/>
  <c r="X17" i="15"/>
  <c r="Z17" i="15"/>
  <c r="AA17" i="15"/>
  <c r="AC17" i="15"/>
  <c r="AD17" i="15"/>
  <c r="AF17" i="15"/>
  <c r="AG17" i="15"/>
  <c r="AI17" i="15"/>
  <c r="AJ17" i="15"/>
  <c r="AL17" i="15"/>
  <c r="AM17" i="15"/>
  <c r="G14" i="13"/>
  <c r="H14" i="13" s="1"/>
  <c r="T13" i="13"/>
  <c r="E23" i="13"/>
  <c r="D23" i="13"/>
  <c r="C23" i="13"/>
  <c r="B23" i="13"/>
  <c r="G22" i="13"/>
  <c r="H22" i="13" s="1"/>
  <c r="F22" i="13"/>
  <c r="G21" i="13"/>
  <c r="H21" i="13" s="1"/>
  <c r="F21" i="13"/>
  <c r="G20" i="13"/>
  <c r="H20" i="13" s="1"/>
  <c r="F20" i="13"/>
  <c r="G19" i="13"/>
  <c r="H19" i="13" s="1"/>
  <c r="F19" i="13"/>
  <c r="G18" i="13"/>
  <c r="H18" i="13" s="1"/>
  <c r="F18" i="13"/>
  <c r="G17" i="13"/>
  <c r="H17" i="13" s="1"/>
  <c r="F17" i="13"/>
  <c r="G16" i="13"/>
  <c r="H16" i="13" s="1"/>
  <c r="F16" i="13"/>
  <c r="G15" i="13"/>
  <c r="H15" i="13" s="1"/>
  <c r="F15" i="13"/>
  <c r="N13" i="13"/>
  <c r="O13" i="13" s="1"/>
  <c r="M13" i="13"/>
  <c r="G17" i="11"/>
  <c r="F17" i="11"/>
  <c r="F18" i="11" l="1"/>
  <c r="B24" i="13"/>
  <c r="D24" i="13"/>
  <c r="B25" i="13" s="1"/>
  <c r="G23" i="13"/>
  <c r="H23" i="13" s="1"/>
  <c r="F23" i="13"/>
  <c r="R22" i="18" l="1"/>
  <c r="S22" i="18"/>
  <c r="J11" i="14"/>
  <c r="Y14" i="20" l="1"/>
  <c r="X14" i="20"/>
  <c r="W14" i="20"/>
  <c r="V14" i="20"/>
  <c r="Y16" i="19"/>
  <c r="X16" i="19"/>
  <c r="W16" i="19"/>
  <c r="V16" i="19"/>
  <c r="U22" i="18"/>
  <c r="T22" i="18"/>
  <c r="U17" i="18"/>
  <c r="T17" i="18"/>
  <c r="S17" i="18"/>
  <c r="R17" i="18"/>
  <c r="U13" i="18"/>
  <c r="T13" i="18"/>
  <c r="T24" i="18" s="1"/>
  <c r="R13" i="18"/>
  <c r="R24" i="18" s="1"/>
  <c r="M20" i="17"/>
  <c r="M21" i="17" s="1"/>
  <c r="L20" i="17"/>
  <c r="K20" i="17"/>
  <c r="Q17" i="16"/>
  <c r="P17" i="16"/>
  <c r="O17" i="16"/>
  <c r="N17" i="16"/>
  <c r="K21" i="17" l="1"/>
  <c r="V17" i="19"/>
  <c r="P18" i="16"/>
  <c r="N18" i="16"/>
  <c r="X15" i="20"/>
  <c r="R25" i="18"/>
  <c r="L22" i="17"/>
  <c r="X14" i="21"/>
  <c r="V14" i="21"/>
  <c r="X17" i="19"/>
  <c r="V15" i="20"/>
  <c r="L21" i="17"/>
  <c r="N19" i="16" l="1"/>
  <c r="V15" i="21"/>
  <c r="V16" i="20"/>
  <c r="V17" i="20" s="1"/>
  <c r="V18" i="19"/>
  <c r="L17" i="12"/>
  <c r="L18" i="12" s="1"/>
  <c r="G14" i="4" l="1"/>
  <c r="BD14" i="21"/>
  <c r="BB14" i="21"/>
  <c r="AZ14" i="21"/>
  <c r="AX14" i="21"/>
  <c r="AV14" i="21"/>
  <c r="AT14" i="21"/>
  <c r="AR14" i="21"/>
  <c r="AP14" i="21"/>
  <c r="AN14" i="21"/>
  <c r="AL14" i="21"/>
  <c r="AJ14" i="21"/>
  <c r="AH14" i="21"/>
  <c r="AF14" i="21"/>
  <c r="AD14" i="21"/>
  <c r="AB14" i="21"/>
  <c r="Z14" i="21"/>
  <c r="BI14" i="20"/>
  <c r="BH14" i="20"/>
  <c r="BG14" i="20"/>
  <c r="BF14" i="20"/>
  <c r="BE14" i="20"/>
  <c r="BD14" i="20"/>
  <c r="BC14" i="20"/>
  <c r="BB14" i="20"/>
  <c r="BA14" i="20"/>
  <c r="AZ14" i="20"/>
  <c r="AY14" i="20"/>
  <c r="AX14" i="20"/>
  <c r="AW14" i="20"/>
  <c r="AV14" i="20"/>
  <c r="AU14" i="20"/>
  <c r="AT14" i="20"/>
  <c r="AS14" i="20"/>
  <c r="AR14" i="20"/>
  <c r="AQ14" i="20"/>
  <c r="AP14" i="20"/>
  <c r="AO14" i="20"/>
  <c r="AN14" i="20"/>
  <c r="AM14" i="20"/>
  <c r="AL14" i="20"/>
  <c r="AK14" i="20"/>
  <c r="AJ14" i="20"/>
  <c r="AI14" i="20"/>
  <c r="AH14" i="20"/>
  <c r="AG14" i="20"/>
  <c r="AF14" i="20"/>
  <c r="AE14" i="20"/>
  <c r="AD14" i="20"/>
  <c r="AC14" i="20"/>
  <c r="AB14" i="20"/>
  <c r="AA14" i="20"/>
  <c r="Z14" i="20"/>
  <c r="BI16" i="19"/>
  <c r="BH16" i="19"/>
  <c r="BG16" i="19"/>
  <c r="BF16" i="19"/>
  <c r="BE16" i="19"/>
  <c r="BD16" i="19"/>
  <c r="BC16" i="19"/>
  <c r="BB16" i="19"/>
  <c r="BA16" i="19"/>
  <c r="AZ16" i="19"/>
  <c r="AY16" i="19"/>
  <c r="AX16" i="19"/>
  <c r="AW16" i="19"/>
  <c r="AV16" i="19"/>
  <c r="AU16" i="19"/>
  <c r="AT16" i="19"/>
  <c r="AS16" i="19"/>
  <c r="AR16" i="19"/>
  <c r="AQ16" i="19"/>
  <c r="AP16" i="19"/>
  <c r="AO16" i="19"/>
  <c r="AN16" i="19"/>
  <c r="AM16" i="19"/>
  <c r="AL16" i="19"/>
  <c r="AK16" i="19"/>
  <c r="AJ16" i="19"/>
  <c r="AI16" i="19"/>
  <c r="AH16" i="19"/>
  <c r="AG16" i="19"/>
  <c r="AF16" i="19"/>
  <c r="AE16" i="19"/>
  <c r="AD16" i="19"/>
  <c r="AC16" i="19"/>
  <c r="AB16" i="19"/>
  <c r="AA16" i="19"/>
  <c r="Z16" i="19"/>
  <c r="BE22" i="18"/>
  <c r="BD22" i="18"/>
  <c r="BC22" i="18"/>
  <c r="BB22" i="18"/>
  <c r="BA22" i="18"/>
  <c r="AZ22" i="18"/>
  <c r="AY22" i="18"/>
  <c r="AX22" i="18"/>
  <c r="AW22" i="18"/>
  <c r="AV22" i="18"/>
  <c r="AU22" i="18"/>
  <c r="AT22" i="18"/>
  <c r="AS22" i="18"/>
  <c r="AR22" i="18"/>
  <c r="AQ22" i="18"/>
  <c r="AP22" i="18"/>
  <c r="AO22" i="18"/>
  <c r="AN22" i="18"/>
  <c r="AM22" i="18"/>
  <c r="AL22" i="18"/>
  <c r="AK22" i="18"/>
  <c r="AJ22" i="18"/>
  <c r="AI22" i="18"/>
  <c r="AH22" i="18"/>
  <c r="AG22" i="18"/>
  <c r="AF22" i="18"/>
  <c r="AE22" i="18"/>
  <c r="AD22" i="18"/>
  <c r="AC22" i="18"/>
  <c r="AB22" i="18"/>
  <c r="AA22" i="18"/>
  <c r="Z22" i="18"/>
  <c r="Y22" i="18"/>
  <c r="X22" i="18"/>
  <c r="W22" i="18"/>
  <c r="V22" i="18"/>
  <c r="BE17" i="18"/>
  <c r="BD17" i="18"/>
  <c r="BC17" i="18"/>
  <c r="BB17" i="18"/>
  <c r="BA17" i="18"/>
  <c r="AZ17" i="18"/>
  <c r="AY17" i="18"/>
  <c r="AX17" i="18"/>
  <c r="AW17" i="18"/>
  <c r="AV17" i="18"/>
  <c r="AU17" i="18"/>
  <c r="AT17" i="18"/>
  <c r="AS17" i="18"/>
  <c r="AR17" i="18"/>
  <c r="AQ17" i="18"/>
  <c r="AP17" i="18"/>
  <c r="AO17" i="18"/>
  <c r="AN17" i="18"/>
  <c r="AM17" i="18"/>
  <c r="AL17" i="18"/>
  <c r="AK17" i="18"/>
  <c r="AJ17" i="18"/>
  <c r="AI17" i="18"/>
  <c r="AH17" i="18"/>
  <c r="AG17" i="18"/>
  <c r="AF17" i="18"/>
  <c r="AE17" i="18"/>
  <c r="AD17" i="18"/>
  <c r="AC17" i="18"/>
  <c r="AB17" i="18"/>
  <c r="AA17" i="18"/>
  <c r="Z17" i="18"/>
  <c r="Y17" i="18"/>
  <c r="X17" i="18"/>
  <c r="W17" i="18"/>
  <c r="V17" i="18"/>
  <c r="BE13" i="18"/>
  <c r="BD13" i="18"/>
  <c r="BC13" i="18"/>
  <c r="BB13" i="18"/>
  <c r="BA13" i="18"/>
  <c r="AZ13" i="18"/>
  <c r="AY13" i="18"/>
  <c r="AX13" i="18"/>
  <c r="AW13" i="18"/>
  <c r="AV13" i="18"/>
  <c r="AU13" i="18"/>
  <c r="AT13" i="18"/>
  <c r="AS13" i="18"/>
  <c r="AR13" i="18"/>
  <c r="AQ13" i="18"/>
  <c r="AP13" i="18"/>
  <c r="AO13" i="18"/>
  <c r="AN13" i="18"/>
  <c r="AM13" i="18"/>
  <c r="AL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AB22" i="17"/>
  <c r="Z22" i="17"/>
  <c r="X22" i="17"/>
  <c r="V22" i="17"/>
  <c r="AC21" i="17"/>
  <c r="AB21" i="17"/>
  <c r="AA21" i="17"/>
  <c r="Y21" i="17"/>
  <c r="X21" i="17"/>
  <c r="W21" i="17"/>
  <c r="V21" i="17"/>
  <c r="AW21" i="17"/>
  <c r="AU21" i="17"/>
  <c r="AS21" i="17"/>
  <c r="AQ21" i="17"/>
  <c r="AP21" i="17"/>
  <c r="AO21" i="17"/>
  <c r="AM21" i="17"/>
  <c r="AK21" i="17"/>
  <c r="AI21" i="17"/>
  <c r="AH21" i="17"/>
  <c r="AG21" i="17"/>
  <c r="AE21" i="17"/>
  <c r="U20" i="17"/>
  <c r="U21" i="17" s="1"/>
  <c r="T20" i="17"/>
  <c r="T21" i="17" s="1"/>
  <c r="S20" i="17"/>
  <c r="S21" i="17" s="1"/>
  <c r="R20" i="17"/>
  <c r="R21" i="17" s="1"/>
  <c r="Q20" i="17"/>
  <c r="Q21" i="17" s="1"/>
  <c r="P20" i="17"/>
  <c r="O20" i="17"/>
  <c r="O21" i="17" s="1"/>
  <c r="N20" i="17"/>
  <c r="AF18" i="16"/>
  <c r="AD18" i="16"/>
  <c r="AB18" i="16"/>
  <c r="Z18" i="16"/>
  <c r="BA17" i="16"/>
  <c r="AZ17" i="16"/>
  <c r="AY17" i="16"/>
  <c r="AX17" i="16"/>
  <c r="AW17" i="16"/>
  <c r="AV17" i="16"/>
  <c r="AU17" i="16"/>
  <c r="AT17" i="16"/>
  <c r="AS17" i="16"/>
  <c r="AR17" i="16"/>
  <c r="AQ17" i="16"/>
  <c r="AP17" i="16"/>
  <c r="AO17" i="16"/>
  <c r="AN17" i="16"/>
  <c r="AM17" i="16"/>
  <c r="AL17" i="16"/>
  <c r="AK17" i="16"/>
  <c r="AJ17" i="16"/>
  <c r="AI17" i="16"/>
  <c r="AH17" i="16"/>
  <c r="AH18" i="16" s="1"/>
  <c r="Y17" i="16"/>
  <c r="X17" i="16"/>
  <c r="W17" i="16"/>
  <c r="V17" i="16"/>
  <c r="U17" i="16"/>
  <c r="T17" i="16"/>
  <c r="S17" i="16"/>
  <c r="R17" i="16"/>
  <c r="AN16" i="15"/>
  <c r="AK16" i="15"/>
  <c r="AH16" i="15"/>
  <c r="AE16" i="15"/>
  <c r="AB16" i="15"/>
  <c r="Y16" i="15"/>
  <c r="V16" i="15"/>
  <c r="S16" i="15"/>
  <c r="P16" i="15"/>
  <c r="AN13" i="15"/>
  <c r="AK13" i="15"/>
  <c r="AH13" i="15"/>
  <c r="AE13" i="15"/>
  <c r="AB13" i="15"/>
  <c r="Y13" i="15"/>
  <c r="V13" i="15"/>
  <c r="S13" i="15"/>
  <c r="P13" i="15"/>
  <c r="AN12" i="15"/>
  <c r="AK12" i="15"/>
  <c r="AH12" i="15"/>
  <c r="AE12" i="15"/>
  <c r="AB12" i="15"/>
  <c r="Y12" i="15"/>
  <c r="V12" i="15"/>
  <c r="S12" i="15"/>
  <c r="P12" i="15"/>
  <c r="AN11" i="15"/>
  <c r="AH11" i="15"/>
  <c r="AE11" i="15"/>
  <c r="AB11" i="15"/>
  <c r="Y11" i="15"/>
  <c r="V11" i="15"/>
  <c r="S11" i="15"/>
  <c r="P11" i="15"/>
  <c r="AN10" i="15"/>
  <c r="AK10" i="15"/>
  <c r="AH10" i="15"/>
  <c r="AE10" i="15"/>
  <c r="AB10" i="15"/>
  <c r="Y10" i="15"/>
  <c r="V10" i="15"/>
  <c r="S10" i="15"/>
  <c r="BI15" i="14"/>
  <c r="BF15" i="14"/>
  <c r="BC15" i="14"/>
  <c r="AZ15" i="14"/>
  <c r="AW15" i="14"/>
  <c r="AT15" i="14"/>
  <c r="AQ15" i="14"/>
  <c r="AN15" i="14"/>
  <c r="AK15" i="14"/>
  <c r="AH15" i="14"/>
  <c r="AE15" i="14"/>
  <c r="AB15" i="14"/>
  <c r="Y15" i="14"/>
  <c r="V15" i="14"/>
  <c r="S15" i="14"/>
  <c r="P15" i="14"/>
  <c r="M15" i="14"/>
  <c r="J15" i="14"/>
  <c r="BI14" i="14"/>
  <c r="BF14" i="14"/>
  <c r="BC14" i="14"/>
  <c r="AZ14" i="14"/>
  <c r="AW14" i="14"/>
  <c r="AT14" i="14"/>
  <c r="AQ14" i="14"/>
  <c r="AN14" i="14"/>
  <c r="AK14" i="14"/>
  <c r="AH14" i="14"/>
  <c r="AE14" i="14"/>
  <c r="AB14" i="14"/>
  <c r="Y14" i="14"/>
  <c r="V14" i="14"/>
  <c r="S14" i="14"/>
  <c r="P14" i="14"/>
  <c r="M14" i="14"/>
  <c r="J14" i="14"/>
  <c r="BI13" i="14"/>
  <c r="BF13" i="14"/>
  <c r="BC13" i="14"/>
  <c r="AZ13" i="14"/>
  <c r="AW13" i="14"/>
  <c r="AT13" i="14"/>
  <c r="AQ13" i="14"/>
  <c r="AN13" i="14"/>
  <c r="AK13" i="14"/>
  <c r="AH13" i="14"/>
  <c r="AE13" i="14"/>
  <c r="AB13" i="14"/>
  <c r="Y13" i="14"/>
  <c r="V13" i="14"/>
  <c r="S13" i="14"/>
  <c r="M13" i="14"/>
  <c r="J13" i="14"/>
  <c r="BI12" i="14"/>
  <c r="BF12" i="14"/>
  <c r="BC12" i="14"/>
  <c r="AZ12" i="14"/>
  <c r="AW12" i="14"/>
  <c r="AT12" i="14"/>
  <c r="AQ12" i="14"/>
  <c r="AN12" i="14"/>
  <c r="AK12" i="14"/>
  <c r="AH12" i="14"/>
  <c r="AE12" i="14"/>
  <c r="AB12" i="14"/>
  <c r="Y12" i="14"/>
  <c r="V12" i="14"/>
  <c r="S12" i="14"/>
  <c r="P12" i="14"/>
  <c r="M12" i="14"/>
  <c r="J12" i="14"/>
  <c r="BI11" i="14"/>
  <c r="BF11" i="14"/>
  <c r="BC11" i="14"/>
  <c r="AZ11" i="14"/>
  <c r="AW11" i="14"/>
  <c r="AT11" i="14"/>
  <c r="AQ11" i="14"/>
  <c r="AN11" i="14"/>
  <c r="AK11" i="14"/>
  <c r="AH11" i="14"/>
  <c r="AE11" i="14"/>
  <c r="AB11" i="14"/>
  <c r="Y11" i="14"/>
  <c r="V11" i="14"/>
  <c r="S11" i="14"/>
  <c r="P11" i="14"/>
  <c r="M11" i="14"/>
  <c r="BP23" i="13"/>
  <c r="BO23" i="13"/>
  <c r="BN23" i="13"/>
  <c r="BM23" i="13"/>
  <c r="BI23" i="13"/>
  <c r="BH23" i="13"/>
  <c r="BG23" i="13"/>
  <c r="BF23" i="13"/>
  <c r="BB23" i="13"/>
  <c r="BA23" i="13"/>
  <c r="AZ23" i="13"/>
  <c r="AY23" i="13"/>
  <c r="AU23" i="13"/>
  <c r="AT23" i="13"/>
  <c r="AS23" i="13"/>
  <c r="AR23" i="13"/>
  <c r="AN23" i="13"/>
  <c r="AM23" i="13"/>
  <c r="AL23" i="13"/>
  <c r="AK23" i="13"/>
  <c r="AG23" i="13"/>
  <c r="AF23" i="13"/>
  <c r="AE23" i="13"/>
  <c r="AD23" i="13"/>
  <c r="Z23" i="13"/>
  <c r="Y23" i="13"/>
  <c r="X23" i="13"/>
  <c r="W23" i="13"/>
  <c r="S23" i="13"/>
  <c r="R23" i="13"/>
  <c r="Q23" i="13"/>
  <c r="P23" i="13"/>
  <c r="L23" i="13"/>
  <c r="K23" i="13"/>
  <c r="J23" i="13"/>
  <c r="I23" i="13"/>
  <c r="BR22" i="13"/>
  <c r="BS22" i="13" s="1"/>
  <c r="BQ22" i="13"/>
  <c r="BK22" i="13"/>
  <c r="BL22" i="13" s="1"/>
  <c r="BJ22" i="13"/>
  <c r="BD22" i="13"/>
  <c r="BE22" i="13" s="1"/>
  <c r="BC22" i="13"/>
  <c r="AW22" i="13"/>
  <c r="AX22" i="13" s="1"/>
  <c r="AV22" i="13"/>
  <c r="AP22" i="13"/>
  <c r="AQ22" i="13" s="1"/>
  <c r="AO22" i="13"/>
  <c r="AI22" i="13"/>
  <c r="AJ22" i="13" s="1"/>
  <c r="AH22" i="13"/>
  <c r="AB22" i="13"/>
  <c r="AC22" i="13" s="1"/>
  <c r="AA22" i="13"/>
  <c r="U22" i="13"/>
  <c r="V22" i="13" s="1"/>
  <c r="T22" i="13"/>
  <c r="N22" i="13"/>
  <c r="O22" i="13" s="1"/>
  <c r="M22" i="13"/>
  <c r="BR21" i="13"/>
  <c r="BS21" i="13" s="1"/>
  <c r="BQ21" i="13"/>
  <c r="BK21" i="13"/>
  <c r="BL21" i="13" s="1"/>
  <c r="BJ21" i="13"/>
  <c r="BD21" i="13"/>
  <c r="BE21" i="13" s="1"/>
  <c r="BC21" i="13"/>
  <c r="AW21" i="13"/>
  <c r="AX21" i="13" s="1"/>
  <c r="AV21" i="13"/>
  <c r="AP21" i="13"/>
  <c r="AQ21" i="13" s="1"/>
  <c r="AO21" i="13"/>
  <c r="AI21" i="13"/>
  <c r="AJ21" i="13" s="1"/>
  <c r="AH21" i="13"/>
  <c r="AB21" i="13"/>
  <c r="AC21" i="13" s="1"/>
  <c r="AA21" i="13"/>
  <c r="U21" i="13"/>
  <c r="V21" i="13" s="1"/>
  <c r="T21" i="13"/>
  <c r="N21" i="13"/>
  <c r="O21" i="13" s="1"/>
  <c r="M21" i="13"/>
  <c r="BR20" i="13"/>
  <c r="BS20" i="13" s="1"/>
  <c r="BQ20" i="13"/>
  <c r="BK20" i="13"/>
  <c r="BL20" i="13" s="1"/>
  <c r="BJ20" i="13"/>
  <c r="BD20" i="13"/>
  <c r="BE20" i="13" s="1"/>
  <c r="BC20" i="13"/>
  <c r="AW20" i="13"/>
  <c r="AX20" i="13" s="1"/>
  <c r="AV20" i="13"/>
  <c r="AP20" i="13"/>
  <c r="AQ20" i="13" s="1"/>
  <c r="AO20" i="13"/>
  <c r="AI20" i="13"/>
  <c r="AJ20" i="13" s="1"/>
  <c r="AH20" i="13"/>
  <c r="AB20" i="13"/>
  <c r="AC20" i="13" s="1"/>
  <c r="AA20" i="13"/>
  <c r="U20" i="13"/>
  <c r="V20" i="13" s="1"/>
  <c r="T20" i="13"/>
  <c r="N20" i="13"/>
  <c r="O20" i="13" s="1"/>
  <c r="M20" i="13"/>
  <c r="BR19" i="13"/>
  <c r="BS19" i="13" s="1"/>
  <c r="BQ19" i="13"/>
  <c r="BK19" i="13"/>
  <c r="BL19" i="13" s="1"/>
  <c r="BJ19" i="13"/>
  <c r="BD19" i="13"/>
  <c r="BE19" i="13" s="1"/>
  <c r="BC19" i="13"/>
  <c r="AW19" i="13"/>
  <c r="AX19" i="13" s="1"/>
  <c r="AV19" i="13"/>
  <c r="AP19" i="13"/>
  <c r="AQ19" i="13" s="1"/>
  <c r="AO19" i="13"/>
  <c r="AI19" i="13"/>
  <c r="AJ19" i="13" s="1"/>
  <c r="AH19" i="13"/>
  <c r="AB19" i="13"/>
  <c r="AC19" i="13" s="1"/>
  <c r="AA19" i="13"/>
  <c r="U19" i="13"/>
  <c r="V19" i="13" s="1"/>
  <c r="T19" i="13"/>
  <c r="N19" i="13"/>
  <c r="O19" i="13" s="1"/>
  <c r="M19" i="13"/>
  <c r="BR18" i="13"/>
  <c r="BS18" i="13" s="1"/>
  <c r="BQ18" i="13"/>
  <c r="BK18" i="13"/>
  <c r="BL18" i="13" s="1"/>
  <c r="BJ18" i="13"/>
  <c r="BD18" i="13"/>
  <c r="BE18" i="13" s="1"/>
  <c r="BC18" i="13"/>
  <c r="AW18" i="13"/>
  <c r="AX18" i="13" s="1"/>
  <c r="AV18" i="13"/>
  <c r="AP18" i="13"/>
  <c r="AQ18" i="13" s="1"/>
  <c r="AO18" i="13"/>
  <c r="AI18" i="13"/>
  <c r="AJ18" i="13" s="1"/>
  <c r="AH18" i="13"/>
  <c r="AB18" i="13"/>
  <c r="AC18" i="13" s="1"/>
  <c r="AA18" i="13"/>
  <c r="U18" i="13"/>
  <c r="V18" i="13" s="1"/>
  <c r="T18" i="13"/>
  <c r="N18" i="13"/>
  <c r="O18" i="13" s="1"/>
  <c r="M18" i="13"/>
  <c r="BR17" i="13"/>
  <c r="BS17" i="13" s="1"/>
  <c r="BQ17" i="13"/>
  <c r="BK17" i="13"/>
  <c r="BL17" i="13" s="1"/>
  <c r="BJ17" i="13"/>
  <c r="BD17" i="13"/>
  <c r="BE17" i="13" s="1"/>
  <c r="BC17" i="13"/>
  <c r="AW17" i="13"/>
  <c r="AX17" i="13" s="1"/>
  <c r="AV17" i="13"/>
  <c r="AP17" i="13"/>
  <c r="AQ17" i="13" s="1"/>
  <c r="AO17" i="13"/>
  <c r="AI17" i="13"/>
  <c r="AJ17" i="13" s="1"/>
  <c r="AH17" i="13"/>
  <c r="AB17" i="13"/>
  <c r="AC17" i="13" s="1"/>
  <c r="AA17" i="13"/>
  <c r="U17" i="13"/>
  <c r="V17" i="13" s="1"/>
  <c r="T17" i="13"/>
  <c r="N17" i="13"/>
  <c r="O17" i="13" s="1"/>
  <c r="M17" i="13"/>
  <c r="BR16" i="13"/>
  <c r="BS16" i="13" s="1"/>
  <c r="BQ16" i="13"/>
  <c r="BK16" i="13"/>
  <c r="BL16" i="13" s="1"/>
  <c r="BD16" i="13"/>
  <c r="BE16" i="13" s="1"/>
  <c r="AW16" i="13"/>
  <c r="AX16" i="13" s="1"/>
  <c r="AP16" i="13"/>
  <c r="AQ16" i="13" s="1"/>
  <c r="AI16" i="13"/>
  <c r="AJ16" i="13" s="1"/>
  <c r="AB16" i="13"/>
  <c r="AC16" i="13" s="1"/>
  <c r="U16" i="13"/>
  <c r="V16" i="13" s="1"/>
  <c r="T16" i="13"/>
  <c r="N16" i="13"/>
  <c r="O16" i="13" s="1"/>
  <c r="M16" i="13"/>
  <c r="BR15" i="13"/>
  <c r="BS15" i="13" s="1"/>
  <c r="BQ15" i="13"/>
  <c r="BK15" i="13"/>
  <c r="BL15" i="13" s="1"/>
  <c r="BJ15" i="13"/>
  <c r="BD15" i="13"/>
  <c r="BE15" i="13" s="1"/>
  <c r="BC15" i="13"/>
  <c r="AW15" i="13"/>
  <c r="AX15" i="13" s="1"/>
  <c r="AV15" i="13"/>
  <c r="AP15" i="13"/>
  <c r="AQ15" i="13" s="1"/>
  <c r="AO15" i="13"/>
  <c r="AI15" i="13"/>
  <c r="AJ15" i="13" s="1"/>
  <c r="AH15" i="13"/>
  <c r="AB15" i="13"/>
  <c r="AC15" i="13" s="1"/>
  <c r="AA15" i="13"/>
  <c r="U15" i="13"/>
  <c r="V15" i="13" s="1"/>
  <c r="T15" i="13"/>
  <c r="N15" i="13"/>
  <c r="O15" i="13" s="1"/>
  <c r="M15" i="13"/>
  <c r="BR14" i="13"/>
  <c r="BS14" i="13" s="1"/>
  <c r="BK14" i="13"/>
  <c r="BL14" i="13" s="1"/>
  <c r="BJ14" i="13"/>
  <c r="BD14" i="13"/>
  <c r="BE14" i="13" s="1"/>
  <c r="AW14" i="13"/>
  <c r="AX14" i="13" s="1"/>
  <c r="AP14" i="13"/>
  <c r="AQ14" i="13" s="1"/>
  <c r="AI14" i="13"/>
  <c r="AJ14" i="13" s="1"/>
  <c r="AB14" i="13"/>
  <c r="AC14" i="13" s="1"/>
  <c r="U14" i="13"/>
  <c r="V14" i="13" s="1"/>
  <c r="N14" i="13"/>
  <c r="O14" i="13" s="1"/>
  <c r="BR13" i="13"/>
  <c r="BS13" i="13" s="1"/>
  <c r="BQ13" i="13"/>
  <c r="BK13" i="13"/>
  <c r="BL13" i="13" s="1"/>
  <c r="BJ13" i="13"/>
  <c r="BD13" i="13"/>
  <c r="BC13" i="13"/>
  <c r="AW13" i="13"/>
  <c r="AX13" i="13" s="1"/>
  <c r="AV13" i="13"/>
  <c r="AP13" i="13"/>
  <c r="AO13" i="13"/>
  <c r="AI13" i="13"/>
  <c r="AJ13" i="13" s="1"/>
  <c r="AH13" i="13"/>
  <c r="AB13" i="13"/>
  <c r="AC13" i="13" s="1"/>
  <c r="AA13" i="13"/>
  <c r="U13" i="13"/>
  <c r="T18" i="12"/>
  <c r="R18" i="12"/>
  <c r="Q17" i="12"/>
  <c r="P17" i="12"/>
  <c r="O17" i="12"/>
  <c r="N17" i="12"/>
  <c r="W17" i="11"/>
  <c r="X17" i="11"/>
  <c r="V17" i="11"/>
  <c r="Y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AP18" i="16" l="1"/>
  <c r="AB15" i="20"/>
  <c r="AJ15" i="20"/>
  <c r="AR15" i="20"/>
  <c r="Z24" i="18"/>
  <c r="AH24" i="18"/>
  <c r="AP24" i="18"/>
  <c r="AX24" i="18"/>
  <c r="Z17" i="19"/>
  <c r="AH17" i="19"/>
  <c r="AP17" i="19"/>
  <c r="AX17" i="19"/>
  <c r="BF17" i="19"/>
  <c r="AD15" i="20"/>
  <c r="AL15" i="20"/>
  <c r="AT15" i="20"/>
  <c r="BB15" i="20"/>
  <c r="R18" i="16"/>
  <c r="Y18" i="11"/>
  <c r="V24" i="18"/>
  <c r="AD24" i="18"/>
  <c r="AL24" i="18"/>
  <c r="AT24" i="18"/>
  <c r="BB24" i="18"/>
  <c r="Z15" i="20"/>
  <c r="AH15" i="20"/>
  <c r="AP15" i="20"/>
  <c r="AX15" i="20"/>
  <c r="BF15" i="20"/>
  <c r="AF15" i="20"/>
  <c r="AN15" i="20"/>
  <c r="V18" i="16"/>
  <c r="AL18" i="16"/>
  <c r="AT18" i="16"/>
  <c r="X24" i="18"/>
  <c r="AF24" i="18"/>
  <c r="AN24" i="18"/>
  <c r="AV24" i="18"/>
  <c r="BD24" i="18"/>
  <c r="AZ15" i="20"/>
  <c r="BH15" i="20"/>
  <c r="AV15" i="20"/>
  <c r="BD15" i="20"/>
  <c r="AB17" i="19"/>
  <c r="AJ17" i="19"/>
  <c r="AR17" i="19"/>
  <c r="AZ17" i="19"/>
  <c r="BH17" i="19"/>
  <c r="AD17" i="19"/>
  <c r="AL17" i="19"/>
  <c r="AT17" i="19"/>
  <c r="BB17" i="19"/>
  <c r="AV22" i="17"/>
  <c r="H18" i="11"/>
  <c r="AF24" i="13"/>
  <c r="R18" i="11"/>
  <c r="N18" i="11"/>
  <c r="Z19" i="16"/>
  <c r="AN18" i="16"/>
  <c r="AX18" i="16"/>
  <c r="AV18" i="16"/>
  <c r="X18" i="16"/>
  <c r="T23" i="13"/>
  <c r="BJ23" i="13"/>
  <c r="I24" i="13"/>
  <c r="W24" i="13"/>
  <c r="AK24" i="13"/>
  <c r="AY24" i="13"/>
  <c r="M23" i="13"/>
  <c r="AA23" i="13"/>
  <c r="BQ23" i="13"/>
  <c r="P24" i="13"/>
  <c r="AD24" i="13"/>
  <c r="AR24" i="13"/>
  <c r="BF24" i="13"/>
  <c r="N18" i="12"/>
  <c r="Z18" i="12"/>
  <c r="P18" i="12"/>
  <c r="V18" i="11"/>
  <c r="P18" i="11"/>
  <c r="AB24" i="18"/>
  <c r="AJ24" i="18"/>
  <c r="AZ24" i="18"/>
  <c r="AR24" i="18"/>
  <c r="P22" i="17"/>
  <c r="AF22" i="17"/>
  <c r="AJ22" i="17"/>
  <c r="AN22" i="17"/>
  <c r="AR22" i="17"/>
  <c r="AP22" i="17"/>
  <c r="AH22" i="17"/>
  <c r="N22" i="17"/>
  <c r="AD22" i="17"/>
  <c r="AL22" i="17"/>
  <c r="AT22" i="17"/>
  <c r="R22" i="17"/>
  <c r="T18" i="16"/>
  <c r="AJ18" i="16"/>
  <c r="AH19" i="16" s="1"/>
  <c r="AR18" i="16"/>
  <c r="AZ18" i="16"/>
  <c r="AD19" i="16"/>
  <c r="AM24" i="13"/>
  <c r="AT24" i="13"/>
  <c r="BA24" i="13"/>
  <c r="BO24" i="13"/>
  <c r="AP23" i="13"/>
  <c r="AQ23" i="13" s="1"/>
  <c r="BR23" i="13"/>
  <c r="BS23" i="13" s="1"/>
  <c r="U23" i="13"/>
  <c r="V23" i="13" s="1"/>
  <c r="BH24" i="13"/>
  <c r="AH23" i="13"/>
  <c r="X18" i="12"/>
  <c r="J18" i="11"/>
  <c r="AF17" i="19"/>
  <c r="AN17" i="19"/>
  <c r="AV17" i="19"/>
  <c r="BD17" i="19"/>
  <c r="V18" i="12"/>
  <c r="G17" i="4"/>
  <c r="G18" i="4" s="1"/>
  <c r="Z15" i="21"/>
  <c r="AD15" i="21"/>
  <c r="AH15" i="21"/>
  <c r="AL15" i="21"/>
  <c r="AP15" i="21"/>
  <c r="AT15" i="21"/>
  <c r="AX15" i="21"/>
  <c r="BB15" i="21"/>
  <c r="AJ21" i="17"/>
  <c r="AR21" i="17"/>
  <c r="AV21" i="17"/>
  <c r="T22" i="17"/>
  <c r="P21" i="17"/>
  <c r="AN21" i="17"/>
  <c r="N21" i="17"/>
  <c r="AD21" i="17"/>
  <c r="AL21" i="17"/>
  <c r="AT21" i="17"/>
  <c r="AF21" i="17"/>
  <c r="V13" i="13"/>
  <c r="BD23" i="13"/>
  <c r="BE23" i="13" s="1"/>
  <c r="AO23" i="13"/>
  <c r="AV23" i="13"/>
  <c r="BC23" i="13"/>
  <c r="AW23" i="13"/>
  <c r="AX23" i="13" s="1"/>
  <c r="BE13" i="13"/>
  <c r="AB23" i="13"/>
  <c r="AC23" i="13" s="1"/>
  <c r="K24" i="13"/>
  <c r="Y24" i="13"/>
  <c r="BM24" i="13"/>
  <c r="AQ13" i="13"/>
  <c r="AI23" i="13"/>
  <c r="AJ23" i="13" s="1"/>
  <c r="BK23" i="13"/>
  <c r="BL23" i="13" s="1"/>
  <c r="R24" i="13"/>
  <c r="N23" i="13"/>
  <c r="O23" i="13" s="1"/>
  <c r="L18" i="11"/>
  <c r="T18" i="11"/>
  <c r="V19" i="16" l="1"/>
  <c r="AL25" i="18"/>
  <c r="AP19" i="16"/>
  <c r="AT19" i="16"/>
  <c r="AH18" i="19"/>
  <c r="AH25" i="18"/>
  <c r="Z18" i="19"/>
  <c r="AD16" i="20"/>
  <c r="AD17" i="20" s="1"/>
  <c r="Z25" i="18"/>
  <c r="AL16" i="20"/>
  <c r="AL17" i="20" s="1"/>
  <c r="BF16" i="20"/>
  <c r="BF17" i="20" s="1"/>
  <c r="BB16" i="20"/>
  <c r="BB17" i="20" s="1"/>
  <c r="AT16" i="20"/>
  <c r="AT17" i="20" s="1"/>
  <c r="AP16" i="20"/>
  <c r="AP17" i="20" s="1"/>
  <c r="AH16" i="20"/>
  <c r="AH17" i="20" s="1"/>
  <c r="Z16" i="20"/>
  <c r="Z17" i="20" s="1"/>
  <c r="BF18" i="19"/>
  <c r="AX18" i="19"/>
  <c r="AP18" i="19"/>
  <c r="BB25" i="18"/>
  <c r="AX25" i="18"/>
  <c r="W25" i="13"/>
  <c r="AD25" i="18"/>
  <c r="AP25" i="18"/>
  <c r="AR25" i="13"/>
  <c r="V25" i="18"/>
  <c r="R19" i="16"/>
  <c r="I25" i="13"/>
  <c r="BB18" i="19"/>
  <c r="AL18" i="19"/>
  <c r="AL19" i="16"/>
  <c r="AX16" i="20"/>
  <c r="AX17" i="20" s="1"/>
  <c r="AT25" i="18"/>
  <c r="BM25" i="13"/>
  <c r="BF25" i="13"/>
  <c r="AD18" i="19"/>
  <c r="AT18" i="19"/>
  <c r="P25" i="13"/>
  <c r="AD25" i="13"/>
  <c r="AX19" i="16"/>
  <c r="AK25" i="13"/>
  <c r="AY25" i="13"/>
  <c r="M18" i="4" l="1"/>
  <c r="L17" i="4"/>
  <c r="L18" i="4" s="1"/>
  <c r="K18" i="4"/>
  <c r="J17" i="4"/>
  <c r="J18" i="4" s="1"/>
  <c r="H14" i="4" l="1"/>
  <c r="H11" i="4"/>
  <c r="I11" i="4"/>
  <c r="I14" i="4"/>
  <c r="H17" i="4" l="1"/>
  <c r="H18" i="4" s="1"/>
  <c r="I17" i="4"/>
  <c r="I18" i="4" s="1"/>
  <c r="N11" i="4" l="1"/>
  <c r="O11" i="4"/>
  <c r="N14" i="4"/>
  <c r="O14" i="4"/>
  <c r="N17" i="4" l="1"/>
  <c r="N18" i="4" s="1"/>
  <c r="O17" i="4"/>
  <c r="O18" i="4" s="1"/>
  <c r="E20" i="17" l="1"/>
  <c r="E21" i="17" s="1"/>
  <c r="D22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</author>
  </authors>
  <commentList>
    <comment ref="K12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UT:</t>
        </r>
        <r>
          <rPr>
            <sz val="9"/>
            <color indexed="81"/>
            <rFont val="Tahoma"/>
            <family val="2"/>
          </rPr>
          <t xml:space="preserve">
Pueden ser muy pocos y esto dice poco</t>
        </r>
      </text>
    </comment>
    <comment ref="N12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UT:</t>
        </r>
        <r>
          <rPr>
            <sz val="9"/>
            <color indexed="81"/>
            <rFont val="Tahoma"/>
            <family val="2"/>
          </rPr>
          <t xml:space="preserve">
Pueden ser muy pocos y esto dice poco</t>
        </r>
      </text>
    </comment>
  </commentList>
</comments>
</file>

<file path=xl/sharedStrings.xml><?xml version="1.0" encoding="utf-8"?>
<sst xmlns="http://schemas.openxmlformats.org/spreadsheetml/2006/main" count="1236" uniqueCount="216">
  <si>
    <t>Ocupados</t>
  </si>
  <si>
    <t>Formales</t>
  </si>
  <si>
    <t>Hombres</t>
  </si>
  <si>
    <t>Mujeres</t>
  </si>
  <si>
    <t>Informales</t>
  </si>
  <si>
    <t>Posición Ocupacional</t>
  </si>
  <si>
    <t>Obrero o empleado de empresa particular</t>
  </si>
  <si>
    <t>Empleado doméstico</t>
  </si>
  <si>
    <t>Trabajador por cuenta propia</t>
  </si>
  <si>
    <t>Patrón o empleador</t>
  </si>
  <si>
    <t>Trabajador familiar sin remuneración</t>
  </si>
  <si>
    <t>Trabajador sin remuneración en empresas</t>
  </si>
  <si>
    <t>Jornalero o peón</t>
  </si>
  <si>
    <t>Total</t>
  </si>
  <si>
    <t>Estado civil</t>
  </si>
  <si>
    <t>Posición en el hogar</t>
  </si>
  <si>
    <t>Tiene contrato</t>
  </si>
  <si>
    <t>No tiene contrato</t>
  </si>
  <si>
    <t>Contrato verbal</t>
  </si>
  <si>
    <t>Contrato Escrito</t>
  </si>
  <si>
    <t>Fijo</t>
  </si>
  <si>
    <t>Indefinido</t>
  </si>
  <si>
    <t>No está casado y vive en pareja hace menos de 2 años</t>
  </si>
  <si>
    <t>Jefe de Hogar</t>
  </si>
  <si>
    <t>Pareja, esposo o conyuge</t>
  </si>
  <si>
    <t>hijo, hijastro</t>
  </si>
  <si>
    <t>otro pariente</t>
  </si>
  <si>
    <t>nieto</t>
  </si>
  <si>
    <t>empleado(a) de servicio</t>
  </si>
  <si>
    <t>pensionista</t>
  </si>
  <si>
    <t>otro no pariente</t>
  </si>
  <si>
    <t>No está casado y vive en pareja  2 años o mas</t>
  </si>
  <si>
    <t>Nos sabe, no informa</t>
  </si>
  <si>
    <t>Tipo de Afilación a Salud</t>
  </si>
  <si>
    <t>Contributivo (EPS)</t>
  </si>
  <si>
    <t>Especial</t>
  </si>
  <si>
    <t>Subsidiado</t>
  </si>
  <si>
    <t>Pensión</t>
  </si>
  <si>
    <t>Cotiza a pensión</t>
  </si>
  <si>
    <t>No cotiza a pensión</t>
  </si>
  <si>
    <t>No afiliado a Salud</t>
  </si>
  <si>
    <t>Pensionado</t>
  </si>
  <si>
    <t>Más de 48 hras semana</t>
  </si>
  <si>
    <t>trabajador</t>
  </si>
  <si>
    <t>Tasa de Feminización</t>
  </si>
  <si>
    <t>Agropecuarios</t>
  </si>
  <si>
    <t>Minas y Canteras</t>
  </si>
  <si>
    <t>Industria Manufacturera</t>
  </si>
  <si>
    <t>Electricidad, Gas y Agua</t>
  </si>
  <si>
    <t>Construcción</t>
  </si>
  <si>
    <t>Comercio, hoteles y restaurantes</t>
  </si>
  <si>
    <t>Transporte y comunicaciones</t>
  </si>
  <si>
    <t>Establecimientos financieros</t>
  </si>
  <si>
    <t>Actividades inmobiliarias</t>
  </si>
  <si>
    <t>Servicios Comunitarios</t>
  </si>
  <si>
    <t>Nivel Educativo</t>
  </si>
  <si>
    <t>Ninguno</t>
  </si>
  <si>
    <t>Básica primaria (1o - 5o)</t>
  </si>
  <si>
    <t>Básica Secundaria (6o - 9o)</t>
  </si>
  <si>
    <t>Media (10o - 13o)</t>
  </si>
  <si>
    <t>Superior o universitaria</t>
  </si>
  <si>
    <t>Brecha</t>
  </si>
  <si>
    <t>Ingreso Promedio Mensual informales en Ibagué, por sexo y posición ocupacional</t>
  </si>
  <si>
    <t>Ocupados Informales por Posición Ocupacional Y sexo</t>
  </si>
  <si>
    <t>Ocupados informales por rama económica y sexo</t>
  </si>
  <si>
    <t>OCUPADOS FORMALES E INFORMALES POR POSICIÓN EN EL HOGAR Y POR SEXO</t>
  </si>
  <si>
    <t>Ocupados formales e informales, por sexo y por horas trabajadas a la semana</t>
  </si>
  <si>
    <t>Ocupados formales e informales por sexo y tipo de contrato</t>
  </si>
  <si>
    <t>-</t>
  </si>
  <si>
    <t>Ficha metodológica</t>
  </si>
  <si>
    <t>Objetivo General</t>
  </si>
  <si>
    <t>Glosario</t>
  </si>
  <si>
    <t>Cobertura:</t>
  </si>
  <si>
    <t>Seguridad Social: Incluye salud y pensión.</t>
  </si>
  <si>
    <t>Ocupados (O): Son las personas que durante el trimestre de referencia se encontraban en una de las siguientes situaciones:</t>
  </si>
  <si>
    <t>Ocupado informal (OI): Son las personas que durante el período de referencia se encontraban en una de las siguientes situaciones:</t>
  </si>
  <si>
    <t>1. Los empleados particulares y los obreros que laboran en establecimientos, negocios o empresas que ocupen hasta cinco personas en todas sus agencias y sucursales, incluyendo al patrono y/o socio;</t>
  </si>
  <si>
    <t xml:space="preserve">2. Los trabajadores familiares sin remuneración en empresas de cinco trabajadores o menos; </t>
  </si>
  <si>
    <t>3. Los trabajadores sin remuneración en empresas o negocios de otros hogares;</t>
  </si>
  <si>
    <t>4. Los empleados domésticos en empresas de cinco trabajadores o menos;</t>
  </si>
  <si>
    <t>5. Los jornaleros o peones en empresas de cinco trabajadores o menos;</t>
  </si>
  <si>
    <t xml:space="preserve">6. Los trabajadores por cuenta propia que laboran en establecimientos hasta cinco personas, excepto los independientes profesionales; </t>
  </si>
  <si>
    <t>7. Los patrones o empleadores en empresas de cinco trabajadores o menos;</t>
  </si>
  <si>
    <t xml:space="preserve">8. Se excluyen los obreros o empleados del gobierno. </t>
  </si>
  <si>
    <t xml:space="preserve">Proporcionar información básica sobre el tamaño y estructura de los trabajadores informales de la población </t>
  </si>
  <si>
    <t>de Ibagué y de algunas variables sociodemográficas.</t>
  </si>
  <si>
    <r>
      <t>·</t>
    </r>
    <r>
      <rPr>
        <sz val="7"/>
        <rFont val="Times New Roman"/>
        <family val="1"/>
      </rPr>
      <t>     </t>
    </r>
    <r>
      <rPr>
        <sz val="10"/>
        <rFont val="Arial"/>
        <family val="2"/>
      </rPr>
      <t>Tasa de feminización</t>
    </r>
    <r>
      <rPr>
        <sz val="7"/>
        <rFont val="Times New Roman"/>
        <family val="1"/>
      </rPr>
      <t>  (TF) </t>
    </r>
    <r>
      <rPr>
        <sz val="10"/>
        <rFont val="Arial"/>
        <family val="2"/>
      </rPr>
      <t>:  Es la relación porcentual de la población de mujeres (M) y el número  total de mujeres más hombres (M+H) que integran la población ocupada informal</t>
    </r>
  </si>
  <si>
    <t xml:space="preserve">Principales indicadores que se obtuvieron: </t>
  </si>
  <si>
    <t xml:space="preserve">Hombres </t>
  </si>
  <si>
    <t xml:space="preserve">Mujeres </t>
  </si>
  <si>
    <t>(1)*No se incluyen otros ingresos</t>
  </si>
  <si>
    <r>
      <t>·</t>
    </r>
    <r>
      <rPr>
        <sz val="7"/>
        <rFont val="Times New Roman"/>
        <family val="1"/>
      </rPr>
      <t>      </t>
    </r>
    <r>
      <rPr>
        <sz val="7"/>
        <rFont val="Arial"/>
        <family val="2"/>
      </rPr>
      <t> </t>
    </r>
    <r>
      <rPr>
        <sz val="10"/>
        <rFont val="Arial"/>
        <family val="2"/>
      </rPr>
      <t>  Tasa de informalidad (PI):  Es la relación porcentual de la población ocupada informal (I) y el número de personas que integran la población ocupada (PO)</t>
    </r>
  </si>
  <si>
    <t>Ocupados formales e informales, por sexo.</t>
  </si>
  <si>
    <t>Total ocupados</t>
  </si>
  <si>
    <t>Tasa de informalidad</t>
  </si>
  <si>
    <t>Tasa Informalidad</t>
  </si>
  <si>
    <t>Total informales</t>
  </si>
  <si>
    <t>Preescolar</t>
  </si>
  <si>
    <t>Total formales e informales</t>
  </si>
  <si>
    <t>Total formal o informal</t>
  </si>
  <si>
    <t xml:space="preserve">Total </t>
  </si>
  <si>
    <t>Ocupados a seguidad social</t>
  </si>
  <si>
    <t>Ocupados Informales por Nivel Educativo y Sexo</t>
  </si>
  <si>
    <t>Ocup por rama</t>
  </si>
  <si>
    <t>Ingreso promedio mensual por nivel educativo para ocupados formales e informales en Ibagué *(1)</t>
  </si>
  <si>
    <t>BASE DE DATOS DE MERCADO LABORAL OBSERVATORIO  DE EMPLEO DEL TOLIMA</t>
  </si>
  <si>
    <t>Ficha Metodológica</t>
  </si>
  <si>
    <t>Ocupados Formales e Informales, Estado Civil por Sexo</t>
  </si>
  <si>
    <t>Ocupados Formales e Informales, Posición en el Hogar por  Sexo</t>
  </si>
  <si>
    <t>Ocupados afiliación a seguidad social, Tipo de Afiliación a Salud</t>
  </si>
  <si>
    <t>Ocupados afiliación a seguidad social, Pensión</t>
  </si>
  <si>
    <t>Tablas de Informalidad Laboral en Ibagué (SEGUNDO TRIMESTRE 2010-2019)</t>
  </si>
  <si>
    <t xml:space="preserve"> No sabe, no informa</t>
  </si>
  <si>
    <t>Ibagué, valores para el segundo trimestre de cada año</t>
  </si>
  <si>
    <t>Indice</t>
  </si>
  <si>
    <t>Rama Económica</t>
  </si>
  <si>
    <t xml:space="preserve">Indicadores </t>
  </si>
  <si>
    <t>Indicadores</t>
  </si>
  <si>
    <t>Total de informales</t>
  </si>
  <si>
    <t>Ocupados  Formales e Informales, Estado Civil Por Sexo</t>
  </si>
  <si>
    <t>Ocupados afiliación a seguidad social, afiliados a Salud</t>
  </si>
  <si>
    <t>Ocupados afiliación a seguidad social, Cotiza Pensión</t>
  </si>
  <si>
    <t>Horas Trabajadas</t>
  </si>
  <si>
    <t>Ingreso Promedio Mensual informales en Ibagué, por sexo y posición ocupacional*</t>
  </si>
  <si>
    <t>no sabe no informa</t>
  </si>
  <si>
    <t>Media (10o - 11o)</t>
  </si>
  <si>
    <t>No informa</t>
  </si>
  <si>
    <t>Agricultura, ganadería, caza, silvicultura y pesca</t>
  </si>
  <si>
    <t>Explotación de minas y canteras</t>
  </si>
  <si>
    <t>Industrias manufactureras</t>
  </si>
  <si>
    <t>Suministro de electricidad gas, agua y gestión de desechos</t>
  </si>
  <si>
    <t>Comercio y reparación de vehículos</t>
  </si>
  <si>
    <t>Alojamiento y servicios de comida</t>
  </si>
  <si>
    <t>Transporte y almacenamiento</t>
  </si>
  <si>
    <t>Información y comunicaciones</t>
  </si>
  <si>
    <t>Actividades financieras y de seguros</t>
  </si>
  <si>
    <t>Actividades profesionales, científicas, técnicas y servicios administrativos</t>
  </si>
  <si>
    <t>Administración pública y defensa, educación y atención de la salud humana</t>
  </si>
  <si>
    <t>Actividades artísticas, entretenimiento, recreación y otras actividades de servicios</t>
  </si>
  <si>
    <t>&lt;&lt;</t>
  </si>
  <si>
    <t>Ibagué- Urbano</t>
  </si>
  <si>
    <t>Valores en miles</t>
  </si>
  <si>
    <t>1. Trabajó por lo menos una hora remunerada en la semana de referencia.</t>
  </si>
  <si>
    <t>2. Los que no trabajaron la semana de referencia, pero tenían un trabajo.</t>
  </si>
  <si>
    <t>3. Trabajadores familiares sin remuneración que trabajaron en la semana de referencia por lo 
            menos 1 hora.</t>
  </si>
  <si>
    <t>Ocupados Informales por Posición Ocupacional y Sexo</t>
  </si>
  <si>
    <t xml:space="preserve"> 48 hras o menos por semana</t>
  </si>
  <si>
    <t>CLASIFICACIÓN SEGÚN RAMAS DE ACTIVIDAD ANTERIOR A 2019</t>
  </si>
  <si>
    <t>CLASIFICACIÓN SEGÚN RAMAS DE ACTIVIDAD DEL 2020 EN ADELANTE</t>
  </si>
  <si>
    <t>Fuente: Elaboracion propia con datos de GEIH- DANE</t>
  </si>
  <si>
    <t>Casado</t>
  </si>
  <si>
    <t>Separado o divorciado</t>
  </si>
  <si>
    <t>Viudo</t>
  </si>
  <si>
    <t>Soltero</t>
  </si>
  <si>
    <t>Educación</t>
  </si>
  <si>
    <t>Educación Básica</t>
  </si>
  <si>
    <t>Educación Media Superior</t>
  </si>
  <si>
    <t>Educación Superior</t>
  </si>
  <si>
    <t>Agropecuario</t>
  </si>
  <si>
    <t>Mineria</t>
  </si>
  <si>
    <t>Industria y Manufactura</t>
  </si>
  <si>
    <t>Electricidad y Gas</t>
  </si>
  <si>
    <t>Distribución y Agua</t>
  </si>
  <si>
    <t>Transporte y Almacenamiento</t>
  </si>
  <si>
    <t>Alojamiento</t>
  </si>
  <si>
    <t>Información y Comunicación</t>
  </si>
  <si>
    <t>Financiero y Seguros</t>
  </si>
  <si>
    <t>Actividades Inmobiliarias</t>
  </si>
  <si>
    <t>Actividades Profesionales</t>
  </si>
  <si>
    <t>Servicios Administrativos</t>
  </si>
  <si>
    <t>Adminitración Pública</t>
  </si>
  <si>
    <t>Salud</t>
  </si>
  <si>
    <t>Entretenimiento y Recreación</t>
  </si>
  <si>
    <t>Otras Actividades</t>
  </si>
  <si>
    <t>Comercio al por Mayor y al por menor</t>
  </si>
  <si>
    <t>1.729.354</t>
  </si>
  <si>
    <t>1.249.523</t>
  </si>
  <si>
    <t>1.000.000</t>
  </si>
  <si>
    <t>1.100.000</t>
  </si>
  <si>
    <t>1.146.763</t>
  </si>
  <si>
    <t>1.510.509</t>
  </si>
  <si>
    <t>1.204.881</t>
  </si>
  <si>
    <t xml:space="preserve"> 3.167.892</t>
  </si>
  <si>
    <t>2.608.374</t>
  </si>
  <si>
    <t>Hijo(a), hijastro(a)</t>
  </si>
  <si>
    <t>Padre o madre</t>
  </si>
  <si>
    <t>Hermano(a) o hermanastro(a)</t>
  </si>
  <si>
    <t>Yerno o nuera</t>
  </si>
  <si>
    <t>Nieto(a)</t>
  </si>
  <si>
    <t>Otro  pariente</t>
  </si>
  <si>
    <t>Pensionista</t>
  </si>
  <si>
    <t>Otro no pariente</t>
  </si>
  <si>
    <t>Pareja, esposo(a), cónyuge, compañero(a)</t>
  </si>
  <si>
    <t>Suegro(a)</t>
  </si>
  <si>
    <t>Empleado(a) del servicio doméstico y sus</t>
  </si>
  <si>
    <t>Jefe(a) del hogar</t>
  </si>
  <si>
    <t>Hogar</t>
  </si>
  <si>
    <t>CLASIFICACIÓN SEGÚN RAMAS DE ACTIVIDAD DEL 2022 EN ADELANTE</t>
  </si>
  <si>
    <t>1.588.333</t>
  </si>
  <si>
    <t>1.093.533</t>
  </si>
  <si>
    <t>1.344.338</t>
  </si>
  <si>
    <t xml:space="preserve">1.372.066 </t>
  </si>
  <si>
    <t>1.300.606</t>
  </si>
  <si>
    <t>1.560.000</t>
  </si>
  <si>
    <t>1.470.434</t>
  </si>
  <si>
    <t>1.752.493</t>
  </si>
  <si>
    <t>1.371.402</t>
  </si>
  <si>
    <t>3.060.425</t>
  </si>
  <si>
    <t xml:space="preserve">2.545.581 </t>
  </si>
  <si>
    <t>*Hombre informales 2023 pocas observaciones</t>
  </si>
  <si>
    <t>*Hombres 2023, Patron o empleador, tiene pocas observaciones</t>
  </si>
  <si>
    <t>% Jefe (a) del hogar</t>
  </si>
  <si>
    <t>INFORMALIDAD LABORAL EN IBAGUÉ (SEGUNDO TRIMESTRE 2010-2024)</t>
  </si>
  <si>
    <t>Comercio al por Mayor y al por</t>
  </si>
  <si>
    <t>Menor</t>
  </si>
  <si>
    <t>Entidades Extraterritoriales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</si>
</sst>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(* #,##0_);_(* \(#,##0\);_(* &quot;-&quot;??_);_(@_)"/>
    <numFmt numFmtId="166" formatCode="_-* #,##0_-;\-* #,##0_-;_-* &quot;-&quot;??_-;_-@_-"/>
    <numFmt numFmtId="167" formatCode="0.0000000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Garamond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Garamond"/>
      <family val="1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7"/>
      <name val="Times New Roman"/>
      <family val="1"/>
    </font>
    <font>
      <sz val="10"/>
      <name val="Symbol"/>
      <family val="1"/>
      <charset val="2"/>
    </font>
    <font>
      <sz val="9"/>
      <name val="Arial"/>
      <family val="2"/>
    </font>
    <font>
      <sz val="7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u/>
      <sz val="11"/>
      <color theme="10"/>
      <name val="Calibri"/>
      <family val="2"/>
      <scheme val="minor"/>
    </font>
    <font>
      <sz val="11"/>
      <name val="Segoe UI"/>
      <family val="2"/>
    </font>
    <font>
      <b/>
      <sz val="12"/>
      <color theme="1"/>
      <name val="Segoe UI"/>
      <family val="2"/>
    </font>
    <font>
      <sz val="22"/>
      <color theme="1"/>
      <name val="Segoe UI"/>
      <family val="2"/>
    </font>
    <font>
      <b/>
      <sz val="11"/>
      <color theme="1"/>
      <name val="Segoe UI"/>
      <family val="2"/>
    </font>
    <font>
      <b/>
      <sz val="11"/>
      <color rgb="FF000000"/>
      <name val="Segoe UI"/>
      <family val="2"/>
    </font>
    <font>
      <sz val="11"/>
      <color rgb="FF000000"/>
      <name val="Segoe UI"/>
      <family val="2"/>
    </font>
    <font>
      <b/>
      <sz val="11"/>
      <name val="Segoe UI"/>
      <family val="2"/>
    </font>
    <font>
      <sz val="11"/>
      <color rgb="FFFF0000"/>
      <name val="Segoe UI"/>
      <family val="2"/>
    </font>
    <font>
      <b/>
      <sz val="11"/>
      <color indexed="8"/>
      <name val="Segoe UI"/>
      <family val="2"/>
    </font>
    <font>
      <u/>
      <sz val="11"/>
      <color theme="10"/>
      <name val="Segoe UI"/>
      <family val="2"/>
    </font>
    <font>
      <b/>
      <sz val="11"/>
      <color rgb="FFFF0000"/>
      <name val="Segoe UI"/>
      <family val="2"/>
    </font>
    <font>
      <b/>
      <i/>
      <sz val="11"/>
      <color rgb="FF000000"/>
      <name val="Segoe UI"/>
      <family val="2"/>
    </font>
    <font>
      <b/>
      <i/>
      <sz val="11"/>
      <name val="Segoe UI"/>
      <family val="2"/>
    </font>
    <font>
      <b/>
      <sz val="11"/>
      <color theme="0"/>
      <name val="Segoe UI"/>
      <family val="2"/>
    </font>
    <font>
      <sz val="11"/>
      <color theme="1"/>
      <name val="Segeo ui"/>
    </font>
    <font>
      <b/>
      <sz val="14"/>
      <name val="Arial"/>
      <family val="2"/>
    </font>
    <font>
      <b/>
      <sz val="10"/>
      <name val="Segoe U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/>
      </left>
      <right/>
      <top/>
      <bottom style="thin">
        <color theme="3"/>
      </bottom>
      <diagonal/>
    </border>
  </borders>
  <cellStyleXfs count="7">
    <xf numFmtId="0" fontId="0" fillId="0" borderId="0"/>
    <xf numFmtId="0" fontId="7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69">
    <xf numFmtId="0" fontId="0" fillId="0" borderId="0" xfId="0"/>
    <xf numFmtId="3" fontId="0" fillId="0" borderId="0" xfId="0" applyNumberFormat="1"/>
    <xf numFmtId="3" fontId="4" fillId="0" borderId="0" xfId="0" applyNumberFormat="1" applyFont="1" applyAlignment="1">
      <alignment horizontal="center" vertical="center"/>
    </xf>
    <xf numFmtId="0" fontId="7" fillId="0" borderId="0" xfId="1"/>
    <xf numFmtId="0" fontId="12" fillId="2" borderId="0" xfId="1" applyFont="1" applyFill="1" applyAlignment="1">
      <alignment horizontal="center"/>
    </xf>
    <xf numFmtId="0" fontId="7" fillId="2" borderId="0" xfId="1" applyFill="1"/>
    <xf numFmtId="166" fontId="2" fillId="0" borderId="0" xfId="2" applyNumberFormat="1" applyFont="1" applyFill="1" applyBorder="1" applyAlignment="1">
      <alignment horizontal="center" vertical="center"/>
    </xf>
    <xf numFmtId="0" fontId="3" fillId="0" borderId="0" xfId="0" applyFont="1"/>
    <xf numFmtId="0" fontId="16" fillId="0" borderId="0" xfId="0" applyFont="1"/>
    <xf numFmtId="0" fontId="17" fillId="3" borderId="0" xfId="0" applyFont="1" applyFill="1"/>
    <xf numFmtId="0" fontId="17" fillId="0" borderId="0" xfId="0" applyFont="1"/>
    <xf numFmtId="0" fontId="19" fillId="3" borderId="0" xfId="0" applyFont="1" applyFill="1" applyAlignment="1">
      <alignment horizontal="left" vertical="center" wrapText="1"/>
    </xf>
    <xf numFmtId="0" fontId="21" fillId="3" borderId="0" xfId="5" applyFont="1" applyFill="1"/>
    <xf numFmtId="0" fontId="0" fillId="3" borderId="0" xfId="0" applyFill="1"/>
    <xf numFmtId="0" fontId="20" fillId="3" borderId="0" xfId="5" applyFill="1"/>
    <xf numFmtId="0" fontId="20" fillId="0" borderId="0" xfId="5"/>
    <xf numFmtId="0" fontId="20" fillId="3" borderId="0" xfId="5" applyFill="1" applyBorder="1"/>
    <xf numFmtId="0" fontId="20" fillId="3" borderId="0" xfId="5" applyFill="1" applyBorder="1" applyAlignment="1">
      <alignment horizontal="left" vertical="center"/>
    </xf>
    <xf numFmtId="0" fontId="17" fillId="3" borderId="0" xfId="0" applyFont="1" applyFill="1" applyAlignment="1">
      <alignment horizontal="center"/>
    </xf>
    <xf numFmtId="0" fontId="23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24" fillId="0" borderId="0" xfId="0" applyFont="1"/>
    <xf numFmtId="3" fontId="25" fillId="0" borderId="0" xfId="0" applyNumberFormat="1" applyFont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4" fontId="25" fillId="0" borderId="0" xfId="0" applyNumberFormat="1" applyFont="1" applyAlignment="1">
      <alignment horizontal="center" vertical="center"/>
    </xf>
    <xf numFmtId="3" fontId="27" fillId="0" borderId="0" xfId="0" applyNumberFormat="1" applyFont="1" applyAlignment="1">
      <alignment horizontal="center" vertical="center"/>
    </xf>
    <xf numFmtId="166" fontId="26" fillId="0" borderId="0" xfId="2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/>
    <xf numFmtId="3" fontId="17" fillId="0" borderId="0" xfId="0" applyNumberFormat="1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3" fontId="24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166" fontId="17" fillId="0" borderId="0" xfId="2" applyNumberFormat="1" applyFont="1" applyAlignment="1">
      <alignment horizontal="center"/>
    </xf>
    <xf numFmtId="42" fontId="17" fillId="0" borderId="0" xfId="3" applyFont="1" applyAlignment="1">
      <alignment horizontal="center"/>
    </xf>
    <xf numFmtId="42" fontId="21" fillId="0" borderId="0" xfId="4" applyNumberFormat="1" applyFont="1" applyAlignment="1">
      <alignment horizontal="center"/>
    </xf>
    <xf numFmtId="0" fontId="24" fillId="6" borderId="0" xfId="0" applyFont="1" applyFill="1" applyAlignment="1">
      <alignment horizontal="center"/>
    </xf>
    <xf numFmtId="0" fontId="27" fillId="3" borderId="0" xfId="0" applyFont="1" applyFill="1" applyAlignment="1">
      <alignment vertical="center"/>
    </xf>
    <xf numFmtId="0" fontId="29" fillId="3" borderId="0" xfId="0" applyFont="1" applyFill="1" applyAlignment="1">
      <alignment horizontal="left"/>
    </xf>
    <xf numFmtId="0" fontId="22" fillId="0" borderId="0" xfId="0" applyFont="1" applyAlignment="1">
      <alignment horizontal="left"/>
    </xf>
    <xf numFmtId="0" fontId="27" fillId="3" borderId="0" xfId="0" applyFont="1" applyFill="1" applyAlignment="1">
      <alignment horizontal="left" vertical="center"/>
    </xf>
    <xf numFmtId="0" fontId="20" fillId="0" borderId="0" xfId="5" applyAlignment="1">
      <alignment horizontal="left"/>
    </xf>
    <xf numFmtId="0" fontId="30" fillId="0" borderId="0" xfId="5" applyFont="1" applyAlignment="1">
      <alignment horizontal="left"/>
    </xf>
    <xf numFmtId="4" fontId="17" fillId="0" borderId="0" xfId="0" applyNumberFormat="1" applyFont="1"/>
    <xf numFmtId="0" fontId="29" fillId="3" borderId="0" xfId="0" applyFont="1" applyFill="1"/>
    <xf numFmtId="0" fontId="30" fillId="0" borderId="0" xfId="5" applyFont="1" applyAlignment="1"/>
    <xf numFmtId="4" fontId="17" fillId="0" borderId="0" xfId="0" applyNumberFormat="1" applyFont="1" applyAlignment="1">
      <alignment horizontal="center"/>
    </xf>
    <xf numFmtId="0" fontId="24" fillId="7" borderId="0" xfId="0" applyFont="1" applyFill="1" applyAlignment="1">
      <alignment horizontal="center"/>
    </xf>
    <xf numFmtId="0" fontId="3" fillId="6" borderId="0" xfId="0" applyFont="1" applyFill="1"/>
    <xf numFmtId="0" fontId="3" fillId="7" borderId="0" xfId="0" applyFont="1" applyFill="1"/>
    <xf numFmtId="0" fontId="24" fillId="0" borderId="0" xfId="0" applyFont="1" applyAlignment="1">
      <alignment horizontal="left"/>
    </xf>
    <xf numFmtId="0" fontId="24" fillId="5" borderId="0" xfId="0" applyFont="1" applyFill="1" applyAlignment="1">
      <alignment horizontal="center"/>
    </xf>
    <xf numFmtId="0" fontId="3" fillId="5" borderId="0" xfId="0" applyFont="1" applyFill="1"/>
    <xf numFmtId="0" fontId="24" fillId="7" borderId="0" xfId="0" applyFont="1" applyFill="1"/>
    <xf numFmtId="0" fontId="24" fillId="6" borderId="0" xfId="0" applyFont="1" applyFill="1"/>
    <xf numFmtId="0" fontId="24" fillId="5" borderId="0" xfId="0" applyFont="1" applyFill="1"/>
    <xf numFmtId="0" fontId="17" fillId="0" borderId="0" xfId="0" applyFont="1" applyAlignment="1">
      <alignment horizontal="center" vertical="center"/>
    </xf>
    <xf numFmtId="0" fontId="24" fillId="6" borderId="2" xfId="0" applyFont="1" applyFill="1" applyBorder="1" applyAlignment="1">
      <alignment horizontal="center"/>
    </xf>
    <xf numFmtId="0" fontId="24" fillId="7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3" fontId="26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3" fontId="25" fillId="0" borderId="2" xfId="0" applyNumberFormat="1" applyFont="1" applyBorder="1" applyAlignment="1">
      <alignment horizontal="center" vertical="center"/>
    </xf>
    <xf numFmtId="3" fontId="24" fillId="0" borderId="2" xfId="0" applyNumberFormat="1" applyFont="1" applyBorder="1" applyAlignment="1">
      <alignment horizontal="center"/>
    </xf>
    <xf numFmtId="0" fontId="24" fillId="7" borderId="5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center"/>
    </xf>
    <xf numFmtId="0" fontId="24" fillId="7" borderId="6" xfId="0" applyFont="1" applyFill="1" applyBorder="1" applyAlignment="1">
      <alignment horizontal="center"/>
    </xf>
    <xf numFmtId="3" fontId="26" fillId="0" borderId="7" xfId="0" applyNumberFormat="1" applyFont="1" applyBorder="1" applyAlignment="1">
      <alignment horizontal="center" vertical="center"/>
    </xf>
    <xf numFmtId="3" fontId="26" fillId="0" borderId="9" xfId="0" applyNumberFormat="1" applyFont="1" applyBorder="1" applyAlignment="1">
      <alignment horizontal="center" vertical="center"/>
    </xf>
    <xf numFmtId="0" fontId="24" fillId="6" borderId="6" xfId="0" applyFont="1" applyFill="1" applyBorder="1" applyAlignment="1">
      <alignment horizontal="center"/>
    </xf>
    <xf numFmtId="0" fontId="24" fillId="7" borderId="8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24" fillId="6" borderId="8" xfId="0" applyFont="1" applyFill="1" applyBorder="1" applyAlignment="1">
      <alignment horizontal="center"/>
    </xf>
    <xf numFmtId="4" fontId="0" fillId="0" borderId="0" xfId="0" applyNumberFormat="1"/>
    <xf numFmtId="0" fontId="17" fillId="0" borderId="2" xfId="0" applyFont="1" applyBorder="1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21" fillId="0" borderId="2" xfId="0" applyFont="1" applyBorder="1"/>
    <xf numFmtId="0" fontId="24" fillId="5" borderId="2" xfId="0" applyFont="1" applyFill="1" applyBorder="1"/>
    <xf numFmtId="3" fontId="17" fillId="0" borderId="2" xfId="0" applyNumberFormat="1" applyFont="1" applyBorder="1" applyAlignment="1">
      <alignment horizontal="center"/>
    </xf>
    <xf numFmtId="3" fontId="17" fillId="0" borderId="2" xfId="0" applyNumberFormat="1" applyFont="1" applyBorder="1" applyAlignment="1">
      <alignment vertical="center" wrapText="1"/>
    </xf>
    <xf numFmtId="0" fontId="20" fillId="0" borderId="0" xfId="5" applyBorder="1" applyAlignment="1">
      <alignment horizontal="left"/>
    </xf>
    <xf numFmtId="1" fontId="17" fillId="0" borderId="11" xfId="0" applyNumberFormat="1" applyFont="1" applyBorder="1" applyAlignment="1">
      <alignment horizontal="center"/>
    </xf>
    <xf numFmtId="1" fontId="17" fillId="0" borderId="2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25" fillId="0" borderId="2" xfId="0" applyNumberFormat="1" applyFont="1" applyBorder="1" applyAlignment="1">
      <alignment horizontal="center" vertical="center"/>
    </xf>
    <xf numFmtId="0" fontId="24" fillId="5" borderId="2" xfId="0" applyFont="1" applyFill="1" applyBorder="1" applyAlignment="1">
      <alignment horizontal="center"/>
    </xf>
    <xf numFmtId="164" fontId="25" fillId="5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/>
    </xf>
    <xf numFmtId="0" fontId="7" fillId="0" borderId="12" xfId="1" applyBorder="1"/>
    <xf numFmtId="0" fontId="7" fillId="0" borderId="0" xfId="1" applyAlignment="1">
      <alignment horizontal="justify"/>
    </xf>
    <xf numFmtId="0" fontId="7" fillId="0" borderId="1" xfId="1" applyBorder="1"/>
    <xf numFmtId="0" fontId="5" fillId="2" borderId="13" xfId="1" applyFont="1" applyFill="1" applyBorder="1" applyAlignment="1">
      <alignment horizontal="center"/>
    </xf>
    <xf numFmtId="0" fontId="7" fillId="0" borderId="13" xfId="1" applyBorder="1"/>
    <xf numFmtId="0" fontId="7" fillId="2" borderId="13" xfId="1" applyFill="1" applyBorder="1"/>
    <xf numFmtId="0" fontId="8" fillId="2" borderId="13" xfId="1" applyFont="1" applyFill="1" applyBorder="1" applyAlignment="1">
      <alignment horizontal="justify"/>
    </xf>
    <xf numFmtId="0" fontId="7" fillId="2" borderId="13" xfId="1" applyFill="1" applyBorder="1" applyAlignment="1">
      <alignment horizontal="justify"/>
    </xf>
    <xf numFmtId="0" fontId="7" fillId="2" borderId="13" xfId="1" applyFill="1" applyBorder="1" applyAlignment="1">
      <alignment wrapText="1"/>
    </xf>
    <xf numFmtId="0" fontId="7" fillId="2" borderId="13" xfId="1" applyFill="1" applyBorder="1" applyAlignment="1">
      <alignment horizontal="justify" wrapText="1"/>
    </xf>
    <xf numFmtId="0" fontId="11" fillId="2" borderId="13" xfId="1" applyFont="1" applyFill="1" applyBorder="1" applyAlignment="1">
      <alignment horizontal="justify"/>
    </xf>
    <xf numFmtId="0" fontId="24" fillId="3" borderId="0" xfId="0" applyFont="1" applyFill="1"/>
    <xf numFmtId="0" fontId="23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/>
    </xf>
    <xf numFmtId="0" fontId="30" fillId="3" borderId="0" xfId="5" applyFont="1" applyFill="1" applyAlignment="1">
      <alignment horizontal="left"/>
    </xf>
    <xf numFmtId="0" fontId="12" fillId="2" borderId="14" xfId="1" applyFont="1" applyFill="1" applyBorder="1" applyAlignment="1">
      <alignment horizontal="center"/>
    </xf>
    <xf numFmtId="0" fontId="24" fillId="6" borderId="10" xfId="0" applyFont="1" applyFill="1" applyBorder="1" applyAlignment="1">
      <alignment horizontal="center"/>
    </xf>
    <xf numFmtId="0" fontId="24" fillId="6" borderId="0" xfId="0" applyFont="1" applyFill="1" applyAlignment="1">
      <alignment horizontal="center" vertical="center"/>
    </xf>
    <xf numFmtId="0" fontId="7" fillId="0" borderId="18" xfId="1" applyBorder="1"/>
    <xf numFmtId="0" fontId="5" fillId="3" borderId="0" xfId="1" applyFont="1" applyFill="1"/>
    <xf numFmtId="0" fontId="24" fillId="0" borderId="2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24" fillId="7" borderId="2" xfId="0" applyFont="1" applyFill="1" applyBorder="1"/>
    <xf numFmtId="3" fontId="17" fillId="0" borderId="2" xfId="0" applyNumberFormat="1" applyFont="1" applyBorder="1" applyAlignment="1">
      <alignment horizontal="center" vertical="center" wrapText="1"/>
    </xf>
    <xf numFmtId="0" fontId="24" fillId="0" borderId="2" xfId="0" applyFont="1" applyBorder="1"/>
    <xf numFmtId="0" fontId="3" fillId="3" borderId="0" xfId="0" applyFont="1" applyFill="1"/>
    <xf numFmtId="0" fontId="23" fillId="3" borderId="0" xfId="0" applyFont="1" applyFill="1" applyAlignment="1">
      <alignment vertical="center"/>
    </xf>
    <xf numFmtId="0" fontId="24" fillId="7" borderId="19" xfId="0" applyFont="1" applyFill="1" applyBorder="1" applyAlignment="1">
      <alignment horizontal="center"/>
    </xf>
    <xf numFmtId="0" fontId="24" fillId="5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6" borderId="2" xfId="0" applyFont="1" applyFill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0" fontId="24" fillId="3" borderId="0" xfId="0" applyFont="1" applyFill="1" applyAlignment="1">
      <alignment horizontal="center"/>
    </xf>
    <xf numFmtId="0" fontId="18" fillId="3" borderId="0" xfId="0" applyFont="1" applyFill="1" applyAlignment="1">
      <alignment vertical="center" wrapText="1"/>
    </xf>
    <xf numFmtId="0" fontId="19" fillId="3" borderId="0" xfId="0" applyFont="1" applyFill="1" applyAlignment="1">
      <alignment vertical="center" wrapText="1"/>
    </xf>
    <xf numFmtId="0" fontId="24" fillId="6" borderId="2" xfId="0" applyFont="1" applyFill="1" applyBorder="1"/>
    <xf numFmtId="4" fontId="25" fillId="0" borderId="2" xfId="0" applyNumberFormat="1" applyFont="1" applyBorder="1" applyAlignment="1">
      <alignment horizontal="center" vertical="center"/>
    </xf>
    <xf numFmtId="0" fontId="27" fillId="5" borderId="2" xfId="0" applyFont="1" applyFill="1" applyBorder="1"/>
    <xf numFmtId="3" fontId="25" fillId="5" borderId="2" xfId="0" applyNumberFormat="1" applyFont="1" applyFill="1" applyBorder="1" applyAlignment="1">
      <alignment horizontal="center" vertical="center"/>
    </xf>
    <xf numFmtId="42" fontId="27" fillId="0" borderId="2" xfId="4" applyNumberFormat="1" applyFont="1" applyBorder="1"/>
    <xf numFmtId="42" fontId="27" fillId="6" borderId="2" xfId="4" applyNumberFormat="1" applyFont="1" applyFill="1" applyBorder="1"/>
    <xf numFmtId="0" fontId="27" fillId="7" borderId="2" xfId="0" applyFont="1" applyFill="1" applyBorder="1"/>
    <xf numFmtId="3" fontId="17" fillId="0" borderId="2" xfId="0" applyNumberFormat="1" applyFont="1" applyBorder="1" applyAlignment="1">
      <alignment horizontal="center" vertical="center"/>
    </xf>
    <xf numFmtId="42" fontId="33" fillId="0" borderId="2" xfId="4" applyNumberFormat="1" applyFont="1" applyBorder="1"/>
    <xf numFmtId="3" fontId="32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3" fontId="25" fillId="0" borderId="0" xfId="0" applyNumberFormat="1" applyFont="1" applyAlignment="1">
      <alignment horizontal="center"/>
    </xf>
    <xf numFmtId="3" fontId="26" fillId="0" borderId="0" xfId="0" applyNumberFormat="1" applyFont="1" applyAlignment="1">
      <alignment horizontal="center"/>
    </xf>
    <xf numFmtId="4" fontId="25" fillId="0" borderId="0" xfId="0" applyNumberFormat="1" applyFont="1" applyAlignment="1">
      <alignment horizontal="center"/>
    </xf>
    <xf numFmtId="2" fontId="24" fillId="0" borderId="0" xfId="2" applyNumberFormat="1" applyFont="1" applyAlignment="1">
      <alignment horizontal="center" vertical="center"/>
    </xf>
    <xf numFmtId="3" fontId="17" fillId="0" borderId="0" xfId="2" applyNumberFormat="1" applyFont="1" applyAlignment="1">
      <alignment horizontal="center" vertical="center"/>
    </xf>
    <xf numFmtId="3" fontId="24" fillId="0" borderId="0" xfId="2" applyNumberFormat="1" applyFont="1" applyAlignment="1">
      <alignment horizontal="center" vertical="center"/>
    </xf>
    <xf numFmtId="3" fontId="24" fillId="0" borderId="0" xfId="2" applyNumberFormat="1" applyFont="1" applyAlignment="1">
      <alignment horizontal="center"/>
    </xf>
    <xf numFmtId="3" fontId="17" fillId="0" borderId="0" xfId="2" applyNumberFormat="1" applyFont="1" applyAlignment="1">
      <alignment horizontal="center"/>
    </xf>
    <xf numFmtId="1" fontId="24" fillId="0" borderId="2" xfId="0" applyNumberFormat="1" applyFont="1" applyBorder="1" applyAlignment="1">
      <alignment horizontal="center"/>
    </xf>
    <xf numFmtId="3" fontId="24" fillId="0" borderId="2" xfId="0" applyNumberFormat="1" applyFont="1" applyBorder="1" applyAlignment="1">
      <alignment horizontal="center" vertical="center"/>
    </xf>
    <xf numFmtId="3" fontId="26" fillId="0" borderId="2" xfId="2" applyNumberFormat="1" applyFont="1" applyFill="1" applyBorder="1" applyAlignment="1">
      <alignment horizontal="center" vertical="center"/>
    </xf>
    <xf numFmtId="166" fontId="26" fillId="0" borderId="2" xfId="2" applyNumberFormat="1" applyFont="1" applyFill="1" applyBorder="1" applyAlignment="1">
      <alignment horizontal="center" vertical="center"/>
    </xf>
    <xf numFmtId="166" fontId="2" fillId="3" borderId="0" xfId="2" applyNumberFormat="1" applyFont="1" applyFill="1" applyBorder="1" applyAlignment="1">
      <alignment horizontal="center" vertical="center"/>
    </xf>
    <xf numFmtId="0" fontId="24" fillId="7" borderId="2" xfId="0" applyFont="1" applyFill="1" applyBorder="1" applyAlignment="1">
      <alignment horizontal="center" vertical="center"/>
    </xf>
    <xf numFmtId="166" fontId="24" fillId="7" borderId="2" xfId="2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66" fontId="17" fillId="0" borderId="2" xfId="2" applyNumberFormat="1" applyFont="1" applyBorder="1" applyAlignment="1">
      <alignment horizontal="center" vertical="center"/>
    </xf>
    <xf numFmtId="166" fontId="24" fillId="0" borderId="2" xfId="0" applyNumberFormat="1" applyFont="1" applyBorder="1" applyAlignment="1">
      <alignment horizontal="center" vertical="center"/>
    </xf>
    <xf numFmtId="0" fontId="31" fillId="7" borderId="2" xfId="0" applyFont="1" applyFill="1" applyBorder="1"/>
    <xf numFmtId="0" fontId="31" fillId="5" borderId="2" xfId="0" applyFont="1" applyFill="1" applyBorder="1"/>
    <xf numFmtId="0" fontId="27" fillId="0" borderId="2" xfId="0" applyFont="1" applyBorder="1"/>
    <xf numFmtId="2" fontId="27" fillId="0" borderId="2" xfId="4" applyNumberFormat="1" applyFont="1" applyBorder="1" applyAlignment="1">
      <alignment horizontal="center" vertical="center"/>
    </xf>
    <xf numFmtId="2" fontId="21" fillId="0" borderId="2" xfId="0" applyNumberFormat="1" applyFont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1" fontId="21" fillId="0" borderId="2" xfId="0" applyNumberFormat="1" applyFont="1" applyBorder="1" applyAlignment="1">
      <alignment horizontal="center" vertical="center"/>
    </xf>
    <xf numFmtId="164" fontId="26" fillId="0" borderId="2" xfId="0" applyNumberFormat="1" applyFont="1" applyBorder="1" applyAlignment="1">
      <alignment horizontal="center" vertical="center"/>
    </xf>
    <xf numFmtId="3" fontId="27" fillId="0" borderId="2" xfId="0" applyNumberFormat="1" applyFont="1" applyBorder="1" applyAlignment="1">
      <alignment horizontal="center" vertical="center"/>
    </xf>
    <xf numFmtId="164" fontId="25" fillId="0" borderId="2" xfId="0" applyNumberFormat="1" applyFont="1" applyBorder="1" applyAlignment="1">
      <alignment horizontal="center" vertical="center"/>
    </xf>
    <xf numFmtId="1" fontId="24" fillId="0" borderId="2" xfId="0" applyNumberFormat="1" applyFont="1" applyBorder="1" applyAlignment="1">
      <alignment horizontal="center" vertical="center"/>
    </xf>
    <xf numFmtId="1" fontId="21" fillId="0" borderId="2" xfId="0" applyNumberFormat="1" applyFont="1" applyBorder="1" applyAlignment="1">
      <alignment horizontal="center"/>
    </xf>
    <xf numFmtId="1" fontId="27" fillId="0" borderId="2" xfId="4" applyNumberFormat="1" applyFont="1" applyBorder="1" applyAlignment="1">
      <alignment horizontal="center"/>
    </xf>
    <xf numFmtId="1" fontId="27" fillId="0" borderId="2" xfId="4" applyNumberFormat="1" applyFont="1" applyBorder="1" applyAlignment="1">
      <alignment horizontal="center" vertical="center"/>
    </xf>
    <xf numFmtId="1" fontId="33" fillId="0" borderId="2" xfId="4" applyNumberFormat="1" applyFont="1" applyBorder="1" applyAlignment="1">
      <alignment horizontal="center" vertical="center"/>
    </xf>
    <xf numFmtId="0" fontId="38" fillId="3" borderId="0" xfId="5" applyFont="1" applyFill="1" applyBorder="1"/>
    <xf numFmtId="3" fontId="17" fillId="0" borderId="2" xfId="2" applyNumberFormat="1" applyFont="1" applyBorder="1" applyAlignment="1">
      <alignment horizontal="center" vertical="center"/>
    </xf>
    <xf numFmtId="3" fontId="24" fillId="0" borderId="2" xfId="2" applyNumberFormat="1" applyFont="1" applyBorder="1" applyAlignment="1">
      <alignment horizontal="center" vertical="center"/>
    </xf>
    <xf numFmtId="3" fontId="17" fillId="0" borderId="2" xfId="6" applyNumberFormat="1" applyFont="1" applyBorder="1" applyAlignment="1">
      <alignment horizontal="center" vertical="center"/>
    </xf>
    <xf numFmtId="1" fontId="17" fillId="0" borderId="0" xfId="0" applyNumberFormat="1" applyFont="1" applyAlignment="1">
      <alignment horizontal="center"/>
    </xf>
    <xf numFmtId="167" fontId="17" fillId="0" borderId="0" xfId="0" applyNumberFormat="1" applyFont="1" applyAlignment="1">
      <alignment horizontal="center"/>
    </xf>
    <xf numFmtId="3" fontId="37" fillId="0" borderId="0" xfId="0" applyNumberFormat="1" applyFont="1" applyAlignment="1">
      <alignment horizontal="left"/>
    </xf>
    <xf numFmtId="3" fontId="0" fillId="0" borderId="2" xfId="0" applyNumberFormat="1" applyBorder="1" applyAlignment="1">
      <alignment horizontal="center" vertical="center"/>
    </xf>
    <xf numFmtId="3" fontId="3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17" fillId="0" borderId="2" xfId="2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65" fontId="17" fillId="0" borderId="0" xfId="0" applyNumberFormat="1" applyFont="1"/>
    <xf numFmtId="1" fontId="27" fillId="0" borderId="2" xfId="0" applyNumberFormat="1" applyFont="1" applyBorder="1" applyAlignment="1">
      <alignment horizontal="center"/>
    </xf>
    <xf numFmtId="1" fontId="26" fillId="0" borderId="2" xfId="0" applyNumberFormat="1" applyFont="1" applyBorder="1" applyAlignment="1">
      <alignment horizontal="center"/>
    </xf>
    <xf numFmtId="1" fontId="17" fillId="0" borderId="2" xfId="2" applyNumberFormat="1" applyFont="1" applyBorder="1" applyAlignment="1">
      <alignment horizontal="center"/>
    </xf>
    <xf numFmtId="1" fontId="25" fillId="0" borderId="2" xfId="0" applyNumberFormat="1" applyFont="1" applyBorder="1" applyAlignment="1">
      <alignment horizontal="center"/>
    </xf>
    <xf numFmtId="3" fontId="21" fillId="0" borderId="2" xfId="0" applyNumberFormat="1" applyFont="1" applyBorder="1" applyAlignment="1">
      <alignment horizontal="center"/>
    </xf>
    <xf numFmtId="0" fontId="21" fillId="0" borderId="0" xfId="0" applyFont="1"/>
    <xf numFmtId="3" fontId="21" fillId="0" borderId="0" xfId="0" applyNumberFormat="1" applyFont="1"/>
    <xf numFmtId="0" fontId="27" fillId="0" borderId="0" xfId="0" applyFont="1"/>
    <xf numFmtId="4" fontId="21" fillId="0" borderId="0" xfId="0" applyNumberFormat="1" applyFont="1"/>
    <xf numFmtId="3" fontId="0" fillId="0" borderId="0" xfId="0" applyNumberFormat="1" applyAlignment="1">
      <alignment horizontal="center"/>
    </xf>
    <xf numFmtId="3" fontId="0" fillId="0" borderId="2" xfId="0" applyNumberFormat="1" applyBorder="1" applyAlignment="1">
      <alignment horizontal="center"/>
    </xf>
    <xf numFmtId="0" fontId="16" fillId="6" borderId="2" xfId="0" applyFont="1" applyFill="1" applyBorder="1"/>
    <xf numFmtId="0" fontId="0" fillId="7" borderId="2" xfId="0" applyFill="1" applyBorder="1"/>
    <xf numFmtId="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1" fontId="24" fillId="0" borderId="5" xfId="0" applyNumberFormat="1" applyFont="1" applyBorder="1" applyAlignment="1">
      <alignment horizontal="center"/>
    </xf>
    <xf numFmtId="1" fontId="27" fillId="0" borderId="2" xfId="0" applyNumberFormat="1" applyFont="1" applyBorder="1"/>
    <xf numFmtId="1" fontId="3" fillId="0" borderId="2" xfId="0" applyNumberFormat="1" applyFont="1" applyBorder="1" applyAlignment="1">
      <alignment horizontal="center"/>
    </xf>
    <xf numFmtId="4" fontId="0" fillId="0" borderId="2" xfId="0" applyNumberFormat="1" applyBorder="1" applyAlignment="1">
      <alignment horizontal="left"/>
    </xf>
    <xf numFmtId="3" fontId="0" fillId="0" borderId="20" xfId="0" applyNumberFormat="1" applyBorder="1" applyAlignment="1">
      <alignment horizontal="center"/>
    </xf>
    <xf numFmtId="3" fontId="17" fillId="0" borderId="20" xfId="0" applyNumberFormat="1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3" borderId="0" xfId="0" applyFont="1" applyFill="1" applyAlignment="1">
      <alignment horizontal="center"/>
    </xf>
    <xf numFmtId="0" fontId="18" fillId="4" borderId="0" xfId="0" applyFont="1" applyFill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36" fillId="7" borderId="15" xfId="1" applyFont="1" applyFill="1" applyBorder="1" applyAlignment="1">
      <alignment horizontal="center"/>
    </xf>
    <xf numFmtId="0" fontId="36" fillId="7" borderId="16" xfId="1" applyFont="1" applyFill="1" applyBorder="1" applyAlignment="1">
      <alignment horizontal="center"/>
    </xf>
    <xf numFmtId="0" fontId="36" fillId="7" borderId="17" xfId="1" applyFont="1" applyFill="1" applyBorder="1" applyAlignment="1">
      <alignment horizontal="center"/>
    </xf>
    <xf numFmtId="0" fontId="7" fillId="2" borderId="13" xfId="1" applyFill="1" applyBorder="1" applyAlignment="1">
      <alignment horizontal="left"/>
    </xf>
    <xf numFmtId="0" fontId="7" fillId="2" borderId="0" xfId="1" applyFill="1" applyAlignment="1">
      <alignment horizontal="left"/>
    </xf>
    <xf numFmtId="0" fontId="7" fillId="2" borderId="12" xfId="1" applyFill="1" applyBorder="1" applyAlignment="1">
      <alignment horizontal="left"/>
    </xf>
    <xf numFmtId="0" fontId="6" fillId="2" borderId="13" xfId="1" applyFont="1" applyFill="1" applyBorder="1" applyAlignment="1">
      <alignment horizontal="left"/>
    </xf>
    <xf numFmtId="0" fontId="6" fillId="2" borderId="0" xfId="1" applyFont="1" applyFill="1" applyAlignment="1">
      <alignment horizontal="left"/>
    </xf>
    <xf numFmtId="0" fontId="6" fillId="2" borderId="12" xfId="1" applyFont="1" applyFill="1" applyBorder="1" applyAlignment="1">
      <alignment horizontal="left"/>
    </xf>
    <xf numFmtId="0" fontId="7" fillId="2" borderId="13" xfId="1" applyFill="1" applyBorder="1" applyAlignment="1">
      <alignment horizontal="left" wrapText="1"/>
    </xf>
    <xf numFmtId="0" fontId="7" fillId="2" borderId="0" xfId="1" applyFill="1" applyAlignment="1">
      <alignment horizontal="left" wrapText="1"/>
    </xf>
    <xf numFmtId="0" fontId="7" fillId="2" borderId="12" xfId="1" applyFill="1" applyBorder="1" applyAlignment="1">
      <alignment horizontal="left" wrapText="1"/>
    </xf>
    <xf numFmtId="0" fontId="9" fillId="2" borderId="13" xfId="1" applyFont="1" applyFill="1" applyBorder="1" applyAlignment="1">
      <alignment horizontal="left"/>
    </xf>
    <xf numFmtId="0" fontId="9" fillId="2" borderId="0" xfId="1" applyFont="1" applyFill="1" applyAlignment="1">
      <alignment horizontal="left"/>
    </xf>
    <xf numFmtId="0" fontId="9" fillId="2" borderId="12" xfId="1" applyFont="1" applyFill="1" applyBorder="1" applyAlignment="1">
      <alignment horizontal="left"/>
    </xf>
    <xf numFmtId="166" fontId="17" fillId="0" borderId="0" xfId="2" applyNumberFormat="1" applyFont="1" applyAlignment="1">
      <alignment horizontal="center"/>
    </xf>
    <xf numFmtId="3" fontId="37" fillId="0" borderId="0" xfId="0" applyNumberFormat="1" applyFont="1" applyAlignment="1">
      <alignment horizontal="left"/>
    </xf>
    <xf numFmtId="0" fontId="24" fillId="6" borderId="6" xfId="0" applyFont="1" applyFill="1" applyBorder="1" applyAlignment="1">
      <alignment horizontal="center"/>
    </xf>
    <xf numFmtId="0" fontId="17" fillId="3" borderId="0" xfId="0" applyFont="1" applyFill="1"/>
    <xf numFmtId="0" fontId="24" fillId="6" borderId="8" xfId="0" applyFont="1" applyFill="1" applyBorder="1" applyAlignment="1">
      <alignment horizontal="center"/>
    </xf>
    <xf numFmtId="0" fontId="24" fillId="6" borderId="2" xfId="0" applyFont="1" applyFill="1" applyBorder="1" applyAlignment="1">
      <alignment horizontal="center" vertical="center"/>
    </xf>
    <xf numFmtId="0" fontId="24" fillId="7" borderId="2" xfId="0" applyFont="1" applyFill="1" applyBorder="1" applyAlignment="1">
      <alignment horizontal="center"/>
    </xf>
    <xf numFmtId="0" fontId="24" fillId="7" borderId="5" xfId="0" applyFont="1" applyFill="1" applyBorder="1" applyAlignment="1">
      <alignment horizontal="center"/>
    </xf>
    <xf numFmtId="0" fontId="24" fillId="7" borderId="6" xfId="0" applyFont="1" applyFill="1" applyBorder="1" applyAlignment="1">
      <alignment horizontal="center"/>
    </xf>
    <xf numFmtId="0" fontId="24" fillId="7" borderId="20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center"/>
    </xf>
    <xf numFmtId="0" fontId="24" fillId="6" borderId="20" xfId="0" applyFont="1" applyFill="1" applyBorder="1" applyAlignment="1">
      <alignment horizontal="center"/>
    </xf>
    <xf numFmtId="0" fontId="24" fillId="6" borderId="2" xfId="0" applyFont="1" applyFill="1" applyBorder="1" applyAlignment="1">
      <alignment horizontal="center"/>
    </xf>
    <xf numFmtId="1" fontId="24" fillId="6" borderId="2" xfId="2" applyNumberFormat="1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horizontal="center" vertical="center"/>
    </xf>
    <xf numFmtId="0" fontId="24" fillId="6" borderId="20" xfId="0" applyFont="1" applyFill="1" applyBorder="1" applyAlignment="1">
      <alignment horizontal="center" vertical="center"/>
    </xf>
    <xf numFmtId="0" fontId="24" fillId="6" borderId="6" xfId="0" applyFont="1" applyFill="1" applyBorder="1" applyAlignment="1">
      <alignment horizontal="center" vertical="center"/>
    </xf>
    <xf numFmtId="3" fontId="25" fillId="7" borderId="2" xfId="0" applyNumberFormat="1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horizontal="center" vertical="center"/>
    </xf>
    <xf numFmtId="0" fontId="34" fillId="4" borderId="0" xfId="0" applyFont="1" applyFill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1" fontId="27" fillId="6" borderId="2" xfId="4" applyNumberFormat="1" applyFont="1" applyFill="1" applyBorder="1" applyAlignment="1">
      <alignment horizontal="center"/>
    </xf>
    <xf numFmtId="4" fontId="24" fillId="0" borderId="0" xfId="0" applyNumberFormat="1" applyFont="1" applyAlignment="1">
      <alignment horizontal="center"/>
    </xf>
    <xf numFmtId="0" fontId="0" fillId="0" borderId="21" xfId="0" applyBorder="1" applyAlignment="1">
      <alignment horizontal="center"/>
    </xf>
    <xf numFmtId="3" fontId="17" fillId="0" borderId="4" xfId="0" applyNumberFormat="1" applyFont="1" applyBorder="1" applyAlignment="1">
      <alignment horizontal="center"/>
    </xf>
    <xf numFmtId="3" fontId="26" fillId="0" borderId="4" xfId="0" applyNumberFormat="1" applyFont="1" applyBorder="1" applyAlignment="1">
      <alignment horizontal="center" vertical="center"/>
    </xf>
    <xf numFmtId="0" fontId="24" fillId="0" borderId="22" xfId="0" applyFont="1" applyBorder="1" applyAlignment="1">
      <alignment horizontal="center"/>
    </xf>
    <xf numFmtId="3" fontId="24" fillId="0" borderId="7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3" fillId="0" borderId="2" xfId="0" applyFont="1" applyBorder="1"/>
    <xf numFmtId="0" fontId="39" fillId="0" borderId="2" xfId="0" applyFont="1" applyBorder="1"/>
    <xf numFmtId="1" fontId="3" fillId="0" borderId="2" xfId="0" applyNumberFormat="1" applyFont="1" applyBorder="1"/>
    <xf numFmtId="0" fontId="27" fillId="0" borderId="2" xfId="0" applyFont="1" applyBorder="1" applyAlignment="1">
      <alignment horizontal="center"/>
    </xf>
    <xf numFmtId="1" fontId="27" fillId="0" borderId="2" xfId="4" applyNumberFormat="1" applyFont="1" applyBorder="1"/>
    <xf numFmtId="2" fontId="27" fillId="0" borderId="2" xfId="0" applyNumberFormat="1" applyFont="1" applyBorder="1" applyAlignment="1">
      <alignment horizontal="center"/>
    </xf>
    <xf numFmtId="1" fontId="33" fillId="0" borderId="2" xfId="4" applyNumberFormat="1" applyFont="1" applyBorder="1" applyAlignment="1">
      <alignment horizontal="center"/>
    </xf>
  </cellXfs>
  <cellStyles count="7">
    <cellStyle name="Hipervínculo" xfId="5" builtinId="8"/>
    <cellStyle name="Millares" xfId="2" builtinId="3"/>
    <cellStyle name="Millares [0]" xfId="4" builtinId="6"/>
    <cellStyle name="Moneda [0]" xfId="3" builtinId="7"/>
    <cellStyle name="Normal" xfId="0" builtinId="0"/>
    <cellStyle name="Normal 2" xfId="1" xr:uid="{00000000-0005-0000-0000-000005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704591</xdr:colOff>
      <xdr:row>1</xdr:row>
      <xdr:rowOff>1012974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209550"/>
          <a:ext cx="704591" cy="1012974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0</xdr:row>
      <xdr:rowOff>76200</xdr:rowOff>
    </xdr:from>
    <xdr:to>
      <xdr:col>1</xdr:col>
      <xdr:colOff>1000126</xdr:colOff>
      <xdr:row>1</xdr:row>
      <xdr:rowOff>1171575</xdr:rowOff>
    </xdr:to>
    <xdr:pic>
      <xdr:nvPicPr>
        <xdr:cNvPr id="4" name="Imagen 3" descr="LogoDe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76200"/>
          <a:ext cx="942976" cy="1304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0</xdr:colOff>
      <xdr:row>2</xdr:row>
      <xdr:rowOff>9600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3208000" cy="18057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280609</xdr:colOff>
      <xdr:row>1</xdr:row>
      <xdr:rowOff>5727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861867" cy="298599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20</xdr:col>
      <xdr:colOff>494083</xdr:colOff>
      <xdr:row>0</xdr:row>
      <xdr:rowOff>2283759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931014" cy="228375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14377</xdr:colOff>
      <xdr:row>0</xdr:row>
      <xdr:rowOff>3105506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982981" cy="310550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723900</xdr:colOff>
      <xdr:row>0</xdr:row>
      <xdr:rowOff>133350</xdr:rowOff>
    </xdr:from>
    <xdr:ext cx="800100" cy="87630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1625" y="133350"/>
          <a:ext cx="800100" cy="87630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23</xdr:col>
      <xdr:colOff>760186</xdr:colOff>
      <xdr:row>1</xdr:row>
      <xdr:rowOff>2627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805900" cy="306332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390071</xdr:colOff>
      <xdr:row>1</xdr:row>
      <xdr:rowOff>16684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835257" cy="29558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1879600</xdr:colOff>
          <xdr:row>39</xdr:row>
          <xdr:rowOff>82550</xdr:rowOff>
        </xdr:from>
        <xdr:to>
          <xdr:col>0</xdr:col>
          <xdr:colOff>3435350</xdr:colOff>
          <xdr:row>42</xdr:row>
          <xdr:rowOff>38100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1727200</xdr:colOff>
          <xdr:row>46</xdr:row>
          <xdr:rowOff>25400</xdr:rowOff>
        </xdr:from>
        <xdr:to>
          <xdr:col>0</xdr:col>
          <xdr:colOff>3771900</xdr:colOff>
          <xdr:row>48</xdr:row>
          <xdr:rowOff>152400</xdr:rowOff>
        </xdr:to>
        <xdr:sp macro="" textlink="">
          <xdr:nvSpPr>
            <xdr:cNvPr id="5126" name="Object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0</xdr:row>
      <xdr:rowOff>1531327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68962" cy="15313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10885</xdr:rowOff>
    </xdr:from>
    <xdr:to>
      <xdr:col>11</xdr:col>
      <xdr:colOff>532720</xdr:colOff>
      <xdr:row>2</xdr:row>
      <xdr:rowOff>250370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885"/>
          <a:ext cx="15218228" cy="19920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1</xdr:row>
      <xdr:rowOff>1082387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91750" cy="12919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85071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68467" cy="14160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1371600</xdr:colOff>
      <xdr:row>0</xdr:row>
      <xdr:rowOff>19050</xdr:rowOff>
    </xdr:from>
    <xdr:to>
      <xdr:col>0</xdr:col>
      <xdr:colOff>2316562</xdr:colOff>
      <xdr:row>0</xdr:row>
      <xdr:rowOff>1323707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19050"/>
          <a:ext cx="944962" cy="13046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35943</xdr:colOff>
      <xdr:row>1</xdr:row>
      <xdr:rowOff>37353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717000" cy="266625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15119</xdr:colOff>
      <xdr:row>1</xdr:row>
      <xdr:rowOff>40734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922500" cy="24144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145142</xdr:colOff>
      <xdr:row>1</xdr:row>
      <xdr:rowOff>39890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26742" cy="27177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415324</xdr:colOff>
      <xdr:row>1</xdr:row>
      <xdr:rowOff>3140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00108" cy="24127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OLETINES%20ESPECIALES%202012\SEGURIDAD%20SOCIAL\2012\Anexos\nacional%20ocup%20afili%20por%20tam%20y%20re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OLETINES%20ESPECIALES%202012\SEGURIDAD%20SOCIAL\2012\Anexos\SS%20por%20cotrato\13\finalregim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OLETINES%20ESPECIALES%202012\SEGURIDAD%20SOCIAL\2012\Anexos\SS%20por%20cotrato\Nacional\finalregim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sual"/>
      <sheetName val="Trimestral"/>
    </sheetNames>
    <sheetDataSet>
      <sheetData sheetId="0" refreshError="1">
        <row r="1">
          <cell r="A1" t="str">
            <v>_TYPE_</v>
          </cell>
          <cell r="B1" t="str">
            <v>_FREQ_</v>
          </cell>
          <cell r="C1" t="str">
            <v>T1_R1</v>
          </cell>
          <cell r="D1" t="str">
            <v>T1_R2</v>
          </cell>
          <cell r="E1" t="str">
            <v>T1_R3</v>
          </cell>
          <cell r="F1" t="str">
            <v>T2_R1</v>
          </cell>
          <cell r="G1" t="str">
            <v>T2_R2</v>
          </cell>
          <cell r="H1" t="str">
            <v>T1_R1</v>
          </cell>
          <cell r="I1" t="str">
            <v>T1_R2</v>
          </cell>
          <cell r="J1" t="str">
            <v>T1_R3</v>
          </cell>
          <cell r="K1" t="str">
            <v>T2_R1</v>
          </cell>
          <cell r="L1" t="str">
            <v>T2_R2</v>
          </cell>
          <cell r="M1" t="str">
            <v>T2_R3</v>
          </cell>
          <cell r="N1" t="str">
            <v>T3_R1</v>
          </cell>
          <cell r="O1" t="str">
            <v>T3_R2</v>
          </cell>
          <cell r="P1" t="str">
            <v>T3_R3</v>
          </cell>
          <cell r="Q1" t="str">
            <v>T4_R1</v>
          </cell>
          <cell r="R1" t="str">
            <v>T4_R2</v>
          </cell>
          <cell r="S1" t="str">
            <v>T4_R3</v>
          </cell>
          <cell r="T1" t="str">
            <v>T1_R1</v>
          </cell>
          <cell r="U1" t="str">
            <v>T1_R2</v>
          </cell>
          <cell r="V1" t="str">
            <v>T1_R3</v>
          </cell>
          <cell r="W1" t="str">
            <v>T2_R1</v>
          </cell>
          <cell r="X1" t="str">
            <v>T2_R2</v>
          </cell>
          <cell r="Y1" t="str">
            <v>T2_R3</v>
          </cell>
          <cell r="Z1" t="str">
            <v>T3_R1</v>
          </cell>
          <cell r="AA1" t="str">
            <v>T3_R2</v>
          </cell>
          <cell r="AB1" t="str">
            <v>T3_R3</v>
          </cell>
          <cell r="AC1" t="str">
            <v>T4_R1</v>
          </cell>
          <cell r="AD1" t="str">
            <v>T4_R2</v>
          </cell>
          <cell r="AE1" t="str">
            <v>T4_R3</v>
          </cell>
          <cell r="AF1" t="str">
            <v>T1_R1</v>
          </cell>
          <cell r="AG1" t="str">
            <v>T1_R2</v>
          </cell>
          <cell r="AH1" t="str">
            <v>T1_R3</v>
          </cell>
          <cell r="AI1" t="str">
            <v>T2_R1</v>
          </cell>
          <cell r="AJ1" t="str">
            <v>T2_R2</v>
          </cell>
          <cell r="AK1" t="str">
            <v>T2_R3</v>
          </cell>
          <cell r="AL1" t="str">
            <v>T3_R1</v>
          </cell>
          <cell r="AM1" t="str">
            <v>T3_R2</v>
          </cell>
          <cell r="AN1" t="str">
            <v>T3_R3</v>
          </cell>
          <cell r="AO1" t="str">
            <v>T4_R1</v>
          </cell>
          <cell r="AP1" t="str">
            <v>T4_R2</v>
          </cell>
          <cell r="AQ1" t="str">
            <v>T4_R3</v>
          </cell>
        </row>
        <row r="2">
          <cell r="A2">
            <v>0</v>
          </cell>
          <cell r="B2">
            <v>21754</v>
          </cell>
          <cell r="C2">
            <v>1601288.5002608611</v>
          </cell>
          <cell r="D2">
            <v>56624.933666398872</v>
          </cell>
          <cell r="E2">
            <v>2516332.2679655701</v>
          </cell>
          <cell r="F2">
            <v>1529764.5058646244</v>
          </cell>
          <cell r="G2">
            <v>33810.622836247072</v>
          </cell>
          <cell r="H2">
            <v>1462092.7460186151</v>
          </cell>
          <cell r="I2">
            <v>40110.049042316139</v>
          </cell>
          <cell r="J2">
            <v>2926954.0085779079</v>
          </cell>
          <cell r="K2">
            <v>1435261.1530979674</v>
          </cell>
          <cell r="L2">
            <v>39554.029889315309</v>
          </cell>
          <cell r="M2">
            <v>2245955.0868223193</v>
          </cell>
          <cell r="N2">
            <v>439856.87271655229</v>
          </cell>
          <cell r="O2">
            <v>4989.4587101261104</v>
          </cell>
          <cell r="P2">
            <v>446859.36553017539</v>
          </cell>
          <cell r="Q2">
            <v>3680155.4844002449</v>
          </cell>
          <cell r="R2">
            <v>178814.13487425723</v>
          </cell>
          <cell r="S2">
            <v>394458.69808453636</v>
          </cell>
          <cell r="T2">
            <v>1530890.012504311</v>
          </cell>
          <cell r="U2">
            <v>62542.028851076204</v>
          </cell>
          <cell r="V2">
            <v>3057885.340794133</v>
          </cell>
          <cell r="W2">
            <v>1578786.6831518821</v>
          </cell>
          <cell r="X2">
            <v>22725.189120605854</v>
          </cell>
          <cell r="Y2">
            <v>2334382.7450146191</v>
          </cell>
          <cell r="Z2">
            <v>574905.86485329876</v>
          </cell>
          <cell r="AA2">
            <v>6343.7782311829515</v>
          </cell>
          <cell r="AB2">
            <v>371847.85062712495</v>
          </cell>
          <cell r="AC2">
            <v>4111611.0516203232</v>
          </cell>
          <cell r="AD2">
            <v>256580.808695324</v>
          </cell>
          <cell r="AE2">
            <v>391139.5398521896</v>
          </cell>
          <cell r="AF2">
            <v>1499755.0588570463</v>
          </cell>
          <cell r="AG2">
            <v>70074.614478784497</v>
          </cell>
          <cell r="AH2">
            <v>3566332.9270376237</v>
          </cell>
          <cell r="AI2">
            <v>1445559.688065215</v>
          </cell>
          <cell r="AJ2">
            <v>40522.101435825243</v>
          </cell>
          <cell r="AK2">
            <v>2723276.0928727891</v>
          </cell>
          <cell r="AL2">
            <v>481488.55291794322</v>
          </cell>
          <cell r="AM2">
            <v>7857.3119229345284</v>
          </cell>
          <cell r="AN2">
            <v>306975.95392023411</v>
          </cell>
          <cell r="AO2">
            <v>4055821.8809888735</v>
          </cell>
          <cell r="AP2">
            <v>265898.26766364882</v>
          </cell>
          <cell r="AQ2">
            <v>366553.89331665356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"/>
      <sheetName val="Hoja1"/>
    </sheetNames>
    <sheetDataSet>
      <sheetData sheetId="0" refreshError="1">
        <row r="1">
          <cell r="A1" t="str">
            <v>P6450</v>
          </cell>
          <cell r="B1" t="str">
            <v>P6100</v>
          </cell>
          <cell r="C1" t="str">
            <v>total0610</v>
          </cell>
          <cell r="D1" t="str">
            <v>total0611</v>
          </cell>
          <cell r="E1" t="str">
            <v>total0612</v>
          </cell>
          <cell r="F1" t="str">
            <v>total0701</v>
          </cell>
          <cell r="G1" t="str">
            <v>total0702</v>
          </cell>
          <cell r="H1" t="str">
            <v>total0703</v>
          </cell>
          <cell r="I1" t="str">
            <v>total0704</v>
          </cell>
          <cell r="J1" t="str">
            <v>total0705</v>
          </cell>
          <cell r="K1" t="str">
            <v>total0706</v>
          </cell>
          <cell r="L1" t="str">
            <v>total0707</v>
          </cell>
          <cell r="M1" t="str">
            <v>total0708</v>
          </cell>
          <cell r="N1" t="str">
            <v>total0709</v>
          </cell>
          <cell r="O1" t="str">
            <v>total0710</v>
          </cell>
          <cell r="P1" t="str">
            <v>total0711</v>
          </cell>
          <cell r="Q1" t="str">
            <v>total0712</v>
          </cell>
          <cell r="R1" t="str">
            <v>total0801</v>
          </cell>
          <cell r="S1" t="str">
            <v>total0802</v>
          </cell>
          <cell r="T1" t="str">
            <v>total0803</v>
          </cell>
          <cell r="U1" t="str">
            <v>total0804</v>
          </cell>
          <cell r="V1" t="str">
            <v>total0805</v>
          </cell>
          <cell r="W1" t="str">
            <v>total0806</v>
          </cell>
          <cell r="X1" t="str">
            <v>total0807</v>
          </cell>
          <cell r="Y1" t="str">
            <v>total0808</v>
          </cell>
          <cell r="Z1" t="str">
            <v>total0809</v>
          </cell>
          <cell r="AA1" t="str">
            <v>total0810</v>
          </cell>
          <cell r="AB1" t="str">
            <v>total0811</v>
          </cell>
          <cell r="AC1" t="str">
            <v>total0812</v>
          </cell>
          <cell r="AD1" t="str">
            <v>total0901</v>
          </cell>
          <cell r="AE1" t="str">
            <v>total0902</v>
          </cell>
          <cell r="AF1" t="str">
            <v>total0903</v>
          </cell>
          <cell r="AG1" t="str">
            <v>total0904</v>
          </cell>
          <cell r="AH1" t="str">
            <v>total0905</v>
          </cell>
          <cell r="AI1" t="str">
            <v>total0906</v>
          </cell>
          <cell r="AJ1" t="str">
            <v>total0907</v>
          </cell>
          <cell r="AK1" t="str">
            <v>total0908</v>
          </cell>
          <cell r="AL1" t="str">
            <v>total0909</v>
          </cell>
          <cell r="AM1" t="str">
            <v>total0910</v>
          </cell>
          <cell r="AN1" t="str">
            <v>total0911</v>
          </cell>
          <cell r="AO1" t="str">
            <v>total0912</v>
          </cell>
          <cell r="AP1" t="str">
            <v>total1001</v>
          </cell>
          <cell r="AQ1" t="str">
            <v>total1002</v>
          </cell>
          <cell r="AR1" t="str">
            <v>total1003</v>
          </cell>
          <cell r="AS1" t="str">
            <v>total1004</v>
          </cell>
          <cell r="AT1" t="str">
            <v>total1005</v>
          </cell>
          <cell r="AU1" t="str">
            <v>total1006</v>
          </cell>
          <cell r="AV1" t="str">
            <v>total1007</v>
          </cell>
          <cell r="AW1" t="str">
            <v>total1008</v>
          </cell>
        </row>
        <row r="2">
          <cell r="C2">
            <v>1210.5001109274938</v>
          </cell>
          <cell r="D2">
            <v>1105.9239360256374</v>
          </cell>
          <cell r="E2">
            <v>1148.1067405605247</v>
          </cell>
          <cell r="F2">
            <v>1084.6217085359804</v>
          </cell>
          <cell r="G2">
            <v>1028.5720639513099</v>
          </cell>
          <cell r="H2">
            <v>1028.1843735363634</v>
          </cell>
          <cell r="I2">
            <v>1030.5623428473266</v>
          </cell>
          <cell r="J2">
            <v>984.9144360735761</v>
          </cell>
          <cell r="K2">
            <v>1114.9225520525301</v>
          </cell>
          <cell r="L2">
            <v>1150.9142765799468</v>
          </cell>
          <cell r="M2">
            <v>976.48445025206729</v>
          </cell>
          <cell r="N2">
            <v>1065.0771154366066</v>
          </cell>
          <cell r="O2">
            <v>1094.32888968558</v>
          </cell>
          <cell r="P2">
            <v>1066.2857641711428</v>
          </cell>
          <cell r="Q2">
            <v>982.28330337787827</v>
          </cell>
          <cell r="R2">
            <v>976.7669161603892</v>
          </cell>
          <cell r="S2">
            <v>1089.4147591271394</v>
          </cell>
          <cell r="T2">
            <v>1022.4766910642658</v>
          </cell>
          <cell r="U2">
            <v>1055.9057546689344</v>
          </cell>
          <cell r="V2">
            <v>1047.0681176316821</v>
          </cell>
          <cell r="W2">
            <v>845.82842530103983</v>
          </cell>
          <cell r="X2">
            <v>983.44582373144488</v>
          </cell>
          <cell r="Y2">
            <v>942.80478578267832</v>
          </cell>
          <cell r="Z2">
            <v>970.46714229585905</v>
          </cell>
          <cell r="AA2">
            <v>979.27266027975395</v>
          </cell>
          <cell r="AB2">
            <v>869.06753677845415</v>
          </cell>
          <cell r="AC2">
            <v>854.53584326992541</v>
          </cell>
          <cell r="AD2">
            <v>834.84924257960893</v>
          </cell>
          <cell r="AE2">
            <v>971.25735114487895</v>
          </cell>
          <cell r="AF2">
            <v>912.12523841052689</v>
          </cell>
          <cell r="AG2">
            <v>948.79337472523639</v>
          </cell>
          <cell r="AH2">
            <v>882.87491867643439</v>
          </cell>
          <cell r="AI2">
            <v>914.54308792868096</v>
          </cell>
          <cell r="AJ2">
            <v>909.77130040667544</v>
          </cell>
          <cell r="AK2">
            <v>825.09403595532729</v>
          </cell>
          <cell r="AL2">
            <v>881.90110347401253</v>
          </cell>
          <cell r="AM2">
            <v>940.12277195359468</v>
          </cell>
          <cell r="AN2">
            <v>872.36488483777896</v>
          </cell>
          <cell r="AO2">
            <v>877.807572914655</v>
          </cell>
          <cell r="AP2">
            <v>842.89553972474869</v>
          </cell>
          <cell r="AQ2">
            <v>863.81061440809731</v>
          </cell>
          <cell r="AR2">
            <v>856.54374608032026</v>
          </cell>
          <cell r="AS2">
            <v>718.48940421185569</v>
          </cell>
          <cell r="AT2">
            <v>699.98636990277021</v>
          </cell>
          <cell r="AU2">
            <v>668.17060114348055</v>
          </cell>
          <cell r="AV2">
            <v>541.3361016647433</v>
          </cell>
          <cell r="AW2">
            <v>562.09070902186659</v>
          </cell>
        </row>
        <row r="3">
          <cell r="B3">
            <v>1</v>
          </cell>
          <cell r="C3">
            <v>1934.9769754500689</v>
          </cell>
          <cell r="D3">
            <v>1942.9814678716073</v>
          </cell>
          <cell r="E3">
            <v>1890.6727735432421</v>
          </cell>
          <cell r="F3">
            <v>1800.6551514752734</v>
          </cell>
          <cell r="G3">
            <v>2090.0933654611781</v>
          </cell>
          <cell r="H3">
            <v>1988.7462909052265</v>
          </cell>
          <cell r="I3">
            <v>1936.3580476518512</v>
          </cell>
          <cell r="J3">
            <v>2123.5616375428117</v>
          </cell>
          <cell r="K3">
            <v>1956.2536683781566</v>
          </cell>
          <cell r="L3">
            <v>1959.4797043773422</v>
          </cell>
          <cell r="M3">
            <v>2009.44612495976</v>
          </cell>
          <cell r="N3">
            <v>2077.2268549891328</v>
          </cell>
          <cell r="O3">
            <v>2026.8586795640581</v>
          </cell>
          <cell r="P3">
            <v>2123.7604185335622</v>
          </cell>
          <cell r="Q3">
            <v>2034.7117210600632</v>
          </cell>
          <cell r="R3">
            <v>1942.208215166384</v>
          </cell>
          <cell r="S3">
            <v>1970.8348325964307</v>
          </cell>
          <cell r="T3">
            <v>2198.0886562876194</v>
          </cell>
          <cell r="U3">
            <v>2210.554083808609</v>
          </cell>
          <cell r="V3">
            <v>2102.8224705753832</v>
          </cell>
          <cell r="W3">
            <v>2153.5667530918263</v>
          </cell>
          <cell r="X3">
            <v>2259.3652026135173</v>
          </cell>
          <cell r="Y3">
            <v>2042.8585510584937</v>
          </cell>
          <cell r="Z3">
            <v>2017.7229962409624</v>
          </cell>
          <cell r="AA3">
            <v>2172.6041518470743</v>
          </cell>
          <cell r="AB3">
            <v>2203.6155714650072</v>
          </cell>
          <cell r="AC3">
            <v>2097.9454996129352</v>
          </cell>
          <cell r="AD3">
            <v>1977.3939025014145</v>
          </cell>
          <cell r="AE3">
            <v>1954.3407942696222</v>
          </cell>
          <cell r="AF3">
            <v>1968.3999828868466</v>
          </cell>
          <cell r="AG3">
            <v>2007.6030378267258</v>
          </cell>
          <cell r="AH3">
            <v>2051.7871185177542</v>
          </cell>
          <cell r="AI3">
            <v>2039.7435850847326</v>
          </cell>
          <cell r="AJ3">
            <v>1920.7842417058112</v>
          </cell>
          <cell r="AK3">
            <v>1973.5033840294641</v>
          </cell>
          <cell r="AL3">
            <v>1890.6134203334216</v>
          </cell>
          <cell r="AM3">
            <v>2028.4493418077222</v>
          </cell>
          <cell r="AN3">
            <v>2146.7592613241</v>
          </cell>
          <cell r="AO3">
            <v>1992.243701145358</v>
          </cell>
          <cell r="AP3">
            <v>1910.9183584706013</v>
          </cell>
          <cell r="AQ3">
            <v>2018.3813407043806</v>
          </cell>
          <cell r="AR3">
            <v>1986.1773757454998</v>
          </cell>
          <cell r="AS3">
            <v>1788.1130118560168</v>
          </cell>
          <cell r="AT3">
            <v>1724.3728312200369</v>
          </cell>
          <cell r="AU3">
            <v>1742.052868354672</v>
          </cell>
          <cell r="AV3">
            <v>1499.406878814731</v>
          </cell>
          <cell r="AW3">
            <v>1469.8217695757148</v>
          </cell>
        </row>
        <row r="4">
          <cell r="B4">
            <v>2</v>
          </cell>
          <cell r="C4">
            <v>58.009711045594798</v>
          </cell>
          <cell r="D4">
            <v>57.464897451891908</v>
          </cell>
          <cell r="E4">
            <v>51.343785675786833</v>
          </cell>
          <cell r="F4">
            <v>41.521475014899032</v>
          </cell>
          <cell r="G4">
            <v>59.840167808960196</v>
          </cell>
          <cell r="H4">
            <v>73.228587517698571</v>
          </cell>
          <cell r="I4">
            <v>33.932170376115145</v>
          </cell>
          <cell r="J4">
            <v>51.617433885364889</v>
          </cell>
          <cell r="K4">
            <v>56.412658834767612</v>
          </cell>
          <cell r="L4">
            <v>40.252744063847928</v>
          </cell>
          <cell r="M4">
            <v>62.808358942903197</v>
          </cell>
          <cell r="N4">
            <v>55.883265046902245</v>
          </cell>
          <cell r="O4">
            <v>75.019007987750413</v>
          </cell>
          <cell r="P4">
            <v>76.179629948418494</v>
          </cell>
          <cell r="Q4">
            <v>51.410480917279699</v>
          </cell>
          <cell r="R4">
            <v>69.295016594958255</v>
          </cell>
          <cell r="S4">
            <v>55.96368976031642</v>
          </cell>
          <cell r="T4">
            <v>37.028741612857267</v>
          </cell>
          <cell r="U4">
            <v>61.290276869673455</v>
          </cell>
          <cell r="V4">
            <v>60.44491545647579</v>
          </cell>
          <cell r="W4">
            <v>53.00203267622755</v>
          </cell>
          <cell r="X4">
            <v>85.669673214547359</v>
          </cell>
          <cell r="Y4">
            <v>54.709574495950058</v>
          </cell>
          <cell r="Z4">
            <v>46.483179274792377</v>
          </cell>
          <cell r="AA4">
            <v>33.898866270450547</v>
          </cell>
          <cell r="AB4">
            <v>59.251206068129243</v>
          </cell>
          <cell r="AC4">
            <v>44.205660575556003</v>
          </cell>
          <cell r="AD4">
            <v>59.626591927013678</v>
          </cell>
          <cell r="AE4">
            <v>73.123580884812554</v>
          </cell>
          <cell r="AF4">
            <v>73.576657611624384</v>
          </cell>
          <cell r="AG4">
            <v>51.890151403111709</v>
          </cell>
          <cell r="AH4">
            <v>64.525526008807503</v>
          </cell>
          <cell r="AI4">
            <v>81.076542586742434</v>
          </cell>
          <cell r="AJ4">
            <v>61.284544423637271</v>
          </cell>
          <cell r="AK4">
            <v>43.294949711115891</v>
          </cell>
          <cell r="AL4">
            <v>60.62824790588035</v>
          </cell>
          <cell r="AM4">
            <v>48.268908524440413</v>
          </cell>
          <cell r="AN4">
            <v>78.449852101777481</v>
          </cell>
          <cell r="AO4">
            <v>82.427107926879174</v>
          </cell>
          <cell r="AP4">
            <v>57.973975431822602</v>
          </cell>
          <cell r="AQ4">
            <v>68.96869637708869</v>
          </cell>
          <cell r="AR4">
            <v>78.200027016427796</v>
          </cell>
          <cell r="AS4">
            <v>72.51914246906027</v>
          </cell>
          <cell r="AT4">
            <v>67.143439370758486</v>
          </cell>
          <cell r="AU4">
            <v>52.80643161435799</v>
          </cell>
          <cell r="AV4">
            <v>56.798393374102567</v>
          </cell>
          <cell r="AW4">
            <v>69.555466991441975</v>
          </cell>
        </row>
        <row r="5">
          <cell r="B5">
            <v>3</v>
          </cell>
          <cell r="C5">
            <v>1391.3526436753593</v>
          </cell>
          <cell r="D5">
            <v>1422.0309727155666</v>
          </cell>
          <cell r="E5">
            <v>1519.9387717957479</v>
          </cell>
          <cell r="F5">
            <v>1502.5281683382318</v>
          </cell>
          <cell r="G5">
            <v>1418.3422107192685</v>
          </cell>
          <cell r="H5">
            <v>1550.4869390194413</v>
          </cell>
          <cell r="I5">
            <v>1590.050110507708</v>
          </cell>
          <cell r="J5">
            <v>1368.4495551581308</v>
          </cell>
          <cell r="K5">
            <v>1446.8498946848579</v>
          </cell>
          <cell r="L5">
            <v>1413.8497176192425</v>
          </cell>
          <cell r="M5">
            <v>1508.720182763858</v>
          </cell>
          <cell r="N5">
            <v>1480.3251748543466</v>
          </cell>
          <cell r="O5">
            <v>1559.3018365077985</v>
          </cell>
          <cell r="P5">
            <v>1541.7516888511718</v>
          </cell>
          <cell r="Q5">
            <v>1665.9441108512517</v>
          </cell>
          <cell r="R5">
            <v>1526.6594134172153</v>
          </cell>
          <cell r="S5">
            <v>1638.4122816651306</v>
          </cell>
          <cell r="T5">
            <v>1652.3380068299311</v>
          </cell>
          <cell r="U5">
            <v>1601.3052383043791</v>
          </cell>
          <cell r="V5">
            <v>1532.4052756292576</v>
          </cell>
          <cell r="W5">
            <v>1540.6954008386697</v>
          </cell>
          <cell r="X5">
            <v>1581.3031261533354</v>
          </cell>
          <cell r="Y5">
            <v>1635.0850340001718</v>
          </cell>
          <cell r="Z5">
            <v>1724.2760350682538</v>
          </cell>
          <cell r="AA5">
            <v>1674.8332077464054</v>
          </cell>
          <cell r="AB5">
            <v>1756.5040104853483</v>
          </cell>
          <cell r="AC5">
            <v>1826.1296623939324</v>
          </cell>
          <cell r="AD5">
            <v>1685.5853898794212</v>
          </cell>
          <cell r="AE5">
            <v>1717.3313926160213</v>
          </cell>
          <cell r="AF5">
            <v>1778.0124006527262</v>
          </cell>
          <cell r="AG5">
            <v>1731.1281858816701</v>
          </cell>
          <cell r="AH5">
            <v>1766.8222455961029</v>
          </cell>
          <cell r="AI5">
            <v>1881.3751189539803</v>
          </cell>
          <cell r="AJ5">
            <v>1836.6701840610458</v>
          </cell>
          <cell r="AK5">
            <v>1781.9590601772338</v>
          </cell>
          <cell r="AL5">
            <v>1794.7666668153738</v>
          </cell>
          <cell r="AM5">
            <v>1916.1697452070991</v>
          </cell>
          <cell r="AN5">
            <v>1826.1923461912293</v>
          </cell>
          <cell r="AO5">
            <v>1909.1956164371891</v>
          </cell>
          <cell r="AP5">
            <v>1848.1163642109082</v>
          </cell>
          <cell r="AQ5">
            <v>1728.8754879135749</v>
          </cell>
          <cell r="AR5">
            <v>1819.8630364838532</v>
          </cell>
          <cell r="AS5">
            <v>1775.1365195704232</v>
          </cell>
          <cell r="AT5">
            <v>1533.1115598956362</v>
          </cell>
          <cell r="AU5">
            <v>1543.4914268124242</v>
          </cell>
          <cell r="AV5">
            <v>1432.4958774067718</v>
          </cell>
          <cell r="AW5">
            <v>1427.795885260661</v>
          </cell>
        </row>
        <row r="6">
          <cell r="B6">
            <v>9</v>
          </cell>
          <cell r="C6">
            <v>1.8523051410859648</v>
          </cell>
          <cell r="D6">
            <v>0.70533561221193741</v>
          </cell>
          <cell r="E6">
            <v>3.5055295705248057</v>
          </cell>
          <cell r="F6">
            <v>1.4032532125039916</v>
          </cell>
          <cell r="G6">
            <v>1.9636104187313239</v>
          </cell>
          <cell r="H6">
            <v>0.84335869384790452</v>
          </cell>
          <cell r="I6">
            <v>0.46551923908887144</v>
          </cell>
          <cell r="J6">
            <v>3.0198192073484273</v>
          </cell>
          <cell r="K6">
            <v>4.6723124958263549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0.1792803445879094</v>
          </cell>
          <cell r="V6">
            <v>1.0220868863338983</v>
          </cell>
          <cell r="W6">
            <v>0.84489406976044845</v>
          </cell>
          <cell r="X6">
            <v>1.1888381886861812</v>
          </cell>
          <cell r="Y6">
            <v>0.67135045558993789</v>
          </cell>
          <cell r="Z6">
            <v>0</v>
          </cell>
          <cell r="AA6">
            <v>1.3705746666501852</v>
          </cell>
          <cell r="AB6">
            <v>0</v>
          </cell>
          <cell r="AC6">
            <v>1.2942218651464439</v>
          </cell>
          <cell r="AD6">
            <v>0</v>
          </cell>
          <cell r="AE6">
            <v>0</v>
          </cell>
          <cell r="AF6">
            <v>0</v>
          </cell>
          <cell r="AG6">
            <v>3.8804935906836264</v>
          </cell>
          <cell r="AH6">
            <v>0.40182110420269312</v>
          </cell>
          <cell r="AI6">
            <v>2.4337277976584413</v>
          </cell>
          <cell r="AJ6">
            <v>2.9116382211949765</v>
          </cell>
          <cell r="AK6">
            <v>1.2579869157422638</v>
          </cell>
          <cell r="AL6">
            <v>0.73731700723748217</v>
          </cell>
          <cell r="AM6">
            <v>0</v>
          </cell>
          <cell r="AN6">
            <v>0.3657936983235911</v>
          </cell>
          <cell r="AO6">
            <v>3.7468283704691769</v>
          </cell>
          <cell r="AP6">
            <v>2.4704413929144695</v>
          </cell>
          <cell r="AQ6">
            <v>1.2496761472676177</v>
          </cell>
          <cell r="AR6">
            <v>0.25609077482683779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0.75268266414968887</v>
          </cell>
        </row>
        <row r="7">
          <cell r="A7">
            <v>1</v>
          </cell>
          <cell r="C7">
            <v>54.250114463965183</v>
          </cell>
          <cell r="D7">
            <v>56.731983867714426</v>
          </cell>
          <cell r="E7">
            <v>53.718706464127095</v>
          </cell>
          <cell r="F7">
            <v>67.936121132408417</v>
          </cell>
          <cell r="G7">
            <v>81.532250615911281</v>
          </cell>
          <cell r="H7">
            <v>64.849704314857846</v>
          </cell>
          <cell r="I7">
            <v>95.804749452126927</v>
          </cell>
          <cell r="J7">
            <v>77.746593225039334</v>
          </cell>
          <cell r="K7">
            <v>88.885076930616393</v>
          </cell>
          <cell r="L7">
            <v>113.57261442083518</v>
          </cell>
          <cell r="M7">
            <v>90.511233890532282</v>
          </cell>
          <cell r="N7">
            <v>86.890957901704951</v>
          </cell>
          <cell r="O7">
            <v>91.68109054642828</v>
          </cell>
          <cell r="P7">
            <v>92.009864773277613</v>
          </cell>
          <cell r="Q7">
            <v>79.016851940037881</v>
          </cell>
          <cell r="R7">
            <v>72.589964835660169</v>
          </cell>
          <cell r="S7">
            <v>63.143696958284572</v>
          </cell>
          <cell r="T7">
            <v>66.298776277880066</v>
          </cell>
          <cell r="U7">
            <v>67.70374482915318</v>
          </cell>
          <cell r="V7">
            <v>63.0129329087383</v>
          </cell>
          <cell r="W7">
            <v>57.207082868710273</v>
          </cell>
          <cell r="X7">
            <v>59.937874743689264</v>
          </cell>
          <cell r="Y7">
            <v>61.132285277382195</v>
          </cell>
          <cell r="Z7">
            <v>78.987018742195616</v>
          </cell>
          <cell r="AA7">
            <v>72.180435866782048</v>
          </cell>
          <cell r="AB7">
            <v>76.221411723771681</v>
          </cell>
          <cell r="AC7">
            <v>60.0158004839478</v>
          </cell>
          <cell r="AD7">
            <v>95.367501281933201</v>
          </cell>
          <cell r="AE7">
            <v>87.408063454546905</v>
          </cell>
          <cell r="AF7">
            <v>110.02988188798975</v>
          </cell>
          <cell r="AG7">
            <v>125.22567992720955</v>
          </cell>
          <cell r="AH7">
            <v>104.42862996227893</v>
          </cell>
          <cell r="AI7">
            <v>103.93363111077063</v>
          </cell>
          <cell r="AJ7">
            <v>102.54595075347238</v>
          </cell>
          <cell r="AK7">
            <v>93.525985521022179</v>
          </cell>
          <cell r="AL7">
            <v>116.80325158458457</v>
          </cell>
          <cell r="AM7">
            <v>125.00246891770182</v>
          </cell>
          <cell r="AN7">
            <v>112.87881807081669</v>
          </cell>
          <cell r="AO7">
            <v>118.96380882327145</v>
          </cell>
          <cell r="AP7">
            <v>92.714638188788982</v>
          </cell>
          <cell r="AQ7">
            <v>115.80918407372016</v>
          </cell>
          <cell r="AR7">
            <v>125.99247319401708</v>
          </cell>
          <cell r="AS7">
            <v>159.19844159581172</v>
          </cell>
          <cell r="AT7">
            <v>303.52462499383216</v>
          </cell>
          <cell r="AU7">
            <v>258.65408886327157</v>
          </cell>
          <cell r="AV7">
            <v>410.8000947856255</v>
          </cell>
          <cell r="AW7">
            <v>421.12070518628013</v>
          </cell>
        </row>
        <row r="8">
          <cell r="A8">
            <v>1</v>
          </cell>
          <cell r="B8">
            <v>1</v>
          </cell>
          <cell r="C8">
            <v>128.46018238346525</v>
          </cell>
          <cell r="D8">
            <v>184.03980002385995</v>
          </cell>
          <cell r="E8">
            <v>123.68617872873027</v>
          </cell>
          <cell r="F8">
            <v>134.11342267706112</v>
          </cell>
          <cell r="G8">
            <v>149.49213984770233</v>
          </cell>
          <cell r="H8">
            <v>136.45334505559362</v>
          </cell>
          <cell r="I8">
            <v>162.04433440670408</v>
          </cell>
          <cell r="J8">
            <v>187.71836201684144</v>
          </cell>
          <cell r="K8">
            <v>184.03627232583241</v>
          </cell>
          <cell r="L8">
            <v>206.52561714368758</v>
          </cell>
          <cell r="M8">
            <v>164.71434873663304</v>
          </cell>
          <cell r="N8">
            <v>175.50205601109406</v>
          </cell>
          <cell r="O8">
            <v>200.22566827800492</v>
          </cell>
          <cell r="P8">
            <v>188.5054521568448</v>
          </cell>
          <cell r="Q8">
            <v>170.8967612232623</v>
          </cell>
          <cell r="R8">
            <v>161.95108485030673</v>
          </cell>
          <cell r="S8">
            <v>172.02345759066486</v>
          </cell>
          <cell r="T8">
            <v>131.93979559188455</v>
          </cell>
          <cell r="U8">
            <v>141.47761578386675</v>
          </cell>
          <cell r="V8">
            <v>106.89055764068763</v>
          </cell>
          <cell r="W8">
            <v>113.15515291849046</v>
          </cell>
          <cell r="X8">
            <v>138.13557314276079</v>
          </cell>
          <cell r="Y8">
            <v>169.02708307696261</v>
          </cell>
          <cell r="Z8">
            <v>153.53024995378019</v>
          </cell>
          <cell r="AA8">
            <v>161.33241619537441</v>
          </cell>
          <cell r="AB8">
            <v>156.67882510375776</v>
          </cell>
          <cell r="AC8">
            <v>138.75832568203438</v>
          </cell>
          <cell r="AD8">
            <v>150.69307981068712</v>
          </cell>
          <cell r="AE8">
            <v>208.40252221105044</v>
          </cell>
          <cell r="AF8">
            <v>197.13992135062759</v>
          </cell>
          <cell r="AG8">
            <v>200.60523749986694</v>
          </cell>
          <cell r="AH8">
            <v>224.50525978481684</v>
          </cell>
          <cell r="AI8">
            <v>163.49821177943855</v>
          </cell>
          <cell r="AJ8">
            <v>243.59930481462513</v>
          </cell>
          <cell r="AK8">
            <v>238.58879169255451</v>
          </cell>
          <cell r="AL8">
            <v>235.41704313956657</v>
          </cell>
          <cell r="AM8">
            <v>248.85203956201283</v>
          </cell>
          <cell r="AN8">
            <v>268.75321072825056</v>
          </cell>
          <cell r="AO8">
            <v>248.73110849697022</v>
          </cell>
          <cell r="AP8">
            <v>290.58662154368392</v>
          </cell>
          <cell r="AQ8">
            <v>276.00890481612174</v>
          </cell>
          <cell r="AR8">
            <v>249.24887125909285</v>
          </cell>
          <cell r="AS8">
            <v>405.98484117062446</v>
          </cell>
          <cell r="AT8">
            <v>504.55157581191582</v>
          </cell>
          <cell r="AU8">
            <v>582.85908624554645</v>
          </cell>
          <cell r="AV8">
            <v>727.73472989428433</v>
          </cell>
          <cell r="AW8">
            <v>694.27612935449247</v>
          </cell>
        </row>
        <row r="9">
          <cell r="A9">
            <v>1</v>
          </cell>
          <cell r="B9">
            <v>2</v>
          </cell>
          <cell r="C9">
            <v>0.17697540106473969</v>
          </cell>
          <cell r="D9">
            <v>8.2126394871689676</v>
          </cell>
          <cell r="E9">
            <v>2.1805971117932517</v>
          </cell>
          <cell r="F9">
            <v>1.3782741941847021</v>
          </cell>
          <cell r="G9">
            <v>2.9356990947963331</v>
          </cell>
          <cell r="H9">
            <v>3.2341105614880279</v>
          </cell>
          <cell r="I9">
            <v>1.8347511197271238</v>
          </cell>
          <cell r="J9">
            <v>2.5103674496080672</v>
          </cell>
          <cell r="K9">
            <v>4.0706329919892408</v>
          </cell>
          <cell r="L9">
            <v>3.516303105562212</v>
          </cell>
          <cell r="M9">
            <v>2.9129674822355693</v>
          </cell>
          <cell r="N9">
            <v>2.79582113375116</v>
          </cell>
          <cell r="O9">
            <v>4.619685574516402</v>
          </cell>
          <cell r="P9">
            <v>3.5057604720651381</v>
          </cell>
          <cell r="Q9">
            <v>1.9558365314703905</v>
          </cell>
          <cell r="R9">
            <v>3.0241428755372008</v>
          </cell>
          <cell r="S9">
            <v>2.4524078758386993</v>
          </cell>
          <cell r="T9">
            <v>1.4993570947752735</v>
          </cell>
          <cell r="U9">
            <v>2.9312249863625404</v>
          </cell>
          <cell r="V9">
            <v>1.1304122607849674</v>
          </cell>
          <cell r="W9">
            <v>0.52102494464484872</v>
          </cell>
          <cell r="X9">
            <v>2.2767969814279536</v>
          </cell>
          <cell r="Y9">
            <v>2.8400418858028922</v>
          </cell>
          <cell r="Z9">
            <v>3.6374973430884436</v>
          </cell>
          <cell r="AA9">
            <v>2.9992041586844085</v>
          </cell>
          <cell r="AB9">
            <v>3.2290041158204947</v>
          </cell>
          <cell r="AC9">
            <v>2.3507480824608171</v>
          </cell>
          <cell r="AD9">
            <v>2.5548672297728223</v>
          </cell>
          <cell r="AE9">
            <v>2.3618119461737996</v>
          </cell>
          <cell r="AF9">
            <v>4.7999063659872592</v>
          </cell>
          <cell r="AG9">
            <v>3.3424010688207613</v>
          </cell>
          <cell r="AH9">
            <v>3.9599105736803808</v>
          </cell>
          <cell r="AI9">
            <v>2.3452394263396279</v>
          </cell>
          <cell r="AJ9">
            <v>4.451900733092006</v>
          </cell>
          <cell r="AK9">
            <v>2.8668180859611101</v>
          </cell>
          <cell r="AL9">
            <v>4.0717069018917735</v>
          </cell>
          <cell r="AM9">
            <v>3.5514222193449418</v>
          </cell>
          <cell r="AN9">
            <v>2.1944146838515595</v>
          </cell>
          <cell r="AO9">
            <v>3.6306968682147409</v>
          </cell>
          <cell r="AP9">
            <v>2.260393648603368</v>
          </cell>
          <cell r="AQ9">
            <v>2.9112952434648189</v>
          </cell>
          <cell r="AR9">
            <v>5.6385697834403672</v>
          </cell>
          <cell r="AS9">
            <v>7.017284944545473</v>
          </cell>
          <cell r="AT9">
            <v>6.7363447934827043</v>
          </cell>
          <cell r="AU9">
            <v>23.545340219127901</v>
          </cell>
          <cell r="AV9">
            <v>18.566420389009124</v>
          </cell>
          <cell r="AW9">
            <v>20.094908707284748</v>
          </cell>
        </row>
        <row r="10">
          <cell r="A10">
            <v>1</v>
          </cell>
          <cell r="B10">
            <v>3</v>
          </cell>
          <cell r="C10">
            <v>74.635758822054143</v>
          </cell>
          <cell r="D10">
            <v>48.111948378709052</v>
          </cell>
          <cell r="E10">
            <v>78.550340406032987</v>
          </cell>
          <cell r="F10">
            <v>76.959759880831697</v>
          </cell>
          <cell r="G10">
            <v>89.549909584063201</v>
          </cell>
          <cell r="H10">
            <v>62.157997049462466</v>
          </cell>
          <cell r="I10">
            <v>97.818450601244635</v>
          </cell>
          <cell r="J10">
            <v>93.556995353932905</v>
          </cell>
          <cell r="K10">
            <v>126.96849494020388</v>
          </cell>
          <cell r="L10">
            <v>137.79852070028787</v>
          </cell>
          <cell r="M10">
            <v>132.96430594321689</v>
          </cell>
          <cell r="N10">
            <v>137.00842974871995</v>
          </cell>
          <cell r="O10">
            <v>146.85402408526141</v>
          </cell>
          <cell r="P10">
            <v>147.76522604458404</v>
          </cell>
          <cell r="Q10">
            <v>130.41375128338092</v>
          </cell>
          <cell r="R10">
            <v>119.86669639308924</v>
          </cell>
          <cell r="S10">
            <v>134.67444099805422</v>
          </cell>
          <cell r="T10">
            <v>140.95921159380276</v>
          </cell>
          <cell r="U10">
            <v>135.57161463493426</v>
          </cell>
          <cell r="V10">
            <v>109.05092668811129</v>
          </cell>
          <cell r="W10">
            <v>112.87362497510958</v>
          </cell>
          <cell r="X10">
            <v>136.26990585127626</v>
          </cell>
          <cell r="Y10">
            <v>184.35932061388141</v>
          </cell>
          <cell r="Z10">
            <v>182.26829691204279</v>
          </cell>
          <cell r="AA10">
            <v>163.77721260873435</v>
          </cell>
          <cell r="AB10">
            <v>140.57727121159817</v>
          </cell>
          <cell r="AC10">
            <v>156.0336186574755</v>
          </cell>
          <cell r="AD10">
            <v>166.83619396509962</v>
          </cell>
          <cell r="AE10">
            <v>193.08103432672604</v>
          </cell>
          <cell r="AF10">
            <v>231.92781228758855</v>
          </cell>
          <cell r="AG10">
            <v>252.51004889200186</v>
          </cell>
          <cell r="AH10">
            <v>217.34244905488811</v>
          </cell>
          <cell r="AI10">
            <v>195.78484134435226</v>
          </cell>
          <cell r="AJ10">
            <v>230.6970015736465</v>
          </cell>
          <cell r="AK10">
            <v>225.42351622311912</v>
          </cell>
          <cell r="AL10">
            <v>255.94250925332037</v>
          </cell>
          <cell r="AM10">
            <v>278.61597051786163</v>
          </cell>
          <cell r="AN10">
            <v>290.06060563210724</v>
          </cell>
          <cell r="AO10">
            <v>289.38181290631184</v>
          </cell>
          <cell r="AP10">
            <v>233.40409585481083</v>
          </cell>
          <cell r="AQ10">
            <v>254.85174962351715</v>
          </cell>
          <cell r="AR10">
            <v>291.82704097874978</v>
          </cell>
          <cell r="AS10">
            <v>463.05790805110001</v>
          </cell>
          <cell r="AT10">
            <v>536.97015399866382</v>
          </cell>
          <cell r="AU10">
            <v>640.58874661025925</v>
          </cell>
          <cell r="AV10">
            <v>891.54204322326473</v>
          </cell>
          <cell r="AW10">
            <v>783.67416843079468</v>
          </cell>
        </row>
        <row r="11">
          <cell r="A11">
            <v>1</v>
          </cell>
          <cell r="B11">
            <v>9</v>
          </cell>
          <cell r="C11">
            <v>0</v>
          </cell>
          <cell r="D11">
            <v>0.86142045466877992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2.7949892699060594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0.38851639864584975</v>
          </cell>
          <cell r="AD11">
            <v>0</v>
          </cell>
          <cell r="AE11">
            <v>0</v>
          </cell>
          <cell r="AF11">
            <v>0.13768064318493006</v>
          </cell>
          <cell r="AG11">
            <v>0</v>
          </cell>
          <cell r="AH11">
            <v>0.51721894668718016</v>
          </cell>
          <cell r="AI11">
            <v>0.54369175796834746</v>
          </cell>
          <cell r="AJ11">
            <v>0.22134846404522601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0.28914657572872299</v>
          </cell>
          <cell r="AQ11">
            <v>0</v>
          </cell>
          <cell r="AR11">
            <v>0</v>
          </cell>
          <cell r="AS11">
            <v>0</v>
          </cell>
          <cell r="AT11">
            <v>0.8834546624581181</v>
          </cell>
          <cell r="AU11">
            <v>0</v>
          </cell>
          <cell r="AV11">
            <v>0</v>
          </cell>
          <cell r="AW11">
            <v>0.18080901840173358</v>
          </cell>
        </row>
        <row r="12">
          <cell r="A12">
            <v>2</v>
          </cell>
          <cell r="C12">
            <v>50.508741998308409</v>
          </cell>
          <cell r="D12">
            <v>55.52654770675268</v>
          </cell>
          <cell r="E12">
            <v>69.752631169919653</v>
          </cell>
          <cell r="F12">
            <v>47.146145834254909</v>
          </cell>
          <cell r="G12">
            <v>42.845971370359671</v>
          </cell>
          <cell r="H12">
            <v>58.958360858354766</v>
          </cell>
          <cell r="I12">
            <v>53.011496448427565</v>
          </cell>
          <cell r="J12">
            <v>41.712536001931781</v>
          </cell>
          <cell r="K12">
            <v>73.799467985519613</v>
          </cell>
          <cell r="L12">
            <v>50.363589206070735</v>
          </cell>
          <cell r="M12">
            <v>49.499901372439496</v>
          </cell>
          <cell r="N12">
            <v>41.146257138981348</v>
          </cell>
          <cell r="O12">
            <v>58.813728390377413</v>
          </cell>
          <cell r="P12">
            <v>60.587289982395859</v>
          </cell>
          <cell r="Q12">
            <v>43.191495888064722</v>
          </cell>
          <cell r="R12">
            <v>52.047796138646468</v>
          </cell>
          <cell r="S12">
            <v>54.258930863120113</v>
          </cell>
          <cell r="T12">
            <v>37.789785420488784</v>
          </cell>
          <cell r="U12">
            <v>40.418373316940958</v>
          </cell>
          <cell r="V12">
            <v>37.585127719037985</v>
          </cell>
          <cell r="W12">
            <v>31.692612528630306</v>
          </cell>
          <cell r="X12">
            <v>58.143089267579953</v>
          </cell>
          <cell r="Y12">
            <v>61.645050711213621</v>
          </cell>
          <cell r="Z12">
            <v>53.268812692654699</v>
          </cell>
          <cell r="AA12">
            <v>42.762658589009526</v>
          </cell>
          <cell r="AB12">
            <v>36.445446397060394</v>
          </cell>
          <cell r="AC12">
            <v>50.678151240229347</v>
          </cell>
          <cell r="AD12">
            <v>51.955552881151284</v>
          </cell>
          <cell r="AE12">
            <v>54.622819576853004</v>
          </cell>
          <cell r="AF12">
            <v>37.172984498677934</v>
          </cell>
          <cell r="AG12">
            <v>48.842158659917892</v>
          </cell>
          <cell r="AH12">
            <v>50.611797910299913</v>
          </cell>
          <cell r="AI12">
            <v>54.332916858689501</v>
          </cell>
          <cell r="AJ12">
            <v>83.371201019047277</v>
          </cell>
          <cell r="AK12">
            <v>42.800031079064333</v>
          </cell>
          <cell r="AL12">
            <v>53.14355206405218</v>
          </cell>
          <cell r="AM12">
            <v>54.753751419694126</v>
          </cell>
          <cell r="AN12">
            <v>51.444927607337277</v>
          </cell>
          <cell r="AO12">
            <v>51.191202175447025</v>
          </cell>
          <cell r="AP12">
            <v>47.501855027703606</v>
          </cell>
          <cell r="AQ12">
            <v>46.110495035053155</v>
          </cell>
          <cell r="AR12">
            <v>46.526406715180876</v>
          </cell>
          <cell r="AS12">
            <v>45.105295686157788</v>
          </cell>
          <cell r="AT12">
            <v>40.231249659595001</v>
          </cell>
          <cell r="AU12">
            <v>37.572863506301942</v>
          </cell>
          <cell r="AV12">
            <v>43.182052350197729</v>
          </cell>
          <cell r="AW12">
            <v>38.198949654297536</v>
          </cell>
        </row>
        <row r="13">
          <cell r="A13">
            <v>2</v>
          </cell>
          <cell r="B13">
            <v>1</v>
          </cell>
          <cell r="C13">
            <v>2899.3061476325852</v>
          </cell>
          <cell r="D13">
            <v>2999.8151100155392</v>
          </cell>
          <cell r="E13">
            <v>2819.0283613218899</v>
          </cell>
          <cell r="F13">
            <v>2842.3982284439435</v>
          </cell>
          <cell r="G13">
            <v>3067.325172887754</v>
          </cell>
          <cell r="H13">
            <v>3002.1122502057688</v>
          </cell>
          <cell r="I13">
            <v>2951.3011129411352</v>
          </cell>
          <cell r="J13">
            <v>3259.9743381563376</v>
          </cell>
          <cell r="K13">
            <v>3120.4653173247489</v>
          </cell>
          <cell r="L13">
            <v>3078.0775414032446</v>
          </cell>
          <cell r="M13">
            <v>3161.7348743082139</v>
          </cell>
          <cell r="N13">
            <v>3293.0214367216372</v>
          </cell>
          <cell r="O13">
            <v>3249.7174052330788</v>
          </cell>
          <cell r="P13">
            <v>3255.1982016507036</v>
          </cell>
          <cell r="Q13">
            <v>3058.6787461410368</v>
          </cell>
          <cell r="R13">
            <v>3241.2701156135063</v>
          </cell>
          <cell r="S13">
            <v>3073.5529638598859</v>
          </cell>
          <cell r="T13">
            <v>3029.8965288482673</v>
          </cell>
          <cell r="U13">
            <v>3151.7878101851265</v>
          </cell>
          <cell r="V13">
            <v>3322.4711216650303</v>
          </cell>
          <cell r="W13">
            <v>3292.7465151837182</v>
          </cell>
          <cell r="X13">
            <v>3202.4943712624308</v>
          </cell>
          <cell r="Y13">
            <v>3332.4462240523799</v>
          </cell>
          <cell r="Z13">
            <v>3201.1452360736166</v>
          </cell>
          <cell r="AA13">
            <v>3266.5177584125904</v>
          </cell>
          <cell r="AB13">
            <v>3132.6054915739746</v>
          </cell>
          <cell r="AC13">
            <v>3097.7882589014703</v>
          </cell>
          <cell r="AD13">
            <v>3056.4770080500462</v>
          </cell>
          <cell r="AE13">
            <v>3208.5277292559294</v>
          </cell>
          <cell r="AF13">
            <v>3179.5969883514281</v>
          </cell>
          <cell r="AG13">
            <v>3277.1082982741964</v>
          </cell>
          <cell r="AH13">
            <v>3266.0775560213706</v>
          </cell>
          <cell r="AI13">
            <v>3230.5490893391629</v>
          </cell>
          <cell r="AJ13">
            <v>3436.6418233526119</v>
          </cell>
          <cell r="AK13">
            <v>3348.6077345305016</v>
          </cell>
          <cell r="AL13">
            <v>3365.4581533653623</v>
          </cell>
          <cell r="AM13">
            <v>3313.2212912626378</v>
          </cell>
          <cell r="AN13">
            <v>3311.0872998639425</v>
          </cell>
          <cell r="AO13">
            <v>3334.7011147619332</v>
          </cell>
          <cell r="AP13">
            <v>3266.159690788751</v>
          </cell>
          <cell r="AQ13">
            <v>3401.8075453997735</v>
          </cell>
          <cell r="AR13">
            <v>3336.9998700544893</v>
          </cell>
          <cell r="AS13">
            <v>3491.6325746942571</v>
          </cell>
          <cell r="AT13">
            <v>3412.0096084712382</v>
          </cell>
          <cell r="AU13">
            <v>3367.1433343940216</v>
          </cell>
          <cell r="AV13">
            <v>3387.642231285231</v>
          </cell>
          <cell r="AW13">
            <v>3465.7930022480768</v>
          </cell>
        </row>
        <row r="14">
          <cell r="A14">
            <v>2</v>
          </cell>
          <cell r="B14">
            <v>2</v>
          </cell>
          <cell r="C14">
            <v>87.39556628433418</v>
          </cell>
          <cell r="D14">
            <v>141.8310139720285</v>
          </cell>
          <cell r="E14">
            <v>125.7877296343305</v>
          </cell>
          <cell r="F14">
            <v>81.195243413477428</v>
          </cell>
          <cell r="G14">
            <v>106.37071670517166</v>
          </cell>
          <cell r="H14">
            <v>109.03110341972271</v>
          </cell>
          <cell r="I14">
            <v>83.702507164582883</v>
          </cell>
          <cell r="J14">
            <v>143.28023931709311</v>
          </cell>
          <cell r="K14">
            <v>110.30513593840378</v>
          </cell>
          <cell r="L14">
            <v>97.594989513165004</v>
          </cell>
          <cell r="M14">
            <v>121.72441708204573</v>
          </cell>
          <cell r="N14">
            <v>99.405456747228612</v>
          </cell>
          <cell r="O14">
            <v>108.43314536300468</v>
          </cell>
          <cell r="P14">
            <v>146.60613417841674</v>
          </cell>
          <cell r="Q14">
            <v>130.91459745656684</v>
          </cell>
          <cell r="R14">
            <v>150.42467986130399</v>
          </cell>
          <cell r="S14">
            <v>125.78512897916694</v>
          </cell>
          <cell r="T14">
            <v>105.52460793979705</v>
          </cell>
          <cell r="U14">
            <v>118.19694268807604</v>
          </cell>
          <cell r="V14">
            <v>116.08729693501206</v>
          </cell>
          <cell r="W14">
            <v>124.66137956767022</v>
          </cell>
          <cell r="X14">
            <v>155.85289560775661</v>
          </cell>
          <cell r="Y14">
            <v>117.27313406951639</v>
          </cell>
          <cell r="Z14">
            <v>130.84672685004259</v>
          </cell>
          <cell r="AA14">
            <v>133.79198022613528</v>
          </cell>
          <cell r="AB14">
            <v>149.01605169999701</v>
          </cell>
          <cell r="AC14">
            <v>155.94794439249281</v>
          </cell>
          <cell r="AD14">
            <v>140.04539211603009</v>
          </cell>
          <cell r="AE14">
            <v>163.79727306604303</v>
          </cell>
          <cell r="AF14">
            <v>151.17016303696985</v>
          </cell>
          <cell r="AG14">
            <v>155.90044416801021</v>
          </cell>
          <cell r="AH14">
            <v>147.62771519418652</v>
          </cell>
          <cell r="AI14">
            <v>152.181401229079</v>
          </cell>
          <cell r="AJ14">
            <v>136.72262743498712</v>
          </cell>
          <cell r="AK14">
            <v>135.12725160604731</v>
          </cell>
          <cell r="AL14">
            <v>123.76769107397605</v>
          </cell>
          <cell r="AM14">
            <v>141.67027083822106</v>
          </cell>
          <cell r="AN14">
            <v>151.36809255113778</v>
          </cell>
          <cell r="AO14">
            <v>147.40905963655064</v>
          </cell>
          <cell r="AP14">
            <v>140.62242669195763</v>
          </cell>
          <cell r="AQ14">
            <v>141.37283673912879</v>
          </cell>
          <cell r="AR14">
            <v>205.34959992130686</v>
          </cell>
          <cell r="AS14">
            <v>147.70620724590717</v>
          </cell>
          <cell r="AT14">
            <v>191.70379912752605</v>
          </cell>
          <cell r="AU14">
            <v>184.49868858662288</v>
          </cell>
          <cell r="AV14">
            <v>175.1475793598664</v>
          </cell>
          <cell r="AW14">
            <v>226.2823820756976</v>
          </cell>
        </row>
        <row r="15">
          <cell r="A15">
            <v>2</v>
          </cell>
          <cell r="B15">
            <v>3</v>
          </cell>
          <cell r="C15">
            <v>64.493620733067232</v>
          </cell>
          <cell r="D15">
            <v>57.636612215411979</v>
          </cell>
          <cell r="E15">
            <v>54.152714331020874</v>
          </cell>
          <cell r="F15">
            <v>56.934226110513087</v>
          </cell>
          <cell r="G15">
            <v>70.305040552420508</v>
          </cell>
          <cell r="H15">
            <v>64.226588152059037</v>
          </cell>
          <cell r="I15">
            <v>76.290419440999528</v>
          </cell>
          <cell r="J15">
            <v>46.021511753451598</v>
          </cell>
          <cell r="K15">
            <v>52.340755434178782</v>
          </cell>
          <cell r="L15">
            <v>47.399276473705569</v>
          </cell>
          <cell r="M15">
            <v>60.076461622936833</v>
          </cell>
          <cell r="N15">
            <v>45.284859159514689</v>
          </cell>
          <cell r="O15">
            <v>52.316124700663636</v>
          </cell>
          <cell r="P15">
            <v>68.22444229521399</v>
          </cell>
          <cell r="Q15">
            <v>90.629177668252666</v>
          </cell>
          <cell r="R15">
            <v>71.976452233410342</v>
          </cell>
          <cell r="S15">
            <v>81.85581630383659</v>
          </cell>
          <cell r="T15">
            <v>70.227308648405028</v>
          </cell>
          <cell r="U15">
            <v>54.138051313162421</v>
          </cell>
          <cell r="V15">
            <v>60.359388804228743</v>
          </cell>
          <cell r="W15">
            <v>58.914856464463767</v>
          </cell>
          <cell r="X15">
            <v>52.638026997866831</v>
          </cell>
          <cell r="Y15">
            <v>53.192608809563914</v>
          </cell>
          <cell r="Z15">
            <v>51.010889684574707</v>
          </cell>
          <cell r="AA15">
            <v>70.850090374854219</v>
          </cell>
          <cell r="AB15">
            <v>73.900989109995194</v>
          </cell>
          <cell r="AC15">
            <v>73.95112180630899</v>
          </cell>
          <cell r="AD15">
            <v>63.522445428411089</v>
          </cell>
          <cell r="AE15">
            <v>53.750996908756065</v>
          </cell>
          <cell r="AF15">
            <v>69.452118773245545</v>
          </cell>
          <cell r="AG15">
            <v>70.602028118089194</v>
          </cell>
          <cell r="AH15">
            <v>51.326298536999744</v>
          </cell>
          <cell r="AI15">
            <v>58.375134757666046</v>
          </cell>
          <cell r="AJ15">
            <v>75.724547043315823</v>
          </cell>
          <cell r="AK15">
            <v>60.094985873819972</v>
          </cell>
          <cell r="AL15">
            <v>72.583856057547905</v>
          </cell>
          <cell r="AM15">
            <v>54.896414472448832</v>
          </cell>
          <cell r="AN15">
            <v>62.905032915405457</v>
          </cell>
          <cell r="AO15">
            <v>73.250888218601503</v>
          </cell>
          <cell r="AP15">
            <v>61.004280399164706</v>
          </cell>
          <cell r="AQ15">
            <v>77.971254168047352</v>
          </cell>
          <cell r="AR15">
            <v>48.855037291463525</v>
          </cell>
          <cell r="AS15">
            <v>58.250277903673329</v>
          </cell>
          <cell r="AT15">
            <v>61.271751381368688</v>
          </cell>
          <cell r="AU15">
            <v>41.007098510271433</v>
          </cell>
          <cell r="AV15">
            <v>55.092596675434756</v>
          </cell>
          <cell r="AW15">
            <v>51.225596169142939</v>
          </cell>
        </row>
        <row r="16">
          <cell r="A16">
            <v>2</v>
          </cell>
          <cell r="B16">
            <v>9</v>
          </cell>
          <cell r="C16">
            <v>0</v>
          </cell>
          <cell r="D16">
            <v>1.1466906141062156</v>
          </cell>
          <cell r="E16">
            <v>1.471147536174009</v>
          </cell>
          <cell r="F16">
            <v>0</v>
          </cell>
          <cell r="G16">
            <v>0.18934912332181963</v>
          </cell>
          <cell r="H16">
            <v>0</v>
          </cell>
          <cell r="I16">
            <v>0</v>
          </cell>
          <cell r="J16">
            <v>0.9605849411453703</v>
          </cell>
          <cell r="K16">
            <v>0</v>
          </cell>
          <cell r="L16">
            <v>0.42482093299668522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0.56004574469224533</v>
          </cell>
          <cell r="V16">
            <v>0</v>
          </cell>
          <cell r="W16">
            <v>0</v>
          </cell>
          <cell r="X16">
            <v>1.4896637613132335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2.8756618448536524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0.38769422890963562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0.61993735152042373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</row>
        <row r="17">
          <cell r="A17">
            <v>3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0.78066355634289597</v>
          </cell>
          <cell r="AS17">
            <v>3.5465880387732089</v>
          </cell>
          <cell r="AT17">
            <v>3.2395485068182714</v>
          </cell>
          <cell r="AU17">
            <v>0</v>
          </cell>
          <cell r="AV17">
            <v>0.35240652006275447</v>
          </cell>
          <cell r="AW17">
            <v>0</v>
          </cell>
        </row>
        <row r="18">
          <cell r="A18">
            <v>3</v>
          </cell>
          <cell r="B18">
            <v>1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13.162247565301032</v>
          </cell>
          <cell r="AS18">
            <v>9.7620088400570797</v>
          </cell>
          <cell r="AT18">
            <v>10.094409312859156</v>
          </cell>
          <cell r="AU18">
            <v>4.8336645086701813</v>
          </cell>
          <cell r="AV18">
            <v>12.549477633919553</v>
          </cell>
          <cell r="AW18">
            <v>6.1239144480169472</v>
          </cell>
        </row>
        <row r="19">
          <cell r="A19">
            <v>3</v>
          </cell>
          <cell r="B19">
            <v>2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0.31033199638501174</v>
          </cell>
        </row>
        <row r="20">
          <cell r="A20">
            <v>3</v>
          </cell>
          <cell r="B20">
            <v>3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0.42161683594580041</v>
          </cell>
          <cell r="AT20">
            <v>2.4482530615872138</v>
          </cell>
          <cell r="AU20">
            <v>10.097489466090497</v>
          </cell>
          <cell r="AV20">
            <v>1.0257226069781988</v>
          </cell>
          <cell r="AW20">
            <v>0.63650147050998229</v>
          </cell>
        </row>
        <row r="21">
          <cell r="A21">
            <v>9</v>
          </cell>
          <cell r="C21">
            <v>3.0244847298928694</v>
          </cell>
          <cell r="D21">
            <v>2.1544482523608379</v>
          </cell>
          <cell r="E21">
            <v>0.18897011167774641</v>
          </cell>
          <cell r="F21">
            <v>0.16078019565672028</v>
          </cell>
          <cell r="G21">
            <v>0</v>
          </cell>
          <cell r="H21">
            <v>0.36049063480468102</v>
          </cell>
          <cell r="I21">
            <v>0</v>
          </cell>
          <cell r="J21">
            <v>0</v>
          </cell>
          <cell r="K21">
            <v>0</v>
          </cell>
          <cell r="L21">
            <v>0.80306808603333268</v>
          </cell>
          <cell r="M21">
            <v>0</v>
          </cell>
          <cell r="N21">
            <v>0</v>
          </cell>
          <cell r="O21">
            <v>0</v>
          </cell>
          <cell r="P21">
            <v>0.22320783015751797</v>
          </cell>
          <cell r="Q21">
            <v>0</v>
          </cell>
          <cell r="R21">
            <v>0.66962311856738954</v>
          </cell>
          <cell r="S21">
            <v>0</v>
          </cell>
          <cell r="T21">
            <v>0.11456784815245076</v>
          </cell>
          <cell r="U21">
            <v>0</v>
          </cell>
          <cell r="V21">
            <v>1.2504493473027642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0.14463487995403213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</row>
        <row r="22">
          <cell r="A22">
            <v>9</v>
          </cell>
          <cell r="B22">
            <v>1</v>
          </cell>
          <cell r="C22">
            <v>9.6173469532995846</v>
          </cell>
          <cell r="D22">
            <v>13.903552544278933</v>
          </cell>
          <cell r="E22">
            <v>6.1913398309196221</v>
          </cell>
          <cell r="F22">
            <v>8.0651436163322021</v>
          </cell>
          <cell r="G22">
            <v>1.9655618919796927</v>
          </cell>
          <cell r="H22">
            <v>1.6236445574569449</v>
          </cell>
          <cell r="I22">
            <v>1.8234770261127542</v>
          </cell>
          <cell r="J22">
            <v>9.1514211109074832</v>
          </cell>
          <cell r="K22">
            <v>0</v>
          </cell>
          <cell r="L22">
            <v>6.4072339243992378</v>
          </cell>
          <cell r="M22">
            <v>0.96041319984853502</v>
          </cell>
          <cell r="N22">
            <v>0</v>
          </cell>
          <cell r="O22">
            <v>1.5754936255058591</v>
          </cell>
          <cell r="P22">
            <v>2.0198311270058689</v>
          </cell>
          <cell r="Q22">
            <v>3.6417027654911736</v>
          </cell>
          <cell r="R22">
            <v>2.3539117066071751</v>
          </cell>
          <cell r="S22">
            <v>1.1903514194934037</v>
          </cell>
          <cell r="T22">
            <v>3.1655965226540448</v>
          </cell>
          <cell r="U22">
            <v>0.7713615757740675</v>
          </cell>
          <cell r="V22">
            <v>6.1890114767425297</v>
          </cell>
          <cell r="W22">
            <v>0.47557170931427123</v>
          </cell>
          <cell r="X22">
            <v>0.68780487678004099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1.9214084991218914</v>
          </cell>
          <cell r="AM22">
            <v>2.221745328958566</v>
          </cell>
          <cell r="AN22">
            <v>1.6321616584609815</v>
          </cell>
          <cell r="AO22">
            <v>2.2237093724057666</v>
          </cell>
          <cell r="AP22">
            <v>2.6018157928842593</v>
          </cell>
          <cell r="AQ22">
            <v>2.8617741672325212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</row>
        <row r="23">
          <cell r="A23">
            <v>9</v>
          </cell>
          <cell r="B23">
            <v>2</v>
          </cell>
          <cell r="C23">
            <v>0</v>
          </cell>
          <cell r="D23">
            <v>0.26763724698936392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0.26226162044382334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</row>
        <row r="24">
          <cell r="A24">
            <v>9</v>
          </cell>
          <cell r="B24">
            <v>3</v>
          </cell>
          <cell r="C24">
            <v>1.0059148525854784</v>
          </cell>
          <cell r="D24">
            <v>1.365537122242285</v>
          </cell>
          <cell r="E24">
            <v>0.23032098403334703</v>
          </cell>
          <cell r="F24">
            <v>3.8123509621510423</v>
          </cell>
          <cell r="G24">
            <v>0.19883446699391474</v>
          </cell>
          <cell r="H24">
            <v>0</v>
          </cell>
          <cell r="I24">
            <v>9.9907538162680068E-2</v>
          </cell>
          <cell r="J24">
            <v>0</v>
          </cell>
          <cell r="K24">
            <v>0</v>
          </cell>
          <cell r="L24">
            <v>0.28708983657807913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0.93381644301797961</v>
          </cell>
          <cell r="AM24">
            <v>0</v>
          </cell>
          <cell r="AN24">
            <v>0</v>
          </cell>
          <cell r="AO24">
            <v>0</v>
          </cell>
          <cell r="AP24">
            <v>2.7690807667035138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</row>
        <row r="25">
          <cell r="A25">
            <v>9</v>
          </cell>
          <cell r="B25">
            <v>9</v>
          </cell>
          <cell r="C25">
            <v>0</v>
          </cell>
          <cell r="D25">
            <v>0.20071182160156592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2.199195434072144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a"/>
      <sheetName val="Hoja1"/>
    </sheetNames>
    <sheetDataSet>
      <sheetData sheetId="0" refreshError="1">
        <row r="1">
          <cell r="A1" t="str">
            <v>P6450</v>
          </cell>
          <cell r="B1" t="str">
            <v>P6100</v>
          </cell>
          <cell r="C1" t="str">
            <v>total0610</v>
          </cell>
          <cell r="D1" t="str">
            <v>total0611</v>
          </cell>
          <cell r="E1" t="str">
            <v>total0612</v>
          </cell>
          <cell r="F1" t="str">
            <v>total0701</v>
          </cell>
          <cell r="G1" t="str">
            <v>total0702</v>
          </cell>
          <cell r="H1" t="str">
            <v>total0703</v>
          </cell>
          <cell r="I1" t="str">
            <v>total0704</v>
          </cell>
          <cell r="J1" t="str">
            <v>total0705</v>
          </cell>
          <cell r="K1" t="str">
            <v>total0706</v>
          </cell>
          <cell r="L1" t="str">
            <v>total0707</v>
          </cell>
          <cell r="M1" t="str">
            <v>total0708</v>
          </cell>
          <cell r="N1" t="str">
            <v>total0709</v>
          </cell>
          <cell r="O1" t="str">
            <v>total0710</v>
          </cell>
          <cell r="P1" t="str">
            <v>total0711</v>
          </cell>
          <cell r="Q1" t="str">
            <v>total0712</v>
          </cell>
          <cell r="R1" t="str">
            <v>total0801</v>
          </cell>
          <cell r="S1" t="str">
            <v>total0802</v>
          </cell>
          <cell r="T1" t="str">
            <v>total0803</v>
          </cell>
          <cell r="U1" t="str">
            <v>total0804</v>
          </cell>
          <cell r="V1" t="str">
            <v>total0805</v>
          </cell>
          <cell r="W1" t="str">
            <v>total0806</v>
          </cell>
          <cell r="X1" t="str">
            <v>total0807</v>
          </cell>
          <cell r="Y1" t="str">
            <v>total0808</v>
          </cell>
          <cell r="Z1" t="str">
            <v>total0809</v>
          </cell>
          <cell r="AA1" t="str">
            <v>total0810</v>
          </cell>
          <cell r="AB1" t="str">
            <v>total0811</v>
          </cell>
          <cell r="AC1" t="str">
            <v>total0812</v>
          </cell>
          <cell r="AD1" t="str">
            <v>total0901</v>
          </cell>
          <cell r="AE1" t="str">
            <v>total0902</v>
          </cell>
          <cell r="AF1" t="str">
            <v>total0903</v>
          </cell>
          <cell r="AG1" t="str">
            <v>total0904</v>
          </cell>
          <cell r="AH1" t="str">
            <v>total0905</v>
          </cell>
          <cell r="AI1" t="str">
            <v>total0906</v>
          </cell>
          <cell r="AJ1" t="str">
            <v>total0907</v>
          </cell>
          <cell r="AK1" t="str">
            <v>total0908</v>
          </cell>
          <cell r="AL1" t="str">
            <v>total0909</v>
          </cell>
          <cell r="AM1" t="str">
            <v>total0910</v>
          </cell>
          <cell r="AN1" t="str">
            <v>total0911</v>
          </cell>
          <cell r="AO1" t="str">
            <v>total0912</v>
          </cell>
          <cell r="AP1" t="str">
            <v>total1001</v>
          </cell>
          <cell r="AQ1" t="str">
            <v>total1002</v>
          </cell>
          <cell r="AR1" t="str">
            <v>total1003</v>
          </cell>
          <cell r="AS1" t="str">
            <v>total1004</v>
          </cell>
          <cell r="AT1" t="str">
            <v>total1005</v>
          </cell>
          <cell r="AU1" t="str">
            <v>total1006</v>
          </cell>
          <cell r="AV1" t="str">
            <v>total1007</v>
          </cell>
          <cell r="AW1" t="str">
            <v>total1008</v>
          </cell>
        </row>
        <row r="2">
          <cell r="C2">
            <v>3071.9350962198564</v>
          </cell>
          <cell r="D2">
            <v>2584.5999558839521</v>
          </cell>
          <cell r="E2">
            <v>2639.765868065735</v>
          </cell>
          <cell r="F2">
            <v>2474.5619957438962</v>
          </cell>
          <cell r="G2">
            <v>2167.3831231472959</v>
          </cell>
          <cell r="H2">
            <v>2413.7946763365358</v>
          </cell>
          <cell r="I2">
            <v>2846.226274983544</v>
          </cell>
          <cell r="J2">
            <v>1962.7884911860203</v>
          </cell>
          <cell r="K2">
            <v>2380.8240831614921</v>
          </cell>
          <cell r="L2">
            <v>2392.0030245229768</v>
          </cell>
          <cell r="M2">
            <v>2259.9482810479649</v>
          </cell>
          <cell r="N2">
            <v>2304.2711962035414</v>
          </cell>
          <cell r="O2">
            <v>2494.0897282374808</v>
          </cell>
          <cell r="P2">
            <v>2398.6816577966447</v>
          </cell>
          <cell r="Q2">
            <v>2224.1833093084128</v>
          </cell>
          <cell r="R2">
            <v>2076.3276034950063</v>
          </cell>
          <cell r="S2">
            <v>2214.1811995647845</v>
          </cell>
          <cell r="T2">
            <v>2210.8498251385049</v>
          </cell>
          <cell r="U2">
            <v>2357.8668664144298</v>
          </cell>
          <cell r="V2">
            <v>2108.8698914277297</v>
          </cell>
          <cell r="W2">
            <v>1850.60247193686</v>
          </cell>
          <cell r="X2">
            <v>2073.065767386558</v>
          </cell>
          <cell r="Y2">
            <v>2123.1417118692802</v>
          </cell>
          <cell r="Z2">
            <v>1803.8740327245296</v>
          </cell>
          <cell r="AA2">
            <v>2070.8831400960535</v>
          </cell>
          <cell r="AB2">
            <v>1976.0032001352602</v>
          </cell>
          <cell r="AC2">
            <v>1848.4682484472346</v>
          </cell>
          <cell r="AD2">
            <v>1850.1717331503564</v>
          </cell>
          <cell r="AE2">
            <v>1918.7207444491296</v>
          </cell>
          <cell r="AF2">
            <v>2108.5375113746504</v>
          </cell>
          <cell r="AG2">
            <v>2046.7116124314787</v>
          </cell>
          <cell r="AH2">
            <v>1987.0357886516206</v>
          </cell>
          <cell r="AI2">
            <v>1966.0163912523819</v>
          </cell>
          <cell r="AJ2">
            <v>1882.8321741744646</v>
          </cell>
          <cell r="AK2">
            <v>1713.2115524505359</v>
          </cell>
          <cell r="AL2">
            <v>1721.2098775944601</v>
          </cell>
          <cell r="AM2">
            <v>2061.8888197376009</v>
          </cell>
          <cell r="AN2">
            <v>1713.1307233028945</v>
          </cell>
          <cell r="AO2">
            <v>1797.7226647239745</v>
          </cell>
          <cell r="AP2">
            <v>1758.1800887158104</v>
          </cell>
          <cell r="AQ2">
            <v>1649.3148532405851</v>
          </cell>
          <cell r="AR2">
            <v>1752.9638155669995</v>
          </cell>
          <cell r="AS2">
            <v>1648.1567737906628</v>
          </cell>
          <cell r="AT2">
            <v>1720.8855381253722</v>
          </cell>
          <cell r="AU2">
            <v>1612.8193556425424</v>
          </cell>
          <cell r="AV2">
            <v>1340.7056437654419</v>
          </cell>
          <cell r="AW2">
            <v>1238.6121554883057</v>
          </cell>
        </row>
        <row r="3">
          <cell r="B3">
            <v>1</v>
          </cell>
          <cell r="C3">
            <v>3040.3727045798655</v>
          </cell>
          <cell r="D3">
            <v>3088.0767017907033</v>
          </cell>
          <cell r="E3">
            <v>3103.3067242095981</v>
          </cell>
          <cell r="F3">
            <v>2847.2229374916042</v>
          </cell>
          <cell r="G3">
            <v>3038.5254059574013</v>
          </cell>
          <cell r="H3">
            <v>3027.8233872837773</v>
          </cell>
          <cell r="I3">
            <v>3171.0723523855868</v>
          </cell>
          <cell r="J3">
            <v>3167.4391337695893</v>
          </cell>
          <cell r="K3">
            <v>2969.429335115401</v>
          </cell>
          <cell r="L3">
            <v>3038.4882934523275</v>
          </cell>
          <cell r="M3">
            <v>3139.399190025812</v>
          </cell>
          <cell r="N3">
            <v>3143.7723936670659</v>
          </cell>
          <cell r="O3">
            <v>3075.4764834589</v>
          </cell>
          <cell r="P3">
            <v>3367.1547304826195</v>
          </cell>
          <cell r="Q3">
            <v>3150.6867470987263</v>
          </cell>
          <cell r="R3">
            <v>2999.7353895924443</v>
          </cell>
          <cell r="S3">
            <v>3015.6004418972252</v>
          </cell>
          <cell r="T3">
            <v>3075.1780781237485</v>
          </cell>
          <cell r="U3">
            <v>3503.1942383895885</v>
          </cell>
          <cell r="V3">
            <v>3231.4762313261749</v>
          </cell>
          <cell r="W3">
            <v>3162.1970141044167</v>
          </cell>
          <cell r="X3">
            <v>3348.4547600041478</v>
          </cell>
          <cell r="Y3">
            <v>3281.498056784028</v>
          </cell>
          <cell r="Z3">
            <v>3243.6391007272418</v>
          </cell>
          <cell r="AA3">
            <v>3112.8316214729516</v>
          </cell>
          <cell r="AB3">
            <v>3361.3398063690674</v>
          </cell>
          <cell r="AC3">
            <v>3226.3258733677249</v>
          </cell>
          <cell r="AD3">
            <v>2904.3034848549291</v>
          </cell>
          <cell r="AE3">
            <v>3003.9109750162575</v>
          </cell>
          <cell r="AF3">
            <v>3061.2795138739511</v>
          </cell>
          <cell r="AG3">
            <v>3111.266904915959</v>
          </cell>
          <cell r="AH3">
            <v>3237.6597692892901</v>
          </cell>
          <cell r="AI3">
            <v>3091.4552264925751</v>
          </cell>
          <cell r="AJ3">
            <v>2982.1946533613382</v>
          </cell>
          <cell r="AK3">
            <v>3040.4336457925574</v>
          </cell>
          <cell r="AL3">
            <v>2895.7770210162184</v>
          </cell>
          <cell r="AM3">
            <v>3383.9306119982084</v>
          </cell>
          <cell r="AN3">
            <v>3327.8240227556503</v>
          </cell>
          <cell r="AO3">
            <v>3104.8287355512625</v>
          </cell>
          <cell r="AP3">
            <v>3102.4046898104998</v>
          </cell>
          <cell r="AQ3">
            <v>3082.9149846540013</v>
          </cell>
          <cell r="AR3">
            <v>3007.8415536070565</v>
          </cell>
          <cell r="AS3">
            <v>2869.5348464547051</v>
          </cell>
          <cell r="AT3">
            <v>2864.8283582428653</v>
          </cell>
          <cell r="AU3">
            <v>2724.9892589456313</v>
          </cell>
          <cell r="AV3">
            <v>2303.2248856276506</v>
          </cell>
          <cell r="AW3">
            <v>2382.2603485346663</v>
          </cell>
        </row>
        <row r="4">
          <cell r="B4">
            <v>2</v>
          </cell>
          <cell r="C4">
            <v>111.48717323486794</v>
          </cell>
          <cell r="D4">
            <v>121.11162201579141</v>
          </cell>
          <cell r="E4">
            <v>83.381594952415199</v>
          </cell>
          <cell r="F4">
            <v>100.93336949423144</v>
          </cell>
          <cell r="G4">
            <v>98.183309009692351</v>
          </cell>
          <cell r="H4">
            <v>108.35766199150694</v>
          </cell>
          <cell r="I4">
            <v>70.360975824899754</v>
          </cell>
          <cell r="J4">
            <v>76.895440164971546</v>
          </cell>
          <cell r="K4">
            <v>92.928730654684813</v>
          </cell>
          <cell r="L4">
            <v>66.940592257133915</v>
          </cell>
          <cell r="M4">
            <v>101.27573482359806</v>
          </cell>
          <cell r="N4">
            <v>87.594956316007512</v>
          </cell>
          <cell r="O4">
            <v>136.79408680738391</v>
          </cell>
          <cell r="P4">
            <v>126.2383838321807</v>
          </cell>
          <cell r="Q4">
            <v>97.774672260756333</v>
          </cell>
          <cell r="R4">
            <v>97.729560286245402</v>
          </cell>
          <cell r="S4">
            <v>106.82280636304901</v>
          </cell>
          <cell r="T4">
            <v>86.569134465439348</v>
          </cell>
          <cell r="U4">
            <v>106.92587209588478</v>
          </cell>
          <cell r="V4">
            <v>124.32176595556763</v>
          </cell>
          <cell r="W4">
            <v>100.19377135122087</v>
          </cell>
          <cell r="X4">
            <v>126.85683617658623</v>
          </cell>
          <cell r="Y4">
            <v>109.99929512869753</v>
          </cell>
          <cell r="Z4">
            <v>78.283781056292213</v>
          </cell>
          <cell r="AA4">
            <v>90.372731762522875</v>
          </cell>
          <cell r="AB4">
            <v>132.42185089070745</v>
          </cell>
          <cell r="AC4">
            <v>76.325337415735149</v>
          </cell>
          <cell r="AD4">
            <v>124.59793283783381</v>
          </cell>
          <cell r="AE4">
            <v>125.4196272725212</v>
          </cell>
          <cell r="AF4">
            <v>121.63827894041222</v>
          </cell>
          <cell r="AG4">
            <v>104.7371712324333</v>
          </cell>
          <cell r="AH4">
            <v>111.48176827441546</v>
          </cell>
          <cell r="AI4">
            <v>135.94728671096809</v>
          </cell>
          <cell r="AJ4">
            <v>112.28655068945645</v>
          </cell>
          <cell r="AK4">
            <v>100.84454432898751</v>
          </cell>
          <cell r="AL4">
            <v>126.6996983683327</v>
          </cell>
          <cell r="AM4">
            <v>116.79352861367616</v>
          </cell>
          <cell r="AN4">
            <v>143.32468999090744</v>
          </cell>
          <cell r="AO4">
            <v>145.42932157455431</v>
          </cell>
          <cell r="AP4">
            <v>119.67499514603634</v>
          </cell>
          <cell r="AQ4">
            <v>158.07653804844108</v>
          </cell>
          <cell r="AR4">
            <v>120.98065076912317</v>
          </cell>
          <cell r="AS4">
            <v>126.51232666228205</v>
          </cell>
          <cell r="AT4">
            <v>135.16542945604431</v>
          </cell>
          <cell r="AU4">
            <v>140.04350922585755</v>
          </cell>
          <cell r="AV4">
            <v>93.291083373590766</v>
          </cell>
          <cell r="AW4">
            <v>136.90920562983516</v>
          </cell>
        </row>
        <row r="5">
          <cell r="B5">
            <v>3</v>
          </cell>
          <cell r="C5">
            <v>5263.9398164336244</v>
          </cell>
          <cell r="D5">
            <v>4970.0138675746593</v>
          </cell>
          <cell r="E5">
            <v>5659.4194759754673</v>
          </cell>
          <cell r="F5">
            <v>5392.0616905634679</v>
          </cell>
          <cell r="G5">
            <v>5540.3485648306414</v>
          </cell>
          <cell r="H5">
            <v>5115.829640349446</v>
          </cell>
          <cell r="I5">
            <v>5199.0756704722053</v>
          </cell>
          <cell r="J5">
            <v>5180.369031942626</v>
          </cell>
          <cell r="K5">
            <v>5407.1786918869957</v>
          </cell>
          <cell r="L5">
            <v>5146.0896346915415</v>
          </cell>
          <cell r="M5">
            <v>5303.1114817175685</v>
          </cell>
          <cell r="N5">
            <v>5263.1692813720629</v>
          </cell>
          <cell r="O5">
            <v>5703.2684075781417</v>
          </cell>
          <cell r="P5">
            <v>4883.9233859363849</v>
          </cell>
          <cell r="Q5">
            <v>5575.9106043518377</v>
          </cell>
          <cell r="R5">
            <v>5056.7918892804</v>
          </cell>
          <cell r="S5">
            <v>5654.3183493368924</v>
          </cell>
          <cell r="T5">
            <v>5797.0147481255344</v>
          </cell>
          <cell r="U5">
            <v>5621.7275582724978</v>
          </cell>
          <cell r="V5">
            <v>5674.6134138459038</v>
          </cell>
          <cell r="W5">
            <v>5469.85066003462</v>
          </cell>
          <cell r="X5">
            <v>5162.8918882642465</v>
          </cell>
          <cell r="Y5">
            <v>5548.2655210789708</v>
          </cell>
          <cell r="Z5">
            <v>5883.026806682924</v>
          </cell>
          <cell r="AA5">
            <v>6030.2001047555095</v>
          </cell>
          <cell r="AB5">
            <v>5181.4161119859655</v>
          </cell>
          <cell r="AC5">
            <v>5943.559501160833</v>
          </cell>
          <cell r="AD5">
            <v>6044.419060160998</v>
          </cell>
          <cell r="AE5">
            <v>6000.1157530810224</v>
          </cell>
          <cell r="AF5">
            <v>6123.4486731681518</v>
          </cell>
          <cell r="AG5">
            <v>5966.7372584479253</v>
          </cell>
          <cell r="AH5">
            <v>6155.4934221393623</v>
          </cell>
          <cell r="AI5">
            <v>6436.793698087994</v>
          </cell>
          <cell r="AJ5">
            <v>6018.6684195043345</v>
          </cell>
          <cell r="AK5">
            <v>6259.0005585987919</v>
          </cell>
          <cell r="AL5">
            <v>6193.1225884749683</v>
          </cell>
          <cell r="AM5">
            <v>6736.2335314380898</v>
          </cell>
          <cell r="AN5">
            <v>6541.4438353640016</v>
          </cell>
          <cell r="AO5">
            <v>7069.2544955801577</v>
          </cell>
          <cell r="AP5">
            <v>6375.8651052491323</v>
          </cell>
          <cell r="AQ5">
            <v>6325.5285682928297</v>
          </cell>
          <cell r="AR5">
            <v>6294.0076073838</v>
          </cell>
          <cell r="AS5">
            <v>6031.6857504516365</v>
          </cell>
          <cell r="AT5">
            <v>5665.5393712368914</v>
          </cell>
          <cell r="AU5">
            <v>6056.2064945337779</v>
          </cell>
          <cell r="AV5">
            <v>5020.2603825143124</v>
          </cell>
          <cell r="AW5">
            <v>5256.0073519677053</v>
          </cell>
        </row>
        <row r="6">
          <cell r="B6">
            <v>9</v>
          </cell>
          <cell r="C6">
            <v>6.136728135332894</v>
          </cell>
          <cell r="D6">
            <v>3.0656001426614297</v>
          </cell>
          <cell r="E6">
            <v>3.7298924640105522</v>
          </cell>
          <cell r="F6">
            <v>8.9578539050652051</v>
          </cell>
          <cell r="G6">
            <v>5.8559735090856941</v>
          </cell>
          <cell r="H6">
            <v>4.8171469842405914</v>
          </cell>
          <cell r="I6">
            <v>2.6256215799368818</v>
          </cell>
          <cell r="J6">
            <v>15.21664171839473</v>
          </cell>
          <cell r="K6">
            <v>4.7955680854523237</v>
          </cell>
          <cell r="L6">
            <v>5.2168293257103509</v>
          </cell>
          <cell r="M6">
            <v>4.3579218797208483</v>
          </cell>
          <cell r="N6">
            <v>0.14739630799378634</v>
          </cell>
          <cell r="O6">
            <v>0</v>
          </cell>
          <cell r="P6">
            <v>15.81830696471893</v>
          </cell>
          <cell r="Q6">
            <v>2.4304839532711457</v>
          </cell>
          <cell r="R6">
            <v>4.8905675134709421</v>
          </cell>
          <cell r="S6">
            <v>1.7979078335521566</v>
          </cell>
          <cell r="T6">
            <v>1.1668336244990856</v>
          </cell>
          <cell r="U6">
            <v>1.5796006432260714</v>
          </cell>
          <cell r="V6">
            <v>1.1097487550251526</v>
          </cell>
          <cell r="W6">
            <v>2.7777841358387594</v>
          </cell>
          <cell r="X6">
            <v>3.4997306935747288</v>
          </cell>
          <cell r="Y6">
            <v>0.67135045558993789</v>
          </cell>
          <cell r="Z6">
            <v>1.4893021006162792</v>
          </cell>
          <cell r="AA6">
            <v>4.4148948262915573</v>
          </cell>
          <cell r="AB6">
            <v>0.21244407193379522</v>
          </cell>
          <cell r="AC6">
            <v>1.2942218651464439</v>
          </cell>
          <cell r="AD6">
            <v>1.3256792537009321</v>
          </cell>
          <cell r="AE6">
            <v>0.21621579201233124</v>
          </cell>
          <cell r="AF6">
            <v>0</v>
          </cell>
          <cell r="AG6">
            <v>3.949987080334628</v>
          </cell>
          <cell r="AH6">
            <v>0.51336776985847044</v>
          </cell>
          <cell r="AI6">
            <v>2.5545996052221827</v>
          </cell>
          <cell r="AJ6">
            <v>2.9116382211949765</v>
          </cell>
          <cell r="AK6">
            <v>1.4952928208384046</v>
          </cell>
          <cell r="AL6">
            <v>0.81797609425231443</v>
          </cell>
          <cell r="AM6">
            <v>0.28219470010586384</v>
          </cell>
          <cell r="AN6">
            <v>0.4788596179126906</v>
          </cell>
          <cell r="AO6">
            <v>5.966441196675115</v>
          </cell>
          <cell r="AP6">
            <v>2.6514334537888207</v>
          </cell>
          <cell r="AQ6">
            <v>1.5466784932398816</v>
          </cell>
          <cell r="AR6">
            <v>0.39001070825021239</v>
          </cell>
          <cell r="AS6">
            <v>1.3671803269693976</v>
          </cell>
          <cell r="AT6">
            <v>0</v>
          </cell>
          <cell r="AU6">
            <v>3.9574587381894126</v>
          </cell>
          <cell r="AV6">
            <v>0.32331412231266565</v>
          </cell>
          <cell r="AW6">
            <v>0.85083540167700333</v>
          </cell>
        </row>
        <row r="7">
          <cell r="A7">
            <v>1</v>
          </cell>
          <cell r="C7">
            <v>168.08619670238969</v>
          </cell>
          <cell r="D7">
            <v>203.27241596096312</v>
          </cell>
          <cell r="E7">
            <v>128.16863534671666</v>
          </cell>
          <cell r="F7">
            <v>203.49590216166635</v>
          </cell>
          <cell r="G7">
            <v>247.01870448251472</v>
          </cell>
          <cell r="H7">
            <v>244.97023609934459</v>
          </cell>
          <cell r="I7">
            <v>277.72041585281363</v>
          </cell>
          <cell r="J7">
            <v>290.61689796912322</v>
          </cell>
          <cell r="K7">
            <v>259.3381271769681</v>
          </cell>
          <cell r="L7">
            <v>313.53010187103774</v>
          </cell>
          <cell r="M7">
            <v>204.9490978137664</v>
          </cell>
          <cell r="N7">
            <v>292.72724443555057</v>
          </cell>
          <cell r="O7">
            <v>295.53568283838638</v>
          </cell>
          <cell r="P7">
            <v>406.58908037715929</v>
          </cell>
          <cell r="Q7">
            <v>294.25806200201816</v>
          </cell>
          <cell r="R7">
            <v>264.34018048740944</v>
          </cell>
          <cell r="S7">
            <v>273.32058069555842</v>
          </cell>
          <cell r="T7">
            <v>354.6142491743953</v>
          </cell>
          <cell r="U7">
            <v>264.89621936837358</v>
          </cell>
          <cell r="V7">
            <v>237.02163013375954</v>
          </cell>
          <cell r="W7">
            <v>215.58699617400558</v>
          </cell>
          <cell r="X7">
            <v>187.54759527671399</v>
          </cell>
          <cell r="Y7">
            <v>173.24669590082854</v>
          </cell>
          <cell r="Z7">
            <v>239.26791936224788</v>
          </cell>
          <cell r="AA7">
            <v>185.43962263374087</v>
          </cell>
          <cell r="AB7">
            <v>280.06610833146823</v>
          </cell>
          <cell r="AC7">
            <v>232.43221734935787</v>
          </cell>
          <cell r="AD7">
            <v>311.34029643562508</v>
          </cell>
          <cell r="AE7">
            <v>265.43295915917258</v>
          </cell>
          <cell r="AF7">
            <v>242.7687593699072</v>
          </cell>
          <cell r="AG7">
            <v>341.18887561519</v>
          </cell>
          <cell r="AH7">
            <v>264.54539360451975</v>
          </cell>
          <cell r="AI7">
            <v>251.16266388989717</v>
          </cell>
          <cell r="AJ7">
            <v>312.74949770370586</v>
          </cell>
          <cell r="AK7">
            <v>344.41636690256746</v>
          </cell>
          <cell r="AL7">
            <v>281.19445843163157</v>
          </cell>
          <cell r="AM7">
            <v>274.60550340075793</v>
          </cell>
          <cell r="AN7">
            <v>292.69409142987325</v>
          </cell>
          <cell r="AO7">
            <v>262.64887991871331</v>
          </cell>
          <cell r="AP7">
            <v>277.65136933604691</v>
          </cell>
          <cell r="AQ7">
            <v>306.04513299883791</v>
          </cell>
          <cell r="AR7">
            <v>318.96756678705657</v>
          </cell>
          <cell r="AS7">
            <v>413.84005601394762</v>
          </cell>
          <cell r="AT7">
            <v>543.95635139484614</v>
          </cell>
          <cell r="AU7">
            <v>448.52762004401615</v>
          </cell>
          <cell r="AV7">
            <v>882.12718825719901</v>
          </cell>
          <cell r="AW7">
            <v>881.51922399297939</v>
          </cell>
        </row>
        <row r="8">
          <cell r="A8">
            <v>1</v>
          </cell>
          <cell r="B8">
            <v>1</v>
          </cell>
          <cell r="C8">
            <v>267.82036568504401</v>
          </cell>
          <cell r="D8">
            <v>323.61754925469722</v>
          </cell>
          <cell r="E8">
            <v>248.325028997445</v>
          </cell>
          <cell r="F8">
            <v>261.90930250408741</v>
          </cell>
          <cell r="G8">
            <v>287.83052353074333</v>
          </cell>
          <cell r="H8">
            <v>274.67944749757925</v>
          </cell>
          <cell r="I8">
            <v>449.86269972495063</v>
          </cell>
          <cell r="J8">
            <v>375.17935318062626</v>
          </cell>
          <cell r="K8">
            <v>409.28880839840252</v>
          </cell>
          <cell r="L8">
            <v>378.84546368397173</v>
          </cell>
          <cell r="M8">
            <v>340.95127293803438</v>
          </cell>
          <cell r="N8">
            <v>343.32182555929268</v>
          </cell>
          <cell r="O8">
            <v>463.91879618971575</v>
          </cell>
          <cell r="P8">
            <v>373.18575772209994</v>
          </cell>
          <cell r="Q8">
            <v>403.00484858935027</v>
          </cell>
          <cell r="R8">
            <v>338.1354558508524</v>
          </cell>
          <cell r="S8">
            <v>307.06165739681506</v>
          </cell>
          <cell r="T8">
            <v>322.02485505380429</v>
          </cell>
          <cell r="U8">
            <v>336.59164845450437</v>
          </cell>
          <cell r="V8">
            <v>317.31444504458881</v>
          </cell>
          <cell r="W8">
            <v>334.26996539052851</v>
          </cell>
          <cell r="X8">
            <v>326.59776257149946</v>
          </cell>
          <cell r="Y8">
            <v>259.10024384906984</v>
          </cell>
          <cell r="Z8">
            <v>313.22259562242255</v>
          </cell>
          <cell r="AA8">
            <v>317.94822027971617</v>
          </cell>
          <cell r="AB8">
            <v>328.83343590255924</v>
          </cell>
          <cell r="AC8">
            <v>325.06658835809617</v>
          </cell>
          <cell r="AD8">
            <v>259.06989179167533</v>
          </cell>
          <cell r="AE8">
            <v>424.54152242803724</v>
          </cell>
          <cell r="AF8">
            <v>440.93783277054143</v>
          </cell>
          <cell r="AG8">
            <v>430.29417199984471</v>
          </cell>
          <cell r="AH8">
            <v>492.0904589409248</v>
          </cell>
          <cell r="AI8">
            <v>379.07630819753433</v>
          </cell>
          <cell r="AJ8">
            <v>479.98016957357549</v>
          </cell>
          <cell r="AK8">
            <v>446.60945281036032</v>
          </cell>
          <cell r="AL8">
            <v>468.77287410094459</v>
          </cell>
          <cell r="AM8">
            <v>454.30685544359329</v>
          </cell>
          <cell r="AN8">
            <v>480.94840894883021</v>
          </cell>
          <cell r="AO8">
            <v>424.30522985142858</v>
          </cell>
          <cell r="AP8">
            <v>461.55828671646259</v>
          </cell>
          <cell r="AQ8">
            <v>473.5792629219157</v>
          </cell>
          <cell r="AR8">
            <v>514.77384158141194</v>
          </cell>
          <cell r="AS8">
            <v>707.44928851377153</v>
          </cell>
          <cell r="AT8">
            <v>857.18591894849965</v>
          </cell>
          <cell r="AU8">
            <v>925.33145426192084</v>
          </cell>
          <cell r="AV8">
            <v>1154.0001007632336</v>
          </cell>
          <cell r="AW8">
            <v>1170.6261733198453</v>
          </cell>
        </row>
        <row r="9">
          <cell r="A9">
            <v>1</v>
          </cell>
          <cell r="B9">
            <v>2</v>
          </cell>
          <cell r="C9">
            <v>4.530153688898225</v>
          </cell>
          <cell r="D9">
            <v>9.0393576257177841</v>
          </cell>
          <cell r="E9">
            <v>2.5215056214888931</v>
          </cell>
          <cell r="F9">
            <v>2.3648529971512127</v>
          </cell>
          <cell r="G9">
            <v>3.6059744250012868</v>
          </cell>
          <cell r="H9">
            <v>4.5217831287529089</v>
          </cell>
          <cell r="I9">
            <v>2.6126728424881462</v>
          </cell>
          <cell r="J9">
            <v>5.1325356104132567</v>
          </cell>
          <cell r="K9">
            <v>7.1115820155569152</v>
          </cell>
          <cell r="L9">
            <v>5.9424136723429859</v>
          </cell>
          <cell r="M9">
            <v>3.8676008739386205</v>
          </cell>
          <cell r="N9">
            <v>12.081395129688177</v>
          </cell>
          <cell r="O9">
            <v>14.470244408602609</v>
          </cell>
          <cell r="P9">
            <v>7.5794325967375862</v>
          </cell>
          <cell r="Q9">
            <v>4.6063375451608479</v>
          </cell>
          <cell r="R9">
            <v>4.0976569761598727</v>
          </cell>
          <cell r="S9">
            <v>4.9054251549799091</v>
          </cell>
          <cell r="T9">
            <v>6.3591131936488585</v>
          </cell>
          <cell r="U9">
            <v>10.093169402947446</v>
          </cell>
          <cell r="V9">
            <v>5.6501323817938616</v>
          </cell>
          <cell r="W9">
            <v>3.5711279514390655</v>
          </cell>
          <cell r="X9">
            <v>5.6016018152648597</v>
          </cell>
          <cell r="Y9">
            <v>6.1615087534113755</v>
          </cell>
          <cell r="Z9">
            <v>5.6564408934929515</v>
          </cell>
          <cell r="AA9">
            <v>6.0027212587502996</v>
          </cell>
          <cell r="AB9">
            <v>8.0946820062791733</v>
          </cell>
          <cell r="AC9">
            <v>6.5502933382406674</v>
          </cell>
          <cell r="AD9">
            <v>3.6454212313871488</v>
          </cell>
          <cell r="AE9">
            <v>3.1133669919683662</v>
          </cell>
          <cell r="AF9">
            <v>6.792706556961952</v>
          </cell>
          <cell r="AG9">
            <v>3.5360919091262097</v>
          </cell>
          <cell r="AH9">
            <v>5.8444184766403531</v>
          </cell>
          <cell r="AI9">
            <v>4.1768710594002592</v>
          </cell>
          <cell r="AJ9">
            <v>9.5125127080486216</v>
          </cell>
          <cell r="AK9">
            <v>9.4434070214221606</v>
          </cell>
          <cell r="AL9">
            <v>6.2755434716377723</v>
          </cell>
          <cell r="AM9">
            <v>5.2068142190224744</v>
          </cell>
          <cell r="AN9">
            <v>11.586220483280441</v>
          </cell>
          <cell r="AO9">
            <v>13.643811665300053</v>
          </cell>
          <cell r="AP9">
            <v>6.6357970952467884</v>
          </cell>
          <cell r="AQ9">
            <v>5.8450014501789918</v>
          </cell>
          <cell r="AR9">
            <v>18.783344254625288</v>
          </cell>
          <cell r="AS9">
            <v>17.495545423414953</v>
          </cell>
          <cell r="AT9">
            <v>12.127116516145847</v>
          </cell>
          <cell r="AU9">
            <v>26.444049707326776</v>
          </cell>
          <cell r="AV9">
            <v>23.160152925518137</v>
          </cell>
          <cell r="AW9">
            <v>28.633426599513228</v>
          </cell>
        </row>
        <row r="10">
          <cell r="A10">
            <v>1</v>
          </cell>
          <cell r="B10">
            <v>3</v>
          </cell>
          <cell r="C10">
            <v>332.654217702013</v>
          </cell>
          <cell r="D10">
            <v>352.7756692642983</v>
          </cell>
          <cell r="E10">
            <v>309.92913418365868</v>
          </cell>
          <cell r="F10">
            <v>450.27161727081881</v>
          </cell>
          <cell r="G10">
            <v>704.32328474316751</v>
          </cell>
          <cell r="H10">
            <v>549.38276638771924</v>
          </cell>
          <cell r="I10">
            <v>579.1230477974392</v>
          </cell>
          <cell r="J10">
            <v>675.29767146679853</v>
          </cell>
          <cell r="K10">
            <v>611.55463325311587</v>
          </cell>
          <cell r="L10">
            <v>593.58718796622816</v>
          </cell>
          <cell r="M10">
            <v>591.36217948849117</v>
          </cell>
          <cell r="N10">
            <v>691.60758784393033</v>
          </cell>
          <cell r="O10">
            <v>968.2499243640267</v>
          </cell>
          <cell r="P10">
            <v>958.24541427358554</v>
          </cell>
          <cell r="Q10">
            <v>871.61322050583283</v>
          </cell>
          <cell r="R10">
            <v>881.82790321161633</v>
          </cell>
          <cell r="S10">
            <v>962.23749072144778</v>
          </cell>
          <cell r="T10">
            <v>1010.5514295664369</v>
          </cell>
          <cell r="U10">
            <v>728.4274171770503</v>
          </cell>
          <cell r="V10">
            <v>781.90995065129994</v>
          </cell>
          <cell r="W10">
            <v>805.79982595565139</v>
          </cell>
          <cell r="X10">
            <v>772.0998910950758</v>
          </cell>
          <cell r="Y10">
            <v>688.5887658977216</v>
          </cell>
          <cell r="Z10">
            <v>748.23002288746022</v>
          </cell>
          <cell r="AA10">
            <v>1035.3834823675024</v>
          </cell>
          <cell r="AB10">
            <v>950.44954684451341</v>
          </cell>
          <cell r="AC10">
            <v>878.25785511744994</v>
          </cell>
          <cell r="AD10">
            <v>738.8237743173479</v>
          </cell>
          <cell r="AE10">
            <v>946.99198720478398</v>
          </cell>
          <cell r="AF10">
            <v>939.88688675535298</v>
          </cell>
          <cell r="AG10">
            <v>1017.1714540267737</v>
          </cell>
          <cell r="AH10">
            <v>948.40245870986917</v>
          </cell>
          <cell r="AI10">
            <v>998.68903662369814</v>
          </cell>
          <cell r="AJ10">
            <v>1055.7995457506609</v>
          </cell>
          <cell r="AK10">
            <v>1058.6622790345523</v>
          </cell>
          <cell r="AL10">
            <v>1163.5514199843976</v>
          </cell>
          <cell r="AM10">
            <v>1077.1085985702762</v>
          </cell>
          <cell r="AN10">
            <v>1393.1872083246458</v>
          </cell>
          <cell r="AO10">
            <v>960.23470964585954</v>
          </cell>
          <cell r="AP10">
            <v>1112.5974721101852</v>
          </cell>
          <cell r="AQ10">
            <v>1353.5003393671986</v>
          </cell>
          <cell r="AR10">
            <v>1343.8264257334263</v>
          </cell>
          <cell r="AS10">
            <v>1670.6721092652117</v>
          </cell>
          <cell r="AT10">
            <v>1515.2896413214958</v>
          </cell>
          <cell r="AU10">
            <v>1835.8058363934765</v>
          </cell>
          <cell r="AV10">
            <v>2488.0640008530718</v>
          </cell>
          <cell r="AW10">
            <v>2558.2261541954058</v>
          </cell>
        </row>
        <row r="11">
          <cell r="A11">
            <v>1</v>
          </cell>
          <cell r="B11">
            <v>9</v>
          </cell>
          <cell r="C11">
            <v>3.1174365313923591E-2</v>
          </cell>
          <cell r="D11">
            <v>0.86142045466877992</v>
          </cell>
          <cell r="E11">
            <v>0</v>
          </cell>
          <cell r="F11">
            <v>0.1712477917406669</v>
          </cell>
          <cell r="G11">
            <v>0</v>
          </cell>
          <cell r="H11">
            <v>0</v>
          </cell>
          <cell r="I11">
            <v>0.12998263434043636</v>
          </cell>
          <cell r="J11">
            <v>0</v>
          </cell>
          <cell r="K11">
            <v>2.7949892699060594</v>
          </cell>
          <cell r="L11">
            <v>0</v>
          </cell>
          <cell r="M11">
            <v>0</v>
          </cell>
          <cell r="N11">
            <v>0</v>
          </cell>
          <cell r="O11">
            <v>1.3074941389651664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1.3400971375168154</v>
          </cell>
          <cell r="AD11">
            <v>0</v>
          </cell>
          <cell r="AE11">
            <v>0</v>
          </cell>
          <cell r="AF11">
            <v>0.13768064318493006</v>
          </cell>
          <cell r="AG11">
            <v>0</v>
          </cell>
          <cell r="AH11">
            <v>0.51721894668718016</v>
          </cell>
          <cell r="AI11">
            <v>0.54369175796834746</v>
          </cell>
          <cell r="AJ11">
            <v>0.2538009331810297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0.25054959949609146</v>
          </cell>
          <cell r="AP11">
            <v>0.28914657572872299</v>
          </cell>
          <cell r="AQ11">
            <v>0</v>
          </cell>
          <cell r="AR11">
            <v>0</v>
          </cell>
          <cell r="AS11">
            <v>0</v>
          </cell>
          <cell r="AT11">
            <v>0.8834546624581181</v>
          </cell>
          <cell r="AU11">
            <v>0</v>
          </cell>
          <cell r="AV11">
            <v>0</v>
          </cell>
          <cell r="AW11">
            <v>0.18080901840173358</v>
          </cell>
        </row>
        <row r="12">
          <cell r="A12">
            <v>2</v>
          </cell>
          <cell r="C12">
            <v>83.053408999394179</v>
          </cell>
          <cell r="D12">
            <v>96.163251937578849</v>
          </cell>
          <cell r="E12">
            <v>93.813869643417036</v>
          </cell>
          <cell r="F12">
            <v>77.055427482327985</v>
          </cell>
          <cell r="G12">
            <v>69.905582243809789</v>
          </cell>
          <cell r="H12">
            <v>92.555132668999107</v>
          </cell>
          <cell r="I12">
            <v>62.543428424130653</v>
          </cell>
          <cell r="J12">
            <v>67.298969493790651</v>
          </cell>
          <cell r="K12">
            <v>107.08534559651653</v>
          </cell>
          <cell r="L12">
            <v>74.972289728003332</v>
          </cell>
          <cell r="M12">
            <v>76.902015175803257</v>
          </cell>
          <cell r="N12">
            <v>86.215314900641857</v>
          </cell>
          <cell r="O12">
            <v>101.63521910876688</v>
          </cell>
          <cell r="P12">
            <v>88.098879522167451</v>
          </cell>
          <cell r="Q12">
            <v>70.441306010061012</v>
          </cell>
          <cell r="R12">
            <v>68.830476839804248</v>
          </cell>
          <cell r="S12">
            <v>85.19979297525137</v>
          </cell>
          <cell r="T12">
            <v>75.104183463917806</v>
          </cell>
          <cell r="U12">
            <v>63.699639927494403</v>
          </cell>
          <cell r="V12">
            <v>61.929561617670949</v>
          </cell>
          <cell r="W12">
            <v>70.940362046101114</v>
          </cell>
          <cell r="X12">
            <v>93.291526479934603</v>
          </cell>
          <cell r="Y12">
            <v>83.862534350011941</v>
          </cell>
          <cell r="Z12">
            <v>100.93233414518318</v>
          </cell>
          <cell r="AA12">
            <v>59.888026406569935</v>
          </cell>
          <cell r="AB12">
            <v>57.361393913449703</v>
          </cell>
          <cell r="AC12">
            <v>69.821935321010528</v>
          </cell>
          <cell r="AD12">
            <v>66.866832060970452</v>
          </cell>
          <cell r="AE12">
            <v>75.730618178052168</v>
          </cell>
          <cell r="AF12">
            <v>67.837385878760543</v>
          </cell>
          <cell r="AG12">
            <v>73.234409039034063</v>
          </cell>
          <cell r="AH12">
            <v>83.382187869567659</v>
          </cell>
          <cell r="AI12">
            <v>70.591339748920888</v>
          </cell>
          <cell r="AJ12">
            <v>115.58727099639881</v>
          </cell>
          <cell r="AK12">
            <v>61.516548121263</v>
          </cell>
          <cell r="AL12">
            <v>71.333356310279299</v>
          </cell>
          <cell r="AM12">
            <v>82.381278608521313</v>
          </cell>
          <cell r="AN12">
            <v>88.608706725459825</v>
          </cell>
          <cell r="AO12">
            <v>70.73742775670398</v>
          </cell>
          <cell r="AP12">
            <v>62.693369189565686</v>
          </cell>
          <cell r="AQ12">
            <v>63.886672605468959</v>
          </cell>
          <cell r="AR12">
            <v>68.049642669146806</v>
          </cell>
          <cell r="AS12">
            <v>69.858068528192035</v>
          </cell>
          <cell r="AT12">
            <v>74.875468171936802</v>
          </cell>
          <cell r="AU12">
            <v>65.672760071092981</v>
          </cell>
          <cell r="AV12">
            <v>60.358751014370895</v>
          </cell>
          <cell r="AW12">
            <v>65.213214393195869</v>
          </cell>
        </row>
        <row r="13">
          <cell r="A13">
            <v>2</v>
          </cell>
          <cell r="B13">
            <v>1</v>
          </cell>
          <cell r="C13">
            <v>3927.2357883857676</v>
          </cell>
          <cell r="D13">
            <v>4422.4509520696747</v>
          </cell>
          <cell r="E13">
            <v>4017.5383540581947</v>
          </cell>
          <cell r="F13">
            <v>3895.9203479725238</v>
          </cell>
          <cell r="G13">
            <v>4239.9215509965388</v>
          </cell>
          <cell r="H13">
            <v>4387.409823469724</v>
          </cell>
          <cell r="I13">
            <v>4213.2033451645657</v>
          </cell>
          <cell r="J13">
            <v>4630.2725068376094</v>
          </cell>
          <cell r="K13">
            <v>4405.4427372915552</v>
          </cell>
          <cell r="L13">
            <v>4599.8754905406877</v>
          </cell>
          <cell r="M13">
            <v>4568.4286001010805</v>
          </cell>
          <cell r="N13">
            <v>4709.3153731402144</v>
          </cell>
          <cell r="O13">
            <v>4457.9053312777378</v>
          </cell>
          <cell r="P13">
            <v>4852.7916579151752</v>
          </cell>
          <cell r="Q13">
            <v>4364.4340423114108</v>
          </cell>
          <cell r="R13">
            <v>4455.7653785838102</v>
          </cell>
          <cell r="S13">
            <v>4263.8399877895736</v>
          </cell>
          <cell r="T13">
            <v>4334.6709311750637</v>
          </cell>
          <cell r="U13">
            <v>4389.5738754660406</v>
          </cell>
          <cell r="V13">
            <v>4750.5738860216734</v>
          </cell>
          <cell r="W13">
            <v>4638.6070774668751</v>
          </cell>
          <cell r="X13">
            <v>4839.320841739509</v>
          </cell>
          <cell r="Y13">
            <v>4707.1595840141999</v>
          </cell>
          <cell r="Z13">
            <v>4669.9376925013257</v>
          </cell>
          <cell r="AA13">
            <v>4446.4728470727159</v>
          </cell>
          <cell r="AB13">
            <v>4685.7803039250175</v>
          </cell>
          <cell r="AC13">
            <v>4560.5812383262883</v>
          </cell>
          <cell r="AD13">
            <v>4319.2518041824869</v>
          </cell>
          <cell r="AE13">
            <v>4560.5769733440129</v>
          </cell>
          <cell r="AF13">
            <v>4594.4544405328697</v>
          </cell>
          <cell r="AG13">
            <v>4844.4946980013638</v>
          </cell>
          <cell r="AH13">
            <v>4801.0858973278328</v>
          </cell>
          <cell r="AI13">
            <v>4665.3631149374778</v>
          </cell>
          <cell r="AJ13">
            <v>4988.8787521092745</v>
          </cell>
          <cell r="AK13">
            <v>4830.6696765728948</v>
          </cell>
          <cell r="AL13">
            <v>4881.0144490843122</v>
          </cell>
          <cell r="AM13">
            <v>4790.4890040637083</v>
          </cell>
          <cell r="AN13">
            <v>4735.9001398926157</v>
          </cell>
          <cell r="AO13">
            <v>4754.0266860091797</v>
          </cell>
          <cell r="AP13">
            <v>4536.7959458224104</v>
          </cell>
          <cell r="AQ13">
            <v>4935.1381857230062</v>
          </cell>
          <cell r="AR13">
            <v>4800.5057400288379</v>
          </cell>
          <cell r="AS13">
            <v>5145.604400236155</v>
          </cell>
          <cell r="AT13">
            <v>5124.2600077154029</v>
          </cell>
          <cell r="AU13">
            <v>4765.2561738793802</v>
          </cell>
          <cell r="AV13">
            <v>5035.5738479433994</v>
          </cell>
          <cell r="AW13">
            <v>5045.9347412687039</v>
          </cell>
        </row>
        <row r="14">
          <cell r="A14">
            <v>2</v>
          </cell>
          <cell r="B14">
            <v>2</v>
          </cell>
          <cell r="C14">
            <v>228.79926088380836</v>
          </cell>
          <cell r="D14">
            <v>230.79482478502479</v>
          </cell>
          <cell r="E14">
            <v>176.78832376227035</v>
          </cell>
          <cell r="F14">
            <v>160.05444128466507</v>
          </cell>
          <cell r="G14">
            <v>221.93066228758369</v>
          </cell>
          <cell r="H14">
            <v>173.10800094754077</v>
          </cell>
          <cell r="I14">
            <v>150.34736582614042</v>
          </cell>
          <cell r="J14">
            <v>200.84647550964669</v>
          </cell>
          <cell r="K14">
            <v>181.56326985724647</v>
          </cell>
          <cell r="L14">
            <v>202.25936353546632</v>
          </cell>
          <cell r="M14">
            <v>233.37916046532595</v>
          </cell>
          <cell r="N14">
            <v>167.08594126989993</v>
          </cell>
          <cell r="O14">
            <v>273.35381411342092</v>
          </cell>
          <cell r="P14">
            <v>304.49709072138677</v>
          </cell>
          <cell r="Q14">
            <v>197.20606818089018</v>
          </cell>
          <cell r="R14">
            <v>246.36458763578361</v>
          </cell>
          <cell r="S14">
            <v>232.66012861508028</v>
          </cell>
          <cell r="T14">
            <v>199.53165083898926</v>
          </cell>
          <cell r="U14">
            <v>204.58911451170337</v>
          </cell>
          <cell r="V14">
            <v>205.92459174380886</v>
          </cell>
          <cell r="W14">
            <v>231.21334104161849</v>
          </cell>
          <cell r="X14">
            <v>254.69583812235877</v>
          </cell>
          <cell r="Y14">
            <v>207.40429531484304</v>
          </cell>
          <cell r="Z14">
            <v>296.28621419650995</v>
          </cell>
          <cell r="AA14">
            <v>253.20091443667826</v>
          </cell>
          <cell r="AB14">
            <v>221.58977697891467</v>
          </cell>
          <cell r="AC14">
            <v>284.01555902682435</v>
          </cell>
          <cell r="AD14">
            <v>256.10894143197214</v>
          </cell>
          <cell r="AE14">
            <v>251.78859186443492</v>
          </cell>
          <cell r="AF14">
            <v>273.0317394506738</v>
          </cell>
          <cell r="AG14">
            <v>303.17296224907443</v>
          </cell>
          <cell r="AH14">
            <v>308.34653919474783</v>
          </cell>
          <cell r="AI14">
            <v>317.91341744660542</v>
          </cell>
          <cell r="AJ14">
            <v>270.49148966157895</v>
          </cell>
          <cell r="AK14">
            <v>254.81455814431408</v>
          </cell>
          <cell r="AL14">
            <v>288.30250174215126</v>
          </cell>
          <cell r="AM14">
            <v>246.74136663572756</v>
          </cell>
          <cell r="AN14">
            <v>296.68320719049916</v>
          </cell>
          <cell r="AO14">
            <v>280.30707537858149</v>
          </cell>
          <cell r="AP14">
            <v>299.4781169409776</v>
          </cell>
          <cell r="AQ14">
            <v>296.7356346852776</v>
          </cell>
          <cell r="AR14">
            <v>346.99843628090315</v>
          </cell>
          <cell r="AS14">
            <v>281.28342106364443</v>
          </cell>
          <cell r="AT14">
            <v>340.61750849054886</v>
          </cell>
          <cell r="AU14">
            <v>353.40806776698116</v>
          </cell>
          <cell r="AV14">
            <v>376.90605000425239</v>
          </cell>
          <cell r="AW14">
            <v>385.37582394612247</v>
          </cell>
        </row>
        <row r="15">
          <cell r="A15">
            <v>2</v>
          </cell>
          <cell r="B15">
            <v>3</v>
          </cell>
          <cell r="C15">
            <v>167.99626810272252</v>
          </cell>
          <cell r="D15">
            <v>177.89801622247657</v>
          </cell>
          <cell r="E15">
            <v>171.04104674111898</v>
          </cell>
          <cell r="F15">
            <v>168.08150021851367</v>
          </cell>
          <cell r="G15">
            <v>184.74297105854487</v>
          </cell>
          <cell r="H15">
            <v>185.71569208200418</v>
          </cell>
          <cell r="I15">
            <v>183.8521617524782</v>
          </cell>
          <cell r="J15">
            <v>186.86154497480376</v>
          </cell>
          <cell r="K15">
            <v>170.81347669918441</v>
          </cell>
          <cell r="L15">
            <v>154.83725924297892</v>
          </cell>
          <cell r="M15">
            <v>146.21954727581306</v>
          </cell>
          <cell r="N15">
            <v>162.67053830895608</v>
          </cell>
          <cell r="O15">
            <v>127.72552209360786</v>
          </cell>
          <cell r="P15">
            <v>182.59820697547781</v>
          </cell>
          <cell r="Q15">
            <v>199.38898964490502</v>
          </cell>
          <cell r="R15">
            <v>216.4835521783636</v>
          </cell>
          <cell r="S15">
            <v>200.65263142990804</v>
          </cell>
          <cell r="T15">
            <v>244.60240951152346</v>
          </cell>
          <cell r="U15">
            <v>142.8444167051216</v>
          </cell>
          <cell r="V15">
            <v>184.46534626564497</v>
          </cell>
          <cell r="W15">
            <v>167.07802464523306</v>
          </cell>
          <cell r="X15">
            <v>163.17639702705048</v>
          </cell>
          <cell r="Y15">
            <v>151.93043481083956</v>
          </cell>
          <cell r="Z15">
            <v>192.73246076767785</v>
          </cell>
          <cell r="AA15">
            <v>184.56684848402892</v>
          </cell>
          <cell r="AB15">
            <v>180.31426795788582</v>
          </cell>
          <cell r="AC15">
            <v>230.73674390781116</v>
          </cell>
          <cell r="AD15">
            <v>178.90339952886549</v>
          </cell>
          <cell r="AE15">
            <v>154.71480660008092</v>
          </cell>
          <cell r="AF15">
            <v>174.78605818180583</v>
          </cell>
          <cell r="AG15">
            <v>176.80434962579801</v>
          </cell>
          <cell r="AH15">
            <v>149.30970743713036</v>
          </cell>
          <cell r="AI15">
            <v>182.41365984198188</v>
          </cell>
          <cell r="AJ15">
            <v>185.90504698739994</v>
          </cell>
          <cell r="AK15">
            <v>145.61548858349053</v>
          </cell>
          <cell r="AL15">
            <v>163.23746497672542</v>
          </cell>
          <cell r="AM15">
            <v>184.69621466055776</v>
          </cell>
          <cell r="AN15">
            <v>193.92895502441777</v>
          </cell>
          <cell r="AO15">
            <v>207.00807324156833</v>
          </cell>
          <cell r="AP15">
            <v>151.40126561309708</v>
          </cell>
          <cell r="AQ15">
            <v>192.54785070888411</v>
          </cell>
          <cell r="AR15">
            <v>143.75732697777897</v>
          </cell>
          <cell r="AS15">
            <v>167.88645543503554</v>
          </cell>
          <cell r="AT15">
            <v>141.33626119295877</v>
          </cell>
          <cell r="AU15">
            <v>163.48107115431293</v>
          </cell>
          <cell r="AV15">
            <v>183.0935584410675</v>
          </cell>
          <cell r="AW15">
            <v>156.81515683755046</v>
          </cell>
        </row>
        <row r="16">
          <cell r="A16">
            <v>2</v>
          </cell>
          <cell r="B16">
            <v>9</v>
          </cell>
          <cell r="C16">
            <v>0.13094731823762268</v>
          </cell>
          <cell r="D16">
            <v>4.99879665224109</v>
          </cell>
          <cell r="E16">
            <v>4.9018279554517123</v>
          </cell>
          <cell r="F16">
            <v>0.96592581186459237</v>
          </cell>
          <cell r="G16">
            <v>2.1391823121913678</v>
          </cell>
          <cell r="H16">
            <v>0</v>
          </cell>
          <cell r="I16">
            <v>0</v>
          </cell>
          <cell r="J16">
            <v>0.9605849411453703</v>
          </cell>
          <cell r="K16">
            <v>0.20605322446961927</v>
          </cell>
          <cell r="L16">
            <v>0.42482093299668522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0.56004574469224533</v>
          </cell>
          <cell r="V16">
            <v>0</v>
          </cell>
          <cell r="W16">
            <v>0</v>
          </cell>
          <cell r="X16">
            <v>1.4896637613132335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2.8756618448536524</v>
          </cell>
          <cell r="AE16">
            <v>9.1589895911995192E-2</v>
          </cell>
          <cell r="AF16">
            <v>0</v>
          </cell>
          <cell r="AG16">
            <v>0.11227600095369029</v>
          </cell>
          <cell r="AH16">
            <v>0</v>
          </cell>
          <cell r="AI16">
            <v>0</v>
          </cell>
          <cell r="AJ16">
            <v>0</v>
          </cell>
          <cell r="AK16">
            <v>0.38769422890963562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0.61993735152042373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</row>
        <row r="17">
          <cell r="A17">
            <v>3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0.78066355634289597</v>
          </cell>
          <cell r="AS17">
            <v>5.9283619816229125</v>
          </cell>
          <cell r="AT17">
            <v>3.2395485068182719</v>
          </cell>
          <cell r="AU17">
            <v>0</v>
          </cell>
          <cell r="AV17">
            <v>0.35240652006275447</v>
          </cell>
          <cell r="AW17">
            <v>0</v>
          </cell>
        </row>
        <row r="18">
          <cell r="A18">
            <v>3</v>
          </cell>
          <cell r="B18">
            <v>1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15.438443732372521</v>
          </cell>
          <cell r="AS18">
            <v>9.8567867857605105</v>
          </cell>
          <cell r="AT18">
            <v>11.427121711922032</v>
          </cell>
          <cell r="AU18">
            <v>5.5311871997363156</v>
          </cell>
          <cell r="AV18">
            <v>12.549477633919553</v>
          </cell>
          <cell r="AW18">
            <v>6.9030754927732625</v>
          </cell>
        </row>
        <row r="19">
          <cell r="A19">
            <v>3</v>
          </cell>
          <cell r="B19">
            <v>2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0.92354287848384009</v>
          </cell>
          <cell r="AW19">
            <v>0.31033199638501174</v>
          </cell>
        </row>
        <row r="20">
          <cell r="A20">
            <v>3</v>
          </cell>
          <cell r="B20">
            <v>3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0.99263314008463077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0.42161683594580041</v>
          </cell>
          <cell r="AT20">
            <v>2.4482530615872138</v>
          </cell>
          <cell r="AU20">
            <v>10.097489466090497</v>
          </cell>
          <cell r="AV20">
            <v>10.291921560970128</v>
          </cell>
          <cell r="AW20">
            <v>2.0538216935249651</v>
          </cell>
        </row>
        <row r="21">
          <cell r="A21">
            <v>9</v>
          </cell>
          <cell r="C21">
            <v>3.0244847298928694</v>
          </cell>
          <cell r="D21">
            <v>2.1544482523608379</v>
          </cell>
          <cell r="E21">
            <v>1.3640730861432266</v>
          </cell>
          <cell r="F21">
            <v>0.16078019565672028</v>
          </cell>
          <cell r="G21">
            <v>0.26855040881808712</v>
          </cell>
          <cell r="H21">
            <v>0.36049063480468102</v>
          </cell>
          <cell r="I21">
            <v>0.15339866330172608</v>
          </cell>
          <cell r="J21">
            <v>0</v>
          </cell>
          <cell r="K21">
            <v>0.27393518997948219</v>
          </cell>
          <cell r="L21">
            <v>0.80306808603333268</v>
          </cell>
          <cell r="M21">
            <v>0</v>
          </cell>
          <cell r="N21">
            <v>0</v>
          </cell>
          <cell r="O21">
            <v>9.4103278675408242E-2</v>
          </cell>
          <cell r="P21">
            <v>0.3021507158272097</v>
          </cell>
          <cell r="Q21">
            <v>0</v>
          </cell>
          <cell r="R21">
            <v>0.66962311856738954</v>
          </cell>
          <cell r="S21">
            <v>0</v>
          </cell>
          <cell r="T21">
            <v>0.11456784815245076</v>
          </cell>
          <cell r="U21">
            <v>0.78187717515756883</v>
          </cell>
          <cell r="V21">
            <v>1.2504493473027642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0.14463487995403213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</row>
        <row r="22">
          <cell r="A22">
            <v>9</v>
          </cell>
          <cell r="B22">
            <v>1</v>
          </cell>
          <cell r="C22">
            <v>33.87099731594666</v>
          </cell>
          <cell r="D22">
            <v>20.298910075858302</v>
          </cell>
          <cell r="E22">
            <v>14.248955870745283</v>
          </cell>
          <cell r="F22">
            <v>12.313668265148761</v>
          </cell>
          <cell r="G22">
            <v>2.3994224796712387</v>
          </cell>
          <cell r="H22">
            <v>2.0321695237468385</v>
          </cell>
          <cell r="I22">
            <v>11.648053466621064</v>
          </cell>
          <cell r="J22">
            <v>9.1514211109074832</v>
          </cell>
          <cell r="K22">
            <v>12.877486725872888</v>
          </cell>
          <cell r="L22">
            <v>9.4016648766310613</v>
          </cell>
          <cell r="M22">
            <v>3.6567436757637273</v>
          </cell>
          <cell r="N22">
            <v>0.49586274224274313</v>
          </cell>
          <cell r="O22">
            <v>2.1051391198604432</v>
          </cell>
          <cell r="P22">
            <v>15.035493472957357</v>
          </cell>
          <cell r="Q22">
            <v>5.4562271576695496</v>
          </cell>
          <cell r="R22">
            <v>2.5573881027140324</v>
          </cell>
          <cell r="S22">
            <v>6.3885735219264763</v>
          </cell>
          <cell r="T22">
            <v>8.1258013230067778</v>
          </cell>
          <cell r="U22">
            <v>1.1534417435051123</v>
          </cell>
          <cell r="V22">
            <v>6.4375109095415208</v>
          </cell>
          <cell r="W22">
            <v>2.2371234530679884</v>
          </cell>
          <cell r="X22">
            <v>0.85735306230709762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13.374915320427833</v>
          </cell>
          <cell r="AM22">
            <v>2.3497785590709936</v>
          </cell>
          <cell r="AN22">
            <v>1.6321616584609815</v>
          </cell>
          <cell r="AO22">
            <v>4.2866479843817586</v>
          </cell>
          <cell r="AP22">
            <v>4.5805997655497892</v>
          </cell>
          <cell r="AQ22">
            <v>2.8617741672325212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</row>
        <row r="23">
          <cell r="A23">
            <v>9</v>
          </cell>
          <cell r="B23">
            <v>2</v>
          </cell>
          <cell r="C23">
            <v>0</v>
          </cell>
          <cell r="D23">
            <v>0.26763724698936392</v>
          </cell>
          <cell r="E23">
            <v>0</v>
          </cell>
          <cell r="F23">
            <v>0.11500873996686399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1.450488404677601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0.26226162044382334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3.0318508923953713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</row>
        <row r="24">
          <cell r="A24">
            <v>9</v>
          </cell>
          <cell r="B24">
            <v>3</v>
          </cell>
          <cell r="C24">
            <v>7.671270230168747</v>
          </cell>
          <cell r="D24">
            <v>6.1185177030495614</v>
          </cell>
          <cell r="E24">
            <v>0.23032098403334703</v>
          </cell>
          <cell r="F24">
            <v>3.8123509621510423</v>
          </cell>
          <cell r="G24">
            <v>0.22358414226338341</v>
          </cell>
          <cell r="H24">
            <v>0</v>
          </cell>
          <cell r="I24">
            <v>2.7449774953922019</v>
          </cell>
          <cell r="J24">
            <v>0</v>
          </cell>
          <cell r="K24">
            <v>0.86908436821693891</v>
          </cell>
          <cell r="L24">
            <v>0.9649441350580904</v>
          </cell>
          <cell r="M24">
            <v>0</v>
          </cell>
          <cell r="N24">
            <v>1.0071334630021165</v>
          </cell>
          <cell r="O24">
            <v>0.41247770203962753</v>
          </cell>
          <cell r="P24">
            <v>0</v>
          </cell>
          <cell r="Q24">
            <v>0</v>
          </cell>
          <cell r="R24">
            <v>0.15213161766211078</v>
          </cell>
          <cell r="S24">
            <v>0</v>
          </cell>
          <cell r="T24">
            <v>0</v>
          </cell>
          <cell r="U24">
            <v>1.0083531263169734</v>
          </cell>
          <cell r="V24">
            <v>1.4579826713213371</v>
          </cell>
          <cell r="W24">
            <v>1.6217076525156016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4.2242844823840269</v>
          </cell>
          <cell r="AM24">
            <v>1.0992152025202757</v>
          </cell>
          <cell r="AN24">
            <v>0</v>
          </cell>
          <cell r="AO24">
            <v>0</v>
          </cell>
          <cell r="AP24">
            <v>3.5819496177692689</v>
          </cell>
          <cell r="AQ24">
            <v>2.2659105999452045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</row>
        <row r="25">
          <cell r="A25">
            <v>9</v>
          </cell>
          <cell r="B25">
            <v>9</v>
          </cell>
          <cell r="C25">
            <v>0</v>
          </cell>
          <cell r="D25">
            <v>0.20071182160156592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0.12150844654474105</v>
          </cell>
          <cell r="J25">
            <v>2.199195434072144</v>
          </cell>
          <cell r="K25">
            <v>0</v>
          </cell>
          <cell r="L25">
            <v>0</v>
          </cell>
          <cell r="M25">
            <v>0.52567746432070483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2.7677623943758726E-2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637"/>
  <sheetViews>
    <sheetView showGridLines="0" topLeftCell="A3" zoomScale="96" zoomScaleNormal="96" workbookViewId="0">
      <selection activeCell="A5" sqref="A5"/>
    </sheetView>
  </sheetViews>
  <sheetFormatPr baseColWidth="10" defaultRowHeight="14.5"/>
  <cols>
    <col min="2" max="2" width="90.1796875" bestFit="1" customWidth="1"/>
    <col min="8" max="8" width="11.54296875" customWidth="1"/>
  </cols>
  <sheetData>
    <row r="1" spans="1:77" ht="16.5">
      <c r="A1" s="214"/>
      <c r="B1" s="214"/>
      <c r="C1" s="214"/>
      <c r="D1" s="214"/>
      <c r="E1" s="214"/>
      <c r="F1" s="214"/>
      <c r="G1" s="214"/>
      <c r="H1" s="214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</row>
    <row r="2" spans="1:77" ht="124.5" customHeight="1">
      <c r="A2" s="9"/>
      <c r="B2" s="9"/>
      <c r="C2" s="9"/>
      <c r="D2" s="9"/>
      <c r="E2" s="9"/>
      <c r="F2" s="9"/>
      <c r="G2" s="9"/>
      <c r="H2" s="9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</row>
    <row r="3" spans="1:77" ht="20.25" customHeight="1">
      <c r="A3" s="215" t="s">
        <v>105</v>
      </c>
      <c r="B3" s="215"/>
      <c r="C3" s="215"/>
      <c r="D3" s="215"/>
      <c r="E3" s="215"/>
      <c r="F3" s="215"/>
      <c r="G3" s="215"/>
      <c r="H3" s="215"/>
      <c r="I3" s="215"/>
      <c r="J3" s="215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</row>
    <row r="4" spans="1:77" ht="57" customHeight="1">
      <c r="A4" s="216" t="s">
        <v>212</v>
      </c>
      <c r="B4" s="216"/>
      <c r="C4" s="216"/>
      <c r="D4" s="216"/>
      <c r="E4" s="216"/>
      <c r="F4" s="216"/>
      <c r="G4" s="216"/>
      <c r="H4" s="216"/>
      <c r="I4" s="216"/>
      <c r="J4" s="216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</row>
    <row r="5" spans="1:77" ht="17.5">
      <c r="A5" s="10">
        <v>1</v>
      </c>
      <c r="B5" s="14" t="s">
        <v>106</v>
      </c>
      <c r="C5" s="11"/>
      <c r="D5" s="11"/>
      <c r="E5" s="11"/>
      <c r="F5" s="11"/>
      <c r="G5" s="11"/>
      <c r="H5" s="11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</row>
    <row r="6" spans="1:77" ht="17.5">
      <c r="A6" s="12">
        <v>2</v>
      </c>
      <c r="B6" s="15" t="s">
        <v>92</v>
      </c>
      <c r="C6" s="11"/>
      <c r="D6" s="11"/>
      <c r="E6" s="11"/>
      <c r="F6" s="11"/>
      <c r="G6" s="11"/>
      <c r="H6" s="11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</row>
    <row r="7" spans="1:77" ht="17.5">
      <c r="A7" s="9">
        <v>3</v>
      </c>
      <c r="B7" s="14" t="s">
        <v>102</v>
      </c>
      <c r="C7" s="11"/>
      <c r="D7" s="11"/>
      <c r="E7" s="11"/>
      <c r="F7" s="11"/>
      <c r="G7" s="11"/>
      <c r="H7" s="11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</row>
    <row r="8" spans="1:77" ht="17.5">
      <c r="A8" s="9">
        <v>4</v>
      </c>
      <c r="B8" s="16" t="s">
        <v>63</v>
      </c>
      <c r="C8" s="11"/>
      <c r="D8" s="11"/>
      <c r="E8" s="11"/>
      <c r="F8" s="11"/>
      <c r="G8" s="11"/>
      <c r="H8" s="11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</row>
    <row r="9" spans="1:77" ht="17.5">
      <c r="A9" s="9">
        <v>5</v>
      </c>
      <c r="B9" s="15" t="s">
        <v>64</v>
      </c>
      <c r="C9" s="11"/>
      <c r="D9" s="11"/>
      <c r="E9" s="11"/>
      <c r="F9" s="11"/>
      <c r="G9" s="11"/>
      <c r="H9" s="11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</row>
    <row r="10" spans="1:77" ht="17.5">
      <c r="A10" s="9">
        <v>6</v>
      </c>
      <c r="B10" s="17" t="s">
        <v>104</v>
      </c>
      <c r="C10" s="11"/>
      <c r="D10" s="11"/>
      <c r="E10" s="11"/>
      <c r="F10" s="11"/>
      <c r="G10" s="11"/>
      <c r="H10" s="11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</row>
    <row r="11" spans="1:77" ht="17.5">
      <c r="A11" s="9">
        <v>7</v>
      </c>
      <c r="B11" s="15" t="s">
        <v>62</v>
      </c>
      <c r="C11" s="9"/>
      <c r="D11" s="11"/>
      <c r="E11" s="11"/>
      <c r="F11" s="11"/>
      <c r="G11" s="11"/>
      <c r="H11" s="11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</row>
    <row r="12" spans="1:77" ht="17.5">
      <c r="A12" s="9">
        <v>8</v>
      </c>
      <c r="B12" s="15" t="s">
        <v>107</v>
      </c>
      <c r="C12" s="9"/>
      <c r="D12" s="11"/>
      <c r="E12" s="11"/>
      <c r="F12" s="11"/>
      <c r="G12" s="11"/>
      <c r="H12" s="1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</row>
    <row r="13" spans="1:77" ht="17.5">
      <c r="A13" s="9">
        <v>9</v>
      </c>
      <c r="B13" s="15" t="s">
        <v>108</v>
      </c>
      <c r="C13" s="9"/>
      <c r="D13" s="11"/>
      <c r="E13" s="11"/>
      <c r="F13" s="11"/>
      <c r="G13" s="11"/>
      <c r="H13" s="11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</row>
    <row r="14" spans="1:77" ht="17.5">
      <c r="A14" s="9">
        <v>10</v>
      </c>
      <c r="B14" s="15" t="s">
        <v>67</v>
      </c>
      <c r="C14" s="9"/>
      <c r="D14" s="11"/>
      <c r="E14" s="11"/>
      <c r="F14" s="11"/>
      <c r="G14" s="11"/>
      <c r="H14" s="11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</row>
    <row r="15" spans="1:77" ht="17.5">
      <c r="A15" s="9">
        <v>11</v>
      </c>
      <c r="B15" s="15" t="s">
        <v>109</v>
      </c>
      <c r="C15" s="9"/>
      <c r="D15" s="11"/>
      <c r="E15" s="11"/>
      <c r="F15" s="11"/>
      <c r="G15" s="11"/>
      <c r="H15" s="11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</row>
    <row r="16" spans="1:77" ht="17.5">
      <c r="A16" s="9">
        <v>12</v>
      </c>
      <c r="B16" s="15" t="s">
        <v>110</v>
      </c>
      <c r="C16" s="9"/>
      <c r="D16" s="9"/>
      <c r="E16" s="11"/>
      <c r="F16" s="11"/>
      <c r="G16" s="11"/>
      <c r="H16" s="11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</row>
    <row r="17" spans="1:77" ht="17.5">
      <c r="A17" s="9">
        <v>13</v>
      </c>
      <c r="B17" s="15" t="s">
        <v>66</v>
      </c>
      <c r="C17" s="9"/>
      <c r="D17" s="9"/>
      <c r="E17" s="11"/>
      <c r="F17" s="11"/>
      <c r="G17" s="11"/>
      <c r="H17" s="11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</row>
    <row r="18" spans="1:77" ht="16.5">
      <c r="A18" s="9">
        <v>14</v>
      </c>
      <c r="B18" s="15" t="s">
        <v>111</v>
      </c>
      <c r="C18" s="9"/>
      <c r="D18" s="10"/>
      <c r="E18" s="9"/>
      <c r="F18" s="9"/>
      <c r="G18" s="9"/>
      <c r="H18" s="9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</row>
    <row r="19" spans="1:77" ht="16.5">
      <c r="A19" s="213"/>
      <c r="B19" s="213"/>
      <c r="C19" s="213"/>
      <c r="D19" s="213"/>
      <c r="E19" s="213"/>
      <c r="F19" s="213"/>
      <c r="G19" s="213"/>
      <c r="H19" s="213"/>
      <c r="I19" s="213"/>
      <c r="J19" s="213"/>
    </row>
    <row r="20" spans="1:77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</row>
    <row r="21" spans="1:77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</row>
    <row r="22" spans="1:77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</row>
    <row r="23" spans="1:77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</row>
    <row r="24" spans="1:77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</row>
    <row r="25" spans="1:77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</row>
    <row r="26" spans="1:77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</row>
    <row r="27" spans="1:77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</row>
    <row r="28" spans="1:77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</row>
    <row r="29" spans="1:77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</row>
    <row r="30" spans="1:77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</row>
    <row r="31" spans="1:77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</row>
    <row r="32" spans="1:77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</row>
    <row r="33" spans="1:77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</row>
    <row r="34" spans="1:77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</row>
    <row r="35" spans="1:77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</row>
    <row r="36" spans="1:77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</row>
    <row r="37" spans="1:77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</row>
    <row r="38" spans="1:77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</row>
    <row r="39" spans="1:77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</row>
    <row r="40" spans="1:77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</row>
    <row r="41" spans="1:77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</row>
    <row r="42" spans="1:77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</row>
    <row r="43" spans="1:77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</row>
    <row r="44" spans="1:77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</row>
    <row r="45" spans="1:77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</row>
    <row r="46" spans="1:77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</row>
    <row r="47" spans="1:77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</row>
    <row r="48" spans="1:77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</row>
    <row r="49" spans="1:77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</row>
    <row r="50" spans="1:77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</row>
    <row r="51" spans="1:77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</row>
    <row r="52" spans="1:77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</row>
    <row r="53" spans="1:77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</row>
    <row r="54" spans="1:77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</row>
    <row r="55" spans="1:77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</row>
    <row r="56" spans="1:77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</row>
    <row r="57" spans="1:77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</row>
    <row r="58" spans="1:77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</row>
    <row r="59" spans="1:77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</row>
    <row r="60" spans="1:77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</row>
    <row r="61" spans="1:77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</row>
    <row r="62" spans="1:77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</row>
    <row r="63" spans="1:77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</row>
    <row r="64" spans="1:77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</row>
    <row r="65" spans="1:77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</row>
    <row r="66" spans="1:77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</row>
    <row r="67" spans="1:77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</row>
    <row r="68" spans="1:77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</row>
    <row r="69" spans="1:77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</row>
    <row r="70" spans="1:77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</row>
    <row r="71" spans="1:77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</row>
    <row r="72" spans="1:77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</row>
    <row r="73" spans="1:77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</row>
    <row r="74" spans="1:77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</row>
    <row r="75" spans="1:77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</row>
    <row r="76" spans="1:77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</row>
    <row r="77" spans="1:77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</row>
    <row r="78" spans="1:77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</row>
    <row r="79" spans="1:77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</row>
    <row r="80" spans="1:77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</row>
    <row r="81" spans="1:77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</row>
    <row r="82" spans="1:77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</row>
    <row r="83" spans="1:77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</row>
    <row r="84" spans="1:77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</row>
    <row r="85" spans="1:77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</row>
    <row r="86" spans="1:77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</row>
    <row r="87" spans="1:77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</row>
    <row r="88" spans="1:77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</row>
    <row r="89" spans="1:77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</row>
    <row r="90" spans="1:77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</row>
    <row r="91" spans="1:77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</row>
    <row r="92" spans="1:77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</row>
    <row r="93" spans="1:77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</row>
    <row r="94" spans="1:77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</row>
    <row r="95" spans="1:77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</row>
    <row r="96" spans="1:77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</row>
    <row r="97" spans="1:77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</row>
    <row r="98" spans="1:77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</row>
    <row r="99" spans="1:77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</row>
    <row r="100" spans="1:77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</row>
    <row r="101" spans="1:77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</row>
    <row r="102" spans="1:77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</row>
    <row r="103" spans="1:77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</row>
    <row r="104" spans="1:77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</row>
    <row r="105" spans="1:77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</row>
    <row r="106" spans="1:77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</row>
    <row r="107" spans="1:77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</row>
    <row r="108" spans="1:77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</row>
    <row r="109" spans="1:77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</row>
    <row r="110" spans="1:77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</row>
    <row r="111" spans="1:77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</row>
    <row r="112" spans="1:77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</row>
    <row r="113" spans="1:77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</row>
    <row r="114" spans="1:77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</row>
    <row r="115" spans="1:77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</row>
    <row r="116" spans="1:77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</row>
    <row r="117" spans="1:77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</row>
    <row r="118" spans="1:77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</row>
    <row r="119" spans="1:77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</row>
    <row r="120" spans="1:77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</row>
    <row r="121" spans="1:77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</row>
    <row r="122" spans="1:77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</row>
    <row r="123" spans="1:77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</row>
    <row r="124" spans="1:77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</row>
    <row r="125" spans="1:77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</row>
    <row r="126" spans="1:77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</row>
    <row r="127" spans="1:77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</row>
    <row r="128" spans="1:77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</row>
    <row r="129" spans="1:77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</row>
    <row r="130" spans="1:77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</row>
    <row r="131" spans="1:77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</row>
    <row r="132" spans="1:77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</row>
    <row r="133" spans="1:77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</row>
    <row r="134" spans="1:77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</row>
    <row r="135" spans="1:77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</row>
    <row r="136" spans="1:77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</row>
    <row r="137" spans="1:77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</row>
    <row r="138" spans="1:77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</row>
    <row r="139" spans="1:77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</row>
    <row r="140" spans="1:77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</row>
    <row r="141" spans="1:77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</row>
    <row r="142" spans="1:77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</row>
    <row r="143" spans="1:77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</row>
    <row r="144" spans="1:77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</row>
    <row r="145" spans="1:77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</row>
    <row r="146" spans="1:77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</row>
    <row r="147" spans="1:77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</row>
    <row r="148" spans="1:77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</row>
    <row r="149" spans="1:77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</row>
    <row r="150" spans="1:77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</row>
    <row r="151" spans="1:77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</row>
    <row r="152" spans="1:77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</row>
    <row r="153" spans="1:77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</row>
    <row r="154" spans="1:77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</row>
    <row r="155" spans="1:77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</row>
    <row r="156" spans="1:77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</row>
    <row r="157" spans="1:77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</row>
    <row r="158" spans="1:77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</row>
    <row r="159" spans="1:77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</row>
    <row r="160" spans="1:77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</row>
    <row r="161" spans="1:77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</row>
    <row r="162" spans="1:77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</row>
    <row r="163" spans="1:77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</row>
    <row r="164" spans="1:77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</row>
    <row r="165" spans="1:77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</row>
    <row r="166" spans="1:77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</row>
    <row r="167" spans="1:77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</row>
    <row r="168" spans="1:77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</row>
    <row r="169" spans="1:77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</row>
    <row r="170" spans="1:77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</row>
    <row r="171" spans="1:77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</row>
    <row r="172" spans="1:77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</row>
    <row r="173" spans="1:77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</row>
    <row r="174" spans="1:77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</row>
    <row r="175" spans="1:77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</row>
    <row r="176" spans="1:77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</row>
    <row r="177" spans="1:77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</row>
    <row r="178" spans="1:77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</row>
    <row r="179" spans="1:77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</row>
    <row r="180" spans="1:77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</row>
    <row r="181" spans="1:77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</row>
    <row r="182" spans="1:77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</row>
    <row r="183" spans="1:77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</row>
    <row r="184" spans="1:77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</row>
    <row r="185" spans="1:77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</row>
    <row r="186" spans="1:77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</row>
    <row r="187" spans="1:77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</row>
    <row r="188" spans="1:77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</row>
    <row r="189" spans="1:77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</row>
    <row r="190" spans="1:77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</row>
    <row r="191" spans="1:77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</row>
    <row r="192" spans="1:77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</row>
    <row r="193" spans="1:77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</row>
    <row r="194" spans="1:77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</row>
    <row r="195" spans="1:77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</row>
    <row r="196" spans="1:77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</row>
    <row r="197" spans="1:77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</row>
    <row r="198" spans="1:77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</row>
    <row r="199" spans="1:77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</row>
    <row r="200" spans="1:77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</row>
    <row r="201" spans="1:77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</row>
    <row r="202" spans="1:77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</row>
    <row r="203" spans="1:77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</row>
    <row r="204" spans="1:77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</row>
    <row r="205" spans="1:77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</row>
    <row r="206" spans="1:77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</row>
    <row r="207" spans="1:77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</row>
    <row r="208" spans="1:77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</row>
    <row r="209" spans="1:77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</row>
    <row r="210" spans="1:77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</row>
    <row r="211" spans="1:77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</row>
    <row r="212" spans="1:77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</row>
    <row r="213" spans="1:77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</row>
    <row r="214" spans="1:77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</row>
    <row r="215" spans="1:77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</row>
    <row r="216" spans="1:77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</row>
    <row r="217" spans="1:77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</row>
    <row r="218" spans="1:77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</row>
    <row r="219" spans="1:77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</row>
    <row r="220" spans="1:77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</row>
    <row r="221" spans="1:77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</row>
    <row r="222" spans="1:77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</row>
    <row r="223" spans="1:77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</row>
    <row r="224" spans="1:77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</row>
    <row r="225" spans="1:77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</row>
    <row r="226" spans="1:77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</row>
    <row r="227" spans="1:77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</row>
    <row r="228" spans="1:77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</row>
    <row r="229" spans="1:77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</row>
    <row r="230" spans="1:77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</row>
    <row r="231" spans="1:77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</row>
    <row r="232" spans="1:77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</row>
    <row r="233" spans="1:77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</row>
    <row r="234" spans="1:77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</row>
    <row r="235" spans="1:77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</row>
    <row r="236" spans="1:77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</row>
    <row r="237" spans="1:77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</row>
    <row r="238" spans="1:77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</row>
    <row r="239" spans="1:77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</row>
    <row r="240" spans="1:77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</row>
    <row r="241" spans="1:77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</row>
    <row r="242" spans="1:77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</row>
    <row r="243" spans="1:77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</row>
    <row r="244" spans="1:77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</row>
    <row r="245" spans="1:77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</row>
    <row r="246" spans="1:77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</row>
    <row r="247" spans="1:77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  <c r="BG247" s="13"/>
      <c r="BH247" s="13"/>
      <c r="BI247" s="13"/>
      <c r="BJ247" s="13"/>
      <c r="BK247" s="13"/>
      <c r="BL247" s="13"/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</row>
    <row r="248" spans="1:77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13"/>
      <c r="BJ248" s="13"/>
      <c r="BK248" s="13"/>
      <c r="BL248" s="13"/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</row>
    <row r="249" spans="1:77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</row>
    <row r="250" spans="1:77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H250" s="13"/>
      <c r="BI250" s="13"/>
      <c r="BJ250" s="13"/>
      <c r="BK250" s="13"/>
      <c r="BL250" s="13"/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</row>
    <row r="251" spans="1:77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3"/>
      <c r="BG251" s="13"/>
      <c r="BH251" s="13"/>
      <c r="BI251" s="13"/>
      <c r="BJ251" s="13"/>
      <c r="BK251" s="13"/>
      <c r="BL251" s="13"/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</row>
    <row r="252" spans="1:77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  <c r="BG252" s="13"/>
      <c r="BH252" s="13"/>
      <c r="BI252" s="13"/>
      <c r="BJ252" s="13"/>
      <c r="BK252" s="13"/>
      <c r="BL252" s="13"/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</row>
    <row r="253" spans="1:77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</row>
    <row r="254" spans="1:77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  <c r="BG254" s="13"/>
      <c r="BH254" s="13"/>
      <c r="BI254" s="13"/>
      <c r="BJ254" s="13"/>
      <c r="BK254" s="13"/>
      <c r="BL254" s="13"/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</row>
    <row r="255" spans="1:77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3"/>
      <c r="BG255" s="13"/>
      <c r="BH255" s="13"/>
      <c r="BI255" s="13"/>
      <c r="BJ255" s="13"/>
      <c r="BK255" s="13"/>
      <c r="BL255" s="13"/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</row>
    <row r="256" spans="1:77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</row>
    <row r="257" spans="1:77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  <c r="BG257" s="13"/>
      <c r="BH257" s="13"/>
      <c r="BI257" s="13"/>
      <c r="BJ257" s="13"/>
      <c r="BK257" s="13"/>
      <c r="BL257" s="13"/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</row>
    <row r="258" spans="1:77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3"/>
      <c r="BF258" s="13"/>
      <c r="BG258" s="13"/>
      <c r="BH258" s="13"/>
      <c r="BI258" s="13"/>
      <c r="BJ258" s="13"/>
      <c r="BK258" s="13"/>
      <c r="BL258" s="13"/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</row>
    <row r="259" spans="1:77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  <c r="BE259" s="13"/>
      <c r="BF259" s="13"/>
      <c r="BG259" s="13"/>
      <c r="BH259" s="13"/>
      <c r="BI259" s="13"/>
      <c r="BJ259" s="13"/>
      <c r="BK259" s="13"/>
      <c r="BL259" s="13"/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</row>
    <row r="260" spans="1:77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</row>
    <row r="261" spans="1:77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</row>
    <row r="262" spans="1:77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</row>
    <row r="263" spans="1:77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</row>
    <row r="264" spans="1:77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</row>
    <row r="265" spans="1:77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</row>
    <row r="266" spans="1:77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</row>
    <row r="267" spans="1:77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</row>
    <row r="268" spans="1:77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  <c r="BI268" s="13"/>
      <c r="BJ268" s="13"/>
      <c r="BK268" s="13"/>
      <c r="BL268" s="13"/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</row>
    <row r="269" spans="1:77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3"/>
      <c r="BG269" s="13"/>
      <c r="BH269" s="13"/>
      <c r="BI269" s="13"/>
      <c r="BJ269" s="13"/>
      <c r="BK269" s="13"/>
      <c r="BL269" s="13"/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</row>
    <row r="270" spans="1:77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</row>
    <row r="271" spans="1:77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</row>
    <row r="272" spans="1:77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</row>
    <row r="273" spans="1:77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  <c r="BO273" s="13"/>
      <c r="BP273" s="13"/>
      <c r="BQ273" s="13"/>
      <c r="BR273" s="13"/>
      <c r="BS273" s="13"/>
      <c r="BT273" s="13"/>
      <c r="BU273" s="13"/>
      <c r="BV273" s="13"/>
      <c r="BW273" s="13"/>
      <c r="BX273" s="13"/>
      <c r="BY273" s="13"/>
    </row>
    <row r="274" spans="1:77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3"/>
      <c r="BF274" s="13"/>
      <c r="BG274" s="13"/>
      <c r="BH274" s="13"/>
      <c r="BI274" s="13"/>
      <c r="BJ274" s="13"/>
      <c r="BK274" s="13"/>
      <c r="BL274" s="13"/>
      <c r="BM274" s="13"/>
      <c r="BN274" s="13"/>
      <c r="BO274" s="13"/>
      <c r="BP274" s="13"/>
      <c r="BQ274" s="13"/>
      <c r="BR274" s="13"/>
      <c r="BS274" s="13"/>
      <c r="BT274" s="13"/>
      <c r="BU274" s="13"/>
      <c r="BV274" s="13"/>
      <c r="BW274" s="13"/>
      <c r="BX274" s="13"/>
      <c r="BY274" s="13"/>
    </row>
    <row r="275" spans="1:77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3"/>
      <c r="BF275" s="13"/>
      <c r="BG275" s="13"/>
      <c r="BH275" s="13"/>
      <c r="BI275" s="13"/>
      <c r="BJ275" s="13"/>
      <c r="BK275" s="13"/>
      <c r="BL275" s="13"/>
      <c r="BM275" s="13"/>
      <c r="BN275" s="13"/>
      <c r="BO275" s="13"/>
      <c r="BP275" s="13"/>
      <c r="BQ275" s="13"/>
      <c r="BR275" s="13"/>
      <c r="BS275" s="13"/>
      <c r="BT275" s="13"/>
      <c r="BU275" s="13"/>
      <c r="BV275" s="13"/>
      <c r="BW275" s="13"/>
      <c r="BX275" s="13"/>
      <c r="BY275" s="13"/>
    </row>
    <row r="276" spans="1:77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  <c r="BC276" s="13"/>
      <c r="BD276" s="13"/>
      <c r="BE276" s="13"/>
      <c r="BF276" s="13"/>
      <c r="BG276" s="13"/>
      <c r="BH276" s="13"/>
      <c r="BI276" s="13"/>
      <c r="BJ276" s="13"/>
      <c r="BK276" s="13"/>
      <c r="BL276" s="13"/>
      <c r="BM276" s="13"/>
      <c r="BN276" s="13"/>
      <c r="BO276" s="13"/>
      <c r="BP276" s="13"/>
      <c r="BQ276" s="13"/>
      <c r="BR276" s="13"/>
      <c r="BS276" s="13"/>
      <c r="BT276" s="13"/>
      <c r="BU276" s="13"/>
      <c r="BV276" s="13"/>
      <c r="BW276" s="13"/>
      <c r="BX276" s="13"/>
      <c r="BY276" s="13"/>
    </row>
    <row r="277" spans="1:77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  <c r="BE277" s="13"/>
      <c r="BF277" s="13"/>
      <c r="BG277" s="13"/>
      <c r="BH277" s="13"/>
      <c r="BI277" s="13"/>
      <c r="BJ277" s="13"/>
      <c r="BK277" s="13"/>
      <c r="BL277" s="13"/>
      <c r="BM277" s="13"/>
      <c r="BN277" s="13"/>
      <c r="BO277" s="13"/>
      <c r="BP277" s="13"/>
      <c r="BQ277" s="13"/>
      <c r="BR277" s="13"/>
      <c r="BS277" s="13"/>
      <c r="BT277" s="13"/>
      <c r="BU277" s="13"/>
      <c r="BV277" s="13"/>
      <c r="BW277" s="13"/>
      <c r="BX277" s="13"/>
      <c r="BY277" s="13"/>
    </row>
    <row r="278" spans="1:77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  <c r="BO278" s="13"/>
      <c r="BP278" s="13"/>
      <c r="BQ278" s="13"/>
      <c r="BR278" s="13"/>
      <c r="BS278" s="13"/>
      <c r="BT278" s="13"/>
      <c r="BU278" s="13"/>
      <c r="BV278" s="13"/>
      <c r="BW278" s="13"/>
      <c r="BX278" s="13"/>
      <c r="BY278" s="13"/>
    </row>
    <row r="279" spans="1:77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  <c r="BC279" s="13"/>
      <c r="BD279" s="13"/>
      <c r="BE279" s="13"/>
      <c r="BF279" s="13"/>
      <c r="BG279" s="13"/>
      <c r="BH279" s="13"/>
      <c r="BI279" s="13"/>
      <c r="BJ279" s="13"/>
      <c r="BK279" s="13"/>
      <c r="BL279" s="13"/>
      <c r="BM279" s="13"/>
      <c r="BN279" s="13"/>
      <c r="BO279" s="13"/>
      <c r="BP279" s="13"/>
      <c r="BQ279" s="13"/>
      <c r="BR279" s="13"/>
      <c r="BS279" s="13"/>
      <c r="BT279" s="13"/>
      <c r="BU279" s="13"/>
      <c r="BV279" s="13"/>
      <c r="BW279" s="13"/>
      <c r="BX279" s="13"/>
      <c r="BY279" s="13"/>
    </row>
    <row r="280" spans="1:77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  <c r="BC280" s="13"/>
      <c r="BD280" s="13"/>
      <c r="BE280" s="13"/>
      <c r="BF280" s="13"/>
      <c r="BG280" s="13"/>
      <c r="BH280" s="13"/>
      <c r="BI280" s="13"/>
      <c r="BJ280" s="13"/>
      <c r="BK280" s="13"/>
      <c r="BL280" s="13"/>
      <c r="BM280" s="13"/>
      <c r="BN280" s="13"/>
      <c r="BO280" s="13"/>
      <c r="BP280" s="13"/>
      <c r="BQ280" s="13"/>
      <c r="BR280" s="13"/>
      <c r="BS280" s="13"/>
      <c r="BT280" s="13"/>
      <c r="BU280" s="13"/>
      <c r="BV280" s="13"/>
      <c r="BW280" s="13"/>
      <c r="BX280" s="13"/>
      <c r="BY280" s="13"/>
    </row>
    <row r="281" spans="1:77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  <c r="BC281" s="13"/>
      <c r="BD281" s="13"/>
      <c r="BE281" s="13"/>
      <c r="BF281" s="13"/>
      <c r="BG281" s="13"/>
      <c r="BH281" s="13"/>
      <c r="BI281" s="13"/>
      <c r="BJ281" s="13"/>
      <c r="BK281" s="13"/>
      <c r="BL281" s="13"/>
      <c r="BM281" s="13"/>
      <c r="BN281" s="13"/>
      <c r="BO281" s="13"/>
      <c r="BP281" s="13"/>
      <c r="BQ281" s="13"/>
      <c r="BR281" s="13"/>
      <c r="BS281" s="13"/>
      <c r="BT281" s="13"/>
      <c r="BU281" s="13"/>
      <c r="BV281" s="13"/>
      <c r="BW281" s="13"/>
      <c r="BX281" s="13"/>
      <c r="BY281" s="13"/>
    </row>
    <row r="282" spans="1:77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  <c r="BC282" s="13"/>
      <c r="BD282" s="13"/>
      <c r="BE282" s="13"/>
      <c r="BF282" s="13"/>
      <c r="BG282" s="13"/>
      <c r="BH282" s="13"/>
      <c r="BI282" s="13"/>
      <c r="BJ282" s="13"/>
      <c r="BK282" s="13"/>
      <c r="BL282" s="13"/>
      <c r="BM282" s="13"/>
      <c r="BN282" s="13"/>
      <c r="BO282" s="13"/>
      <c r="BP282" s="13"/>
      <c r="BQ282" s="13"/>
      <c r="BR282" s="13"/>
      <c r="BS282" s="13"/>
      <c r="BT282" s="13"/>
      <c r="BU282" s="13"/>
      <c r="BV282" s="13"/>
      <c r="BW282" s="13"/>
      <c r="BX282" s="13"/>
      <c r="BY282" s="13"/>
    </row>
    <row r="283" spans="1:77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  <c r="BC283" s="13"/>
      <c r="BD283" s="13"/>
      <c r="BE283" s="13"/>
      <c r="BF283" s="13"/>
      <c r="BG283" s="13"/>
      <c r="BH283" s="13"/>
      <c r="BI283" s="13"/>
      <c r="BJ283" s="13"/>
      <c r="BK283" s="13"/>
      <c r="BL283" s="13"/>
      <c r="BM283" s="13"/>
      <c r="BN283" s="13"/>
      <c r="BO283" s="13"/>
      <c r="BP283" s="13"/>
      <c r="BQ283" s="13"/>
      <c r="BR283" s="13"/>
      <c r="BS283" s="13"/>
      <c r="BT283" s="13"/>
      <c r="BU283" s="13"/>
      <c r="BV283" s="13"/>
      <c r="BW283" s="13"/>
      <c r="BX283" s="13"/>
      <c r="BY283" s="13"/>
    </row>
    <row r="284" spans="1:77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  <c r="BC284" s="13"/>
      <c r="BD284" s="13"/>
      <c r="BE284" s="13"/>
      <c r="BF284" s="13"/>
      <c r="BG284" s="13"/>
      <c r="BH284" s="13"/>
      <c r="BI284" s="13"/>
      <c r="BJ284" s="13"/>
      <c r="BK284" s="13"/>
      <c r="BL284" s="13"/>
      <c r="BM284" s="13"/>
      <c r="BN284" s="13"/>
      <c r="BO284" s="13"/>
      <c r="BP284" s="13"/>
      <c r="BQ284" s="13"/>
      <c r="BR284" s="13"/>
      <c r="BS284" s="13"/>
      <c r="BT284" s="13"/>
      <c r="BU284" s="13"/>
      <c r="BV284" s="13"/>
      <c r="BW284" s="13"/>
      <c r="BX284" s="13"/>
      <c r="BY284" s="13"/>
    </row>
    <row r="285" spans="1:77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  <c r="BC285" s="13"/>
      <c r="BD285" s="13"/>
      <c r="BE285" s="13"/>
      <c r="BF285" s="13"/>
      <c r="BG285" s="13"/>
      <c r="BH285" s="13"/>
      <c r="BI285" s="13"/>
      <c r="BJ285" s="13"/>
      <c r="BK285" s="13"/>
      <c r="BL285" s="13"/>
      <c r="BM285" s="13"/>
      <c r="BN285" s="13"/>
      <c r="BO285" s="13"/>
      <c r="BP285" s="13"/>
      <c r="BQ285" s="13"/>
      <c r="BR285" s="13"/>
      <c r="BS285" s="13"/>
      <c r="BT285" s="13"/>
      <c r="BU285" s="13"/>
      <c r="BV285" s="13"/>
      <c r="BW285" s="13"/>
      <c r="BX285" s="13"/>
      <c r="BY285" s="13"/>
    </row>
    <row r="286" spans="1:77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3"/>
      <c r="BF286" s="13"/>
      <c r="BG286" s="13"/>
      <c r="BH286" s="13"/>
      <c r="BI286" s="13"/>
      <c r="BJ286" s="13"/>
      <c r="BK286" s="13"/>
      <c r="BL286" s="13"/>
      <c r="BM286" s="13"/>
      <c r="BN286" s="13"/>
      <c r="BO286" s="13"/>
      <c r="BP286" s="13"/>
      <c r="BQ286" s="13"/>
      <c r="BR286" s="13"/>
      <c r="BS286" s="13"/>
      <c r="BT286" s="13"/>
      <c r="BU286" s="13"/>
      <c r="BV286" s="13"/>
      <c r="BW286" s="13"/>
      <c r="BX286" s="13"/>
      <c r="BY286" s="13"/>
    </row>
    <row r="287" spans="1:77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  <c r="BO287" s="13"/>
      <c r="BP287" s="13"/>
      <c r="BQ287" s="13"/>
      <c r="BR287" s="13"/>
      <c r="BS287" s="13"/>
      <c r="BT287" s="13"/>
      <c r="BU287" s="13"/>
      <c r="BV287" s="13"/>
      <c r="BW287" s="13"/>
      <c r="BX287" s="13"/>
      <c r="BY287" s="13"/>
    </row>
    <row r="288" spans="1:77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  <c r="BO288" s="13"/>
      <c r="BP288" s="13"/>
      <c r="BQ288" s="13"/>
      <c r="BR288" s="13"/>
      <c r="BS288" s="13"/>
      <c r="BT288" s="13"/>
      <c r="BU288" s="13"/>
      <c r="BV288" s="13"/>
      <c r="BW288" s="13"/>
      <c r="BX288" s="13"/>
      <c r="BY288" s="13"/>
    </row>
    <row r="289" spans="1:77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13"/>
      <c r="BB289" s="13"/>
      <c r="BC289" s="13"/>
      <c r="BD289" s="13"/>
      <c r="BE289" s="13"/>
      <c r="BF289" s="13"/>
      <c r="BG289" s="13"/>
      <c r="BH289" s="13"/>
      <c r="BI289" s="13"/>
      <c r="BJ289" s="13"/>
      <c r="BK289" s="13"/>
      <c r="BL289" s="13"/>
      <c r="BM289" s="13"/>
      <c r="BN289" s="13"/>
      <c r="BO289" s="13"/>
      <c r="BP289" s="13"/>
      <c r="BQ289" s="13"/>
      <c r="BR289" s="13"/>
      <c r="BS289" s="13"/>
      <c r="BT289" s="13"/>
      <c r="BU289" s="13"/>
      <c r="BV289" s="13"/>
      <c r="BW289" s="13"/>
      <c r="BX289" s="13"/>
      <c r="BY289" s="13"/>
    </row>
    <row r="290" spans="1:77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13"/>
      <c r="BB290" s="13"/>
      <c r="BC290" s="13"/>
      <c r="BD290" s="13"/>
      <c r="BE290" s="13"/>
      <c r="BF290" s="13"/>
      <c r="BG290" s="13"/>
      <c r="BH290" s="13"/>
      <c r="BI290" s="13"/>
      <c r="BJ290" s="13"/>
      <c r="BK290" s="13"/>
      <c r="BL290" s="13"/>
      <c r="BM290" s="13"/>
      <c r="BN290" s="13"/>
      <c r="BO290" s="13"/>
      <c r="BP290" s="13"/>
      <c r="BQ290" s="13"/>
      <c r="BR290" s="13"/>
      <c r="BS290" s="13"/>
      <c r="BT290" s="13"/>
      <c r="BU290" s="13"/>
      <c r="BV290" s="13"/>
      <c r="BW290" s="13"/>
      <c r="BX290" s="13"/>
      <c r="BY290" s="13"/>
    </row>
    <row r="291" spans="1:77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13"/>
      <c r="BB291" s="13"/>
      <c r="BC291" s="13"/>
      <c r="BD291" s="13"/>
      <c r="BE291" s="13"/>
      <c r="BF291" s="13"/>
      <c r="BG291" s="13"/>
      <c r="BH291" s="13"/>
      <c r="BI291" s="13"/>
      <c r="BJ291" s="13"/>
      <c r="BK291" s="13"/>
      <c r="BL291" s="13"/>
      <c r="BM291" s="13"/>
      <c r="BN291" s="13"/>
      <c r="BO291" s="13"/>
      <c r="BP291" s="13"/>
      <c r="BQ291" s="13"/>
      <c r="BR291" s="13"/>
      <c r="BS291" s="13"/>
      <c r="BT291" s="13"/>
      <c r="BU291" s="13"/>
      <c r="BV291" s="13"/>
      <c r="BW291" s="13"/>
      <c r="BX291" s="13"/>
      <c r="BY291" s="13"/>
    </row>
    <row r="292" spans="1:77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  <c r="BC292" s="13"/>
      <c r="BD292" s="13"/>
      <c r="BE292" s="13"/>
      <c r="BF292" s="13"/>
      <c r="BG292" s="13"/>
      <c r="BH292" s="13"/>
      <c r="BI292" s="13"/>
      <c r="BJ292" s="13"/>
      <c r="BK292" s="13"/>
      <c r="BL292" s="13"/>
      <c r="BM292" s="13"/>
      <c r="BN292" s="13"/>
      <c r="BO292" s="13"/>
      <c r="BP292" s="13"/>
      <c r="BQ292" s="13"/>
      <c r="BR292" s="13"/>
      <c r="BS292" s="13"/>
      <c r="BT292" s="13"/>
      <c r="BU292" s="13"/>
      <c r="BV292" s="13"/>
      <c r="BW292" s="13"/>
      <c r="BX292" s="13"/>
      <c r="BY292" s="13"/>
    </row>
    <row r="293" spans="1:77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13"/>
      <c r="BB293" s="13"/>
      <c r="BC293" s="13"/>
      <c r="BD293" s="13"/>
      <c r="BE293" s="13"/>
      <c r="BF293" s="13"/>
      <c r="BG293" s="13"/>
      <c r="BH293" s="13"/>
      <c r="BI293" s="13"/>
      <c r="BJ293" s="13"/>
      <c r="BK293" s="13"/>
      <c r="BL293" s="13"/>
      <c r="BM293" s="13"/>
      <c r="BN293" s="13"/>
      <c r="BO293" s="13"/>
      <c r="BP293" s="13"/>
      <c r="BQ293" s="13"/>
      <c r="BR293" s="13"/>
      <c r="BS293" s="13"/>
      <c r="BT293" s="13"/>
      <c r="BU293" s="13"/>
      <c r="BV293" s="13"/>
      <c r="BW293" s="13"/>
      <c r="BX293" s="13"/>
      <c r="BY293" s="13"/>
    </row>
    <row r="294" spans="1:77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3"/>
      <c r="BS294" s="13"/>
      <c r="BT294" s="13"/>
      <c r="BU294" s="13"/>
      <c r="BV294" s="13"/>
      <c r="BW294" s="13"/>
      <c r="BX294" s="13"/>
      <c r="BY294" s="13"/>
    </row>
    <row r="295" spans="1:77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/>
      <c r="BE295" s="13"/>
      <c r="BF295" s="13"/>
      <c r="BG295" s="13"/>
      <c r="BH295" s="13"/>
      <c r="BI295" s="13"/>
      <c r="BJ295" s="13"/>
      <c r="BK295" s="13"/>
      <c r="BL295" s="13"/>
      <c r="BM295" s="13"/>
      <c r="BN295" s="13"/>
      <c r="BO295" s="13"/>
      <c r="BP295" s="13"/>
      <c r="BQ295" s="13"/>
      <c r="BR295" s="13"/>
      <c r="BS295" s="13"/>
      <c r="BT295" s="13"/>
      <c r="BU295" s="13"/>
      <c r="BV295" s="13"/>
      <c r="BW295" s="13"/>
      <c r="BX295" s="13"/>
      <c r="BY295" s="13"/>
    </row>
    <row r="296" spans="1:77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  <c r="BC296" s="13"/>
      <c r="BD296" s="13"/>
      <c r="BE296" s="13"/>
      <c r="BF296" s="13"/>
      <c r="BG296" s="13"/>
      <c r="BH296" s="13"/>
      <c r="BI296" s="13"/>
      <c r="BJ296" s="13"/>
      <c r="BK296" s="13"/>
      <c r="BL296" s="13"/>
      <c r="BM296" s="13"/>
      <c r="BN296" s="13"/>
      <c r="BO296" s="13"/>
      <c r="BP296" s="13"/>
      <c r="BQ296" s="13"/>
      <c r="BR296" s="13"/>
      <c r="BS296" s="13"/>
      <c r="BT296" s="13"/>
      <c r="BU296" s="13"/>
      <c r="BV296" s="13"/>
      <c r="BW296" s="13"/>
      <c r="BX296" s="13"/>
      <c r="BY296" s="13"/>
    </row>
    <row r="297" spans="1:77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13"/>
      <c r="BC297" s="13"/>
      <c r="BD297" s="13"/>
      <c r="BE297" s="13"/>
      <c r="BF297" s="13"/>
      <c r="BG297" s="13"/>
      <c r="BH297" s="13"/>
      <c r="BI297" s="13"/>
      <c r="BJ297" s="13"/>
      <c r="BK297" s="13"/>
      <c r="BL297" s="13"/>
      <c r="BM297" s="13"/>
      <c r="BN297" s="13"/>
      <c r="BO297" s="13"/>
      <c r="BP297" s="13"/>
      <c r="BQ297" s="13"/>
      <c r="BR297" s="13"/>
      <c r="BS297" s="13"/>
      <c r="BT297" s="13"/>
      <c r="BU297" s="13"/>
      <c r="BV297" s="13"/>
      <c r="BW297" s="13"/>
      <c r="BX297" s="13"/>
      <c r="BY297" s="13"/>
    </row>
    <row r="298" spans="1:77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13"/>
      <c r="BC298" s="13"/>
      <c r="BD298" s="13"/>
      <c r="BE298" s="13"/>
      <c r="BF298" s="13"/>
      <c r="BG298" s="13"/>
      <c r="BH298" s="13"/>
      <c r="BI298" s="13"/>
      <c r="BJ298" s="13"/>
      <c r="BK298" s="13"/>
      <c r="BL298" s="13"/>
      <c r="BM298" s="13"/>
      <c r="BN298" s="13"/>
      <c r="BO298" s="13"/>
      <c r="BP298" s="13"/>
      <c r="BQ298" s="13"/>
      <c r="BR298" s="13"/>
      <c r="BS298" s="13"/>
      <c r="BT298" s="13"/>
      <c r="BU298" s="13"/>
      <c r="BV298" s="13"/>
      <c r="BW298" s="13"/>
      <c r="BX298" s="13"/>
      <c r="BY298" s="13"/>
    </row>
    <row r="299" spans="1:77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13"/>
      <c r="BB299" s="13"/>
      <c r="BC299" s="13"/>
      <c r="BD299" s="13"/>
      <c r="BE299" s="13"/>
      <c r="BF299" s="13"/>
      <c r="BG299" s="13"/>
      <c r="BH299" s="13"/>
      <c r="BI299" s="13"/>
      <c r="BJ299" s="13"/>
      <c r="BK299" s="13"/>
      <c r="BL299" s="13"/>
      <c r="BM299" s="13"/>
      <c r="BN299" s="13"/>
      <c r="BO299" s="13"/>
      <c r="BP299" s="13"/>
      <c r="BQ299" s="13"/>
      <c r="BR299" s="13"/>
      <c r="BS299" s="13"/>
      <c r="BT299" s="13"/>
      <c r="BU299" s="13"/>
      <c r="BV299" s="13"/>
      <c r="BW299" s="13"/>
      <c r="BX299" s="13"/>
      <c r="BY299" s="13"/>
    </row>
    <row r="300" spans="1:77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13"/>
      <c r="BB300" s="13"/>
      <c r="BC300" s="13"/>
      <c r="BD300" s="13"/>
      <c r="BE300" s="13"/>
      <c r="BF300" s="13"/>
      <c r="BG300" s="13"/>
      <c r="BH300" s="13"/>
      <c r="BI300" s="13"/>
      <c r="BJ300" s="13"/>
      <c r="BK300" s="13"/>
      <c r="BL300" s="13"/>
      <c r="BM300" s="13"/>
      <c r="BN300" s="13"/>
      <c r="BO300" s="13"/>
      <c r="BP300" s="13"/>
      <c r="BQ300" s="13"/>
      <c r="BR300" s="13"/>
      <c r="BS300" s="13"/>
      <c r="BT300" s="13"/>
      <c r="BU300" s="13"/>
      <c r="BV300" s="13"/>
      <c r="BW300" s="13"/>
      <c r="BX300" s="13"/>
      <c r="BY300" s="13"/>
    </row>
    <row r="301" spans="1:77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  <c r="AW301" s="13"/>
      <c r="AX301" s="13"/>
      <c r="AY301" s="13"/>
      <c r="AZ301" s="13"/>
      <c r="BA301" s="13"/>
      <c r="BB301" s="13"/>
      <c r="BC301" s="13"/>
      <c r="BD301" s="13"/>
      <c r="BE301" s="13"/>
      <c r="BF301" s="13"/>
      <c r="BG301" s="13"/>
      <c r="BH301" s="13"/>
      <c r="BI301" s="13"/>
      <c r="BJ301" s="13"/>
      <c r="BK301" s="13"/>
      <c r="BL301" s="13"/>
      <c r="BM301" s="13"/>
      <c r="BN301" s="13"/>
      <c r="BO301" s="13"/>
      <c r="BP301" s="13"/>
      <c r="BQ301" s="13"/>
      <c r="BR301" s="13"/>
      <c r="BS301" s="13"/>
      <c r="BT301" s="13"/>
      <c r="BU301" s="13"/>
      <c r="BV301" s="13"/>
      <c r="BW301" s="13"/>
      <c r="BX301" s="13"/>
      <c r="BY301" s="13"/>
    </row>
    <row r="302" spans="1:77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  <c r="AW302" s="13"/>
      <c r="AX302" s="13"/>
      <c r="AY302" s="13"/>
      <c r="AZ302" s="13"/>
      <c r="BA302" s="13"/>
      <c r="BB302" s="13"/>
      <c r="BC302" s="13"/>
      <c r="BD302" s="13"/>
      <c r="BE302" s="13"/>
      <c r="BF302" s="13"/>
      <c r="BG302" s="13"/>
      <c r="BH302" s="13"/>
      <c r="BI302" s="13"/>
      <c r="BJ302" s="13"/>
      <c r="BK302" s="13"/>
      <c r="BL302" s="13"/>
      <c r="BM302" s="13"/>
      <c r="BN302" s="13"/>
      <c r="BO302" s="13"/>
      <c r="BP302" s="13"/>
      <c r="BQ302" s="13"/>
      <c r="BR302" s="13"/>
      <c r="BS302" s="13"/>
      <c r="BT302" s="13"/>
      <c r="BU302" s="13"/>
      <c r="BV302" s="13"/>
      <c r="BW302" s="13"/>
      <c r="BX302" s="13"/>
      <c r="BY302" s="13"/>
    </row>
    <row r="303" spans="1:77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  <c r="AW303" s="13"/>
      <c r="AX303" s="13"/>
      <c r="AY303" s="13"/>
      <c r="AZ303" s="13"/>
      <c r="BA303" s="13"/>
      <c r="BB303" s="13"/>
      <c r="BC303" s="13"/>
      <c r="BD303" s="13"/>
      <c r="BE303" s="13"/>
      <c r="BF303" s="13"/>
      <c r="BG303" s="13"/>
      <c r="BH303" s="13"/>
      <c r="BI303" s="13"/>
      <c r="BJ303" s="13"/>
      <c r="BK303" s="13"/>
      <c r="BL303" s="13"/>
      <c r="BM303" s="13"/>
      <c r="BN303" s="13"/>
      <c r="BO303" s="13"/>
      <c r="BP303" s="13"/>
      <c r="BQ303" s="13"/>
      <c r="BR303" s="13"/>
      <c r="BS303" s="13"/>
      <c r="BT303" s="13"/>
      <c r="BU303" s="13"/>
      <c r="BV303" s="13"/>
      <c r="BW303" s="13"/>
      <c r="BX303" s="13"/>
      <c r="BY303" s="13"/>
    </row>
    <row r="304" spans="1:77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  <c r="AW304" s="13"/>
      <c r="AX304" s="13"/>
      <c r="AY304" s="13"/>
      <c r="AZ304" s="13"/>
      <c r="BA304" s="13"/>
      <c r="BB304" s="13"/>
      <c r="BC304" s="13"/>
      <c r="BD304" s="13"/>
      <c r="BE304" s="13"/>
      <c r="BF304" s="13"/>
      <c r="BG304" s="13"/>
      <c r="BH304" s="13"/>
      <c r="BI304" s="13"/>
      <c r="BJ304" s="13"/>
      <c r="BK304" s="13"/>
      <c r="BL304" s="13"/>
      <c r="BM304" s="13"/>
      <c r="BN304" s="13"/>
      <c r="BO304" s="13"/>
      <c r="BP304" s="13"/>
      <c r="BQ304" s="13"/>
      <c r="BR304" s="13"/>
      <c r="BS304" s="13"/>
      <c r="BT304" s="13"/>
      <c r="BU304" s="13"/>
      <c r="BV304" s="13"/>
      <c r="BW304" s="13"/>
      <c r="BX304" s="13"/>
      <c r="BY304" s="13"/>
    </row>
    <row r="305" spans="1:77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  <c r="AZ305" s="13"/>
      <c r="BA305" s="13"/>
      <c r="BB305" s="13"/>
      <c r="BC305" s="13"/>
      <c r="BD305" s="13"/>
      <c r="BE305" s="13"/>
      <c r="BF305" s="13"/>
      <c r="BG305" s="13"/>
      <c r="BH305" s="13"/>
      <c r="BI305" s="13"/>
      <c r="BJ305" s="13"/>
      <c r="BK305" s="13"/>
      <c r="BL305" s="13"/>
      <c r="BM305" s="13"/>
      <c r="BN305" s="13"/>
      <c r="BO305" s="13"/>
      <c r="BP305" s="13"/>
      <c r="BQ305" s="13"/>
      <c r="BR305" s="13"/>
      <c r="BS305" s="13"/>
      <c r="BT305" s="13"/>
      <c r="BU305" s="13"/>
      <c r="BV305" s="13"/>
      <c r="BW305" s="13"/>
      <c r="BX305" s="13"/>
      <c r="BY305" s="13"/>
    </row>
    <row r="306" spans="1:77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13"/>
      <c r="BC306" s="13"/>
      <c r="BD306" s="13"/>
      <c r="BE306" s="13"/>
      <c r="BF306" s="13"/>
      <c r="BG306" s="13"/>
      <c r="BH306" s="13"/>
      <c r="BI306" s="13"/>
      <c r="BJ306" s="13"/>
      <c r="BK306" s="13"/>
      <c r="BL306" s="13"/>
      <c r="BM306" s="13"/>
      <c r="BN306" s="13"/>
      <c r="BO306" s="13"/>
      <c r="BP306" s="13"/>
      <c r="BQ306" s="13"/>
      <c r="BR306" s="13"/>
      <c r="BS306" s="13"/>
      <c r="BT306" s="13"/>
      <c r="BU306" s="13"/>
      <c r="BV306" s="13"/>
      <c r="BW306" s="13"/>
      <c r="BX306" s="13"/>
      <c r="BY306" s="13"/>
    </row>
    <row r="307" spans="1:77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  <c r="BA307" s="13"/>
      <c r="BB307" s="13"/>
      <c r="BC307" s="13"/>
      <c r="BD307" s="13"/>
      <c r="BE307" s="13"/>
      <c r="BF307" s="13"/>
      <c r="BG307" s="13"/>
      <c r="BH307" s="13"/>
      <c r="BI307" s="13"/>
      <c r="BJ307" s="13"/>
      <c r="BK307" s="13"/>
      <c r="BL307" s="13"/>
      <c r="BM307" s="13"/>
      <c r="BN307" s="13"/>
      <c r="BO307" s="13"/>
      <c r="BP307" s="13"/>
      <c r="BQ307" s="13"/>
      <c r="BR307" s="13"/>
      <c r="BS307" s="13"/>
      <c r="BT307" s="13"/>
      <c r="BU307" s="13"/>
      <c r="BV307" s="13"/>
      <c r="BW307" s="13"/>
      <c r="BX307" s="13"/>
      <c r="BY307" s="13"/>
    </row>
    <row r="308" spans="1:77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13"/>
      <c r="AX308" s="13"/>
      <c r="AY308" s="13"/>
      <c r="AZ308" s="13"/>
      <c r="BA308" s="13"/>
      <c r="BB308" s="13"/>
      <c r="BC308" s="13"/>
      <c r="BD308" s="13"/>
      <c r="BE308" s="13"/>
      <c r="BF308" s="13"/>
      <c r="BG308" s="13"/>
      <c r="BH308" s="13"/>
      <c r="BI308" s="13"/>
      <c r="BJ308" s="13"/>
      <c r="BK308" s="13"/>
      <c r="BL308" s="13"/>
      <c r="BM308" s="13"/>
      <c r="BN308" s="13"/>
      <c r="BO308" s="13"/>
      <c r="BP308" s="13"/>
      <c r="BQ308" s="13"/>
      <c r="BR308" s="13"/>
      <c r="BS308" s="13"/>
      <c r="BT308" s="13"/>
      <c r="BU308" s="13"/>
      <c r="BV308" s="13"/>
      <c r="BW308" s="13"/>
      <c r="BX308" s="13"/>
      <c r="BY308" s="13"/>
    </row>
    <row r="309" spans="1:77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13"/>
      <c r="BC309" s="13"/>
      <c r="BD309" s="13"/>
      <c r="BE309" s="13"/>
      <c r="BF309" s="13"/>
      <c r="BG309" s="13"/>
      <c r="BH309" s="13"/>
      <c r="BI309" s="13"/>
      <c r="BJ309" s="13"/>
      <c r="BK309" s="13"/>
      <c r="BL309" s="13"/>
      <c r="BM309" s="13"/>
      <c r="BN309" s="13"/>
      <c r="BO309" s="13"/>
      <c r="BP309" s="13"/>
      <c r="BQ309" s="13"/>
      <c r="BR309" s="13"/>
      <c r="BS309" s="13"/>
      <c r="BT309" s="13"/>
      <c r="BU309" s="13"/>
      <c r="BV309" s="13"/>
      <c r="BW309" s="13"/>
      <c r="BX309" s="13"/>
      <c r="BY309" s="13"/>
    </row>
    <row r="310" spans="1:77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13"/>
      <c r="BC310" s="13"/>
      <c r="BD310" s="13"/>
      <c r="BE310" s="13"/>
      <c r="BF310" s="13"/>
      <c r="BG310" s="13"/>
      <c r="BH310" s="13"/>
      <c r="BI310" s="13"/>
      <c r="BJ310" s="13"/>
      <c r="BK310" s="13"/>
      <c r="BL310" s="13"/>
      <c r="BM310" s="13"/>
      <c r="BN310" s="13"/>
      <c r="BO310" s="13"/>
      <c r="BP310" s="13"/>
      <c r="BQ310" s="13"/>
      <c r="BR310" s="13"/>
      <c r="BS310" s="13"/>
      <c r="BT310" s="13"/>
      <c r="BU310" s="13"/>
      <c r="BV310" s="13"/>
      <c r="BW310" s="13"/>
      <c r="BX310" s="13"/>
      <c r="BY310" s="13"/>
    </row>
    <row r="311" spans="1:77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  <c r="BE311" s="13"/>
      <c r="BF311" s="13"/>
      <c r="BG311" s="13"/>
      <c r="BH311" s="13"/>
      <c r="BI311" s="13"/>
      <c r="BJ311" s="13"/>
      <c r="BK311" s="13"/>
      <c r="BL311" s="13"/>
      <c r="BM311" s="13"/>
      <c r="BN311" s="13"/>
      <c r="BO311" s="13"/>
      <c r="BP311" s="13"/>
      <c r="BQ311" s="13"/>
      <c r="BR311" s="13"/>
      <c r="BS311" s="13"/>
      <c r="BT311" s="13"/>
      <c r="BU311" s="13"/>
      <c r="BV311" s="13"/>
      <c r="BW311" s="13"/>
      <c r="BX311" s="13"/>
      <c r="BY311" s="13"/>
    </row>
    <row r="312" spans="1:77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  <c r="BC312" s="13"/>
      <c r="BD312" s="13"/>
      <c r="BE312" s="13"/>
      <c r="BF312" s="13"/>
      <c r="BG312" s="13"/>
      <c r="BH312" s="13"/>
      <c r="BI312" s="13"/>
      <c r="BJ312" s="13"/>
      <c r="BK312" s="13"/>
      <c r="BL312" s="13"/>
      <c r="BM312" s="13"/>
      <c r="BN312" s="13"/>
      <c r="BO312" s="13"/>
      <c r="BP312" s="13"/>
      <c r="BQ312" s="13"/>
      <c r="BR312" s="13"/>
      <c r="BS312" s="13"/>
      <c r="BT312" s="13"/>
      <c r="BU312" s="13"/>
      <c r="BV312" s="13"/>
      <c r="BW312" s="13"/>
      <c r="BX312" s="13"/>
      <c r="BY312" s="13"/>
    </row>
    <row r="313" spans="1:77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3"/>
      <c r="BF313" s="13"/>
      <c r="BG313" s="13"/>
      <c r="BH313" s="13"/>
      <c r="BI313" s="13"/>
      <c r="BJ313" s="13"/>
      <c r="BK313" s="13"/>
      <c r="BL313" s="13"/>
      <c r="BM313" s="13"/>
      <c r="BN313" s="13"/>
      <c r="BO313" s="13"/>
      <c r="BP313" s="13"/>
      <c r="BQ313" s="13"/>
      <c r="BR313" s="13"/>
      <c r="BS313" s="13"/>
      <c r="BT313" s="13"/>
      <c r="BU313" s="13"/>
      <c r="BV313" s="13"/>
      <c r="BW313" s="13"/>
      <c r="BX313" s="13"/>
      <c r="BY313" s="13"/>
    </row>
    <row r="314" spans="1:77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  <c r="BC314" s="13"/>
      <c r="BD314" s="13"/>
      <c r="BE314" s="13"/>
      <c r="BF314" s="13"/>
      <c r="BG314" s="13"/>
      <c r="BH314" s="13"/>
      <c r="BI314" s="13"/>
      <c r="BJ314" s="13"/>
      <c r="BK314" s="13"/>
      <c r="BL314" s="13"/>
      <c r="BM314" s="13"/>
      <c r="BN314" s="13"/>
      <c r="BO314" s="13"/>
      <c r="BP314" s="13"/>
      <c r="BQ314" s="13"/>
      <c r="BR314" s="13"/>
      <c r="BS314" s="13"/>
      <c r="BT314" s="13"/>
      <c r="BU314" s="13"/>
      <c r="BV314" s="13"/>
      <c r="BW314" s="13"/>
      <c r="BX314" s="13"/>
      <c r="BY314" s="13"/>
    </row>
    <row r="315" spans="1:77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/>
      <c r="BA315" s="13"/>
      <c r="BB315" s="13"/>
      <c r="BC315" s="13"/>
      <c r="BD315" s="13"/>
      <c r="BE315" s="13"/>
      <c r="BF315" s="13"/>
      <c r="BG315" s="13"/>
      <c r="BH315" s="13"/>
      <c r="BI315" s="13"/>
      <c r="BJ315" s="13"/>
      <c r="BK315" s="13"/>
      <c r="BL315" s="13"/>
      <c r="BM315" s="13"/>
      <c r="BN315" s="13"/>
      <c r="BO315" s="13"/>
      <c r="BP315" s="13"/>
      <c r="BQ315" s="13"/>
      <c r="BR315" s="13"/>
      <c r="BS315" s="13"/>
      <c r="BT315" s="13"/>
      <c r="BU315" s="13"/>
      <c r="BV315" s="13"/>
      <c r="BW315" s="13"/>
      <c r="BX315" s="13"/>
      <c r="BY315" s="13"/>
    </row>
    <row r="316" spans="1:77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13"/>
      <c r="BC316" s="13"/>
      <c r="BD316" s="13"/>
      <c r="BE316" s="13"/>
      <c r="BF316" s="13"/>
      <c r="BG316" s="13"/>
      <c r="BH316" s="13"/>
      <c r="BI316" s="13"/>
      <c r="BJ316" s="13"/>
      <c r="BK316" s="13"/>
      <c r="BL316" s="13"/>
      <c r="BM316" s="13"/>
      <c r="BN316" s="13"/>
      <c r="BO316" s="13"/>
      <c r="BP316" s="13"/>
      <c r="BQ316" s="13"/>
      <c r="BR316" s="13"/>
      <c r="BS316" s="13"/>
      <c r="BT316" s="13"/>
      <c r="BU316" s="13"/>
      <c r="BV316" s="13"/>
      <c r="BW316" s="13"/>
      <c r="BX316" s="13"/>
      <c r="BY316" s="13"/>
    </row>
    <row r="317" spans="1:77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  <c r="BC317" s="13"/>
      <c r="BD317" s="13"/>
      <c r="BE317" s="13"/>
      <c r="BF317" s="13"/>
      <c r="BG317" s="13"/>
      <c r="BH317" s="13"/>
      <c r="BI317" s="13"/>
      <c r="BJ317" s="13"/>
      <c r="BK317" s="13"/>
      <c r="BL317" s="13"/>
      <c r="BM317" s="13"/>
      <c r="BN317" s="13"/>
      <c r="BO317" s="13"/>
      <c r="BP317" s="13"/>
      <c r="BQ317" s="13"/>
      <c r="BR317" s="13"/>
      <c r="BS317" s="13"/>
      <c r="BT317" s="13"/>
      <c r="BU317" s="13"/>
      <c r="BV317" s="13"/>
      <c r="BW317" s="13"/>
      <c r="BX317" s="13"/>
      <c r="BY317" s="13"/>
    </row>
    <row r="318" spans="1:77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  <c r="BC318" s="13"/>
      <c r="BD318" s="13"/>
      <c r="BE318" s="13"/>
      <c r="BF318" s="13"/>
      <c r="BG318" s="13"/>
      <c r="BH318" s="13"/>
      <c r="BI318" s="13"/>
      <c r="BJ318" s="13"/>
      <c r="BK318" s="13"/>
      <c r="BL318" s="13"/>
      <c r="BM318" s="13"/>
      <c r="BN318" s="13"/>
      <c r="BO318" s="13"/>
      <c r="BP318" s="13"/>
      <c r="BQ318" s="13"/>
      <c r="BR318" s="13"/>
      <c r="BS318" s="13"/>
      <c r="BT318" s="13"/>
      <c r="BU318" s="13"/>
      <c r="BV318" s="13"/>
      <c r="BW318" s="13"/>
      <c r="BX318" s="13"/>
      <c r="BY318" s="13"/>
    </row>
    <row r="319" spans="1:77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  <c r="BE319" s="13"/>
      <c r="BF319" s="13"/>
      <c r="BG319" s="13"/>
      <c r="BH319" s="13"/>
      <c r="BI319" s="13"/>
      <c r="BJ319" s="13"/>
      <c r="BK319" s="13"/>
      <c r="BL319" s="13"/>
      <c r="BM319" s="13"/>
      <c r="BN319" s="13"/>
      <c r="BO319" s="13"/>
      <c r="BP319" s="13"/>
      <c r="BQ319" s="13"/>
      <c r="BR319" s="13"/>
      <c r="BS319" s="13"/>
      <c r="BT319" s="13"/>
      <c r="BU319" s="13"/>
      <c r="BV319" s="13"/>
      <c r="BW319" s="13"/>
      <c r="BX319" s="13"/>
      <c r="BY319" s="13"/>
    </row>
    <row r="320" spans="1:77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3"/>
      <c r="BG320" s="13"/>
      <c r="BH320" s="13"/>
      <c r="BI320" s="13"/>
      <c r="BJ320" s="13"/>
      <c r="BK320" s="13"/>
      <c r="BL320" s="13"/>
      <c r="BM320" s="13"/>
      <c r="BN320" s="13"/>
      <c r="BO320" s="13"/>
      <c r="BP320" s="13"/>
      <c r="BQ320" s="13"/>
      <c r="BR320" s="13"/>
      <c r="BS320" s="13"/>
      <c r="BT320" s="13"/>
      <c r="BU320" s="13"/>
      <c r="BV320" s="13"/>
      <c r="BW320" s="13"/>
      <c r="BX320" s="13"/>
      <c r="BY320" s="13"/>
    </row>
    <row r="321" spans="1:77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  <c r="BC321" s="13"/>
      <c r="BD321" s="13"/>
      <c r="BE321" s="13"/>
      <c r="BF321" s="13"/>
      <c r="BG321" s="13"/>
      <c r="BH321" s="13"/>
      <c r="BI321" s="13"/>
      <c r="BJ321" s="13"/>
      <c r="BK321" s="13"/>
      <c r="BL321" s="13"/>
      <c r="BM321" s="13"/>
      <c r="BN321" s="13"/>
      <c r="BO321" s="13"/>
      <c r="BP321" s="13"/>
      <c r="BQ321" s="13"/>
      <c r="BR321" s="13"/>
      <c r="BS321" s="13"/>
      <c r="BT321" s="13"/>
      <c r="BU321" s="13"/>
      <c r="BV321" s="13"/>
      <c r="BW321" s="13"/>
      <c r="BX321" s="13"/>
      <c r="BY321" s="13"/>
    </row>
    <row r="322" spans="1:77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13"/>
      <c r="BC322" s="13"/>
      <c r="BD322" s="13"/>
      <c r="BE322" s="13"/>
      <c r="BF322" s="13"/>
      <c r="BG322" s="13"/>
      <c r="BH322" s="13"/>
      <c r="BI322" s="13"/>
      <c r="BJ322" s="13"/>
      <c r="BK322" s="13"/>
      <c r="BL322" s="13"/>
      <c r="BM322" s="13"/>
      <c r="BN322" s="13"/>
      <c r="BO322" s="13"/>
      <c r="BP322" s="13"/>
      <c r="BQ322" s="13"/>
      <c r="BR322" s="13"/>
      <c r="BS322" s="13"/>
      <c r="BT322" s="13"/>
      <c r="BU322" s="13"/>
      <c r="BV322" s="13"/>
      <c r="BW322" s="13"/>
      <c r="BX322" s="13"/>
      <c r="BY322" s="13"/>
    </row>
    <row r="323" spans="1:77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  <c r="BE323" s="13"/>
      <c r="BF323" s="13"/>
      <c r="BG323" s="13"/>
      <c r="BH323" s="13"/>
      <c r="BI323" s="13"/>
      <c r="BJ323" s="13"/>
      <c r="BK323" s="13"/>
      <c r="BL323" s="13"/>
      <c r="BM323" s="13"/>
      <c r="BN323" s="13"/>
      <c r="BO323" s="13"/>
      <c r="BP323" s="13"/>
      <c r="BQ323" s="13"/>
      <c r="BR323" s="13"/>
      <c r="BS323" s="13"/>
      <c r="BT323" s="13"/>
      <c r="BU323" s="13"/>
      <c r="BV323" s="13"/>
      <c r="BW323" s="13"/>
      <c r="BX323" s="13"/>
      <c r="BY323" s="13"/>
    </row>
    <row r="324" spans="1:77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13"/>
      <c r="BC324" s="13"/>
      <c r="BD324" s="13"/>
      <c r="BE324" s="13"/>
      <c r="BF324" s="13"/>
      <c r="BG324" s="13"/>
      <c r="BH324" s="13"/>
      <c r="BI324" s="13"/>
      <c r="BJ324" s="13"/>
      <c r="BK324" s="13"/>
      <c r="BL324" s="13"/>
      <c r="BM324" s="13"/>
      <c r="BN324" s="13"/>
      <c r="BO324" s="13"/>
      <c r="BP324" s="13"/>
      <c r="BQ324" s="13"/>
      <c r="BR324" s="13"/>
      <c r="BS324" s="13"/>
      <c r="BT324" s="13"/>
      <c r="BU324" s="13"/>
      <c r="BV324" s="13"/>
      <c r="BW324" s="13"/>
      <c r="BX324" s="13"/>
      <c r="BY324" s="13"/>
    </row>
    <row r="325" spans="1:77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/>
      <c r="BG325" s="13"/>
      <c r="BH325" s="13"/>
      <c r="BI325" s="13"/>
      <c r="BJ325" s="13"/>
      <c r="BK325" s="13"/>
      <c r="BL325" s="13"/>
      <c r="BM325" s="13"/>
      <c r="BN325" s="13"/>
      <c r="BO325" s="13"/>
      <c r="BP325" s="13"/>
      <c r="BQ325" s="13"/>
      <c r="BR325" s="13"/>
      <c r="BS325" s="13"/>
      <c r="BT325" s="13"/>
      <c r="BU325" s="13"/>
      <c r="BV325" s="13"/>
      <c r="BW325" s="13"/>
      <c r="BX325" s="13"/>
      <c r="BY325" s="13"/>
    </row>
    <row r="326" spans="1:77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  <c r="BC326" s="13"/>
      <c r="BD326" s="13"/>
      <c r="BE326" s="13"/>
      <c r="BF326" s="13"/>
      <c r="BG326" s="13"/>
      <c r="BH326" s="13"/>
      <c r="BI326" s="13"/>
      <c r="BJ326" s="13"/>
      <c r="BK326" s="13"/>
      <c r="BL326" s="13"/>
      <c r="BM326" s="13"/>
      <c r="BN326" s="13"/>
      <c r="BO326" s="13"/>
      <c r="BP326" s="13"/>
      <c r="BQ326" s="13"/>
      <c r="BR326" s="13"/>
      <c r="BS326" s="13"/>
      <c r="BT326" s="13"/>
      <c r="BU326" s="13"/>
      <c r="BV326" s="13"/>
      <c r="BW326" s="13"/>
      <c r="BX326" s="13"/>
      <c r="BY326" s="13"/>
    </row>
    <row r="327" spans="1:77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  <c r="BA327" s="13"/>
      <c r="BB327" s="13"/>
      <c r="BC327" s="13"/>
      <c r="BD327" s="13"/>
      <c r="BE327" s="13"/>
      <c r="BF327" s="13"/>
      <c r="BG327" s="13"/>
      <c r="BH327" s="13"/>
      <c r="BI327" s="13"/>
      <c r="BJ327" s="13"/>
      <c r="BK327" s="13"/>
      <c r="BL327" s="13"/>
      <c r="BM327" s="13"/>
      <c r="BN327" s="13"/>
      <c r="BO327" s="13"/>
      <c r="BP327" s="13"/>
      <c r="BQ327" s="13"/>
      <c r="BR327" s="13"/>
      <c r="BS327" s="13"/>
      <c r="BT327" s="13"/>
      <c r="BU327" s="13"/>
      <c r="BV327" s="13"/>
      <c r="BW327" s="13"/>
      <c r="BX327" s="13"/>
      <c r="BY327" s="13"/>
    </row>
    <row r="328" spans="1:77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/>
      <c r="BE328" s="13"/>
      <c r="BF328" s="13"/>
      <c r="BG328" s="13"/>
      <c r="BH328" s="13"/>
      <c r="BI328" s="13"/>
      <c r="BJ328" s="13"/>
      <c r="BK328" s="13"/>
      <c r="BL328" s="13"/>
      <c r="BM328" s="13"/>
      <c r="BN328" s="13"/>
      <c r="BO328" s="13"/>
      <c r="BP328" s="13"/>
      <c r="BQ328" s="13"/>
      <c r="BR328" s="13"/>
      <c r="BS328" s="13"/>
      <c r="BT328" s="13"/>
      <c r="BU328" s="13"/>
      <c r="BV328" s="13"/>
      <c r="BW328" s="13"/>
      <c r="BX328" s="13"/>
      <c r="BY328" s="13"/>
    </row>
    <row r="329" spans="1:77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  <c r="BC329" s="13"/>
      <c r="BD329" s="13"/>
      <c r="BE329" s="13"/>
      <c r="BF329" s="13"/>
      <c r="BG329" s="13"/>
      <c r="BH329" s="13"/>
      <c r="BI329" s="13"/>
      <c r="BJ329" s="13"/>
      <c r="BK329" s="13"/>
      <c r="BL329" s="13"/>
      <c r="BM329" s="13"/>
      <c r="BN329" s="13"/>
      <c r="BO329" s="13"/>
      <c r="BP329" s="13"/>
      <c r="BQ329" s="13"/>
      <c r="BR329" s="13"/>
      <c r="BS329" s="13"/>
      <c r="BT329" s="13"/>
      <c r="BU329" s="13"/>
      <c r="BV329" s="13"/>
      <c r="BW329" s="13"/>
      <c r="BX329" s="13"/>
      <c r="BY329" s="13"/>
    </row>
    <row r="330" spans="1:77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13"/>
      <c r="BC330" s="13"/>
      <c r="BD330" s="13"/>
      <c r="BE330" s="13"/>
      <c r="BF330" s="13"/>
      <c r="BG330" s="13"/>
      <c r="BH330" s="13"/>
      <c r="BI330" s="13"/>
      <c r="BJ330" s="13"/>
      <c r="BK330" s="13"/>
      <c r="BL330" s="13"/>
      <c r="BM330" s="13"/>
      <c r="BN330" s="13"/>
      <c r="BO330" s="13"/>
      <c r="BP330" s="13"/>
      <c r="BQ330" s="13"/>
      <c r="BR330" s="13"/>
      <c r="BS330" s="13"/>
      <c r="BT330" s="13"/>
      <c r="BU330" s="13"/>
      <c r="BV330" s="13"/>
      <c r="BW330" s="13"/>
      <c r="BX330" s="13"/>
      <c r="BY330" s="13"/>
    </row>
    <row r="331" spans="1:77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13"/>
      <c r="BC331" s="13"/>
      <c r="BD331" s="13"/>
      <c r="BE331" s="13"/>
      <c r="BF331" s="13"/>
      <c r="BG331" s="13"/>
      <c r="BH331" s="13"/>
      <c r="BI331" s="13"/>
      <c r="BJ331" s="13"/>
      <c r="BK331" s="13"/>
      <c r="BL331" s="13"/>
      <c r="BM331" s="13"/>
      <c r="BN331" s="13"/>
      <c r="BO331" s="13"/>
      <c r="BP331" s="13"/>
      <c r="BQ331" s="13"/>
      <c r="BR331" s="13"/>
      <c r="BS331" s="13"/>
      <c r="BT331" s="13"/>
      <c r="BU331" s="13"/>
      <c r="BV331" s="13"/>
      <c r="BW331" s="13"/>
      <c r="BX331" s="13"/>
      <c r="BY331" s="13"/>
    </row>
    <row r="332" spans="1:77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13"/>
      <c r="BC332" s="13"/>
      <c r="BD332" s="13"/>
      <c r="BE332" s="13"/>
      <c r="BF332" s="13"/>
      <c r="BG332" s="13"/>
      <c r="BH332" s="13"/>
      <c r="BI332" s="13"/>
      <c r="BJ332" s="13"/>
      <c r="BK332" s="13"/>
      <c r="BL332" s="13"/>
      <c r="BM332" s="13"/>
      <c r="BN332" s="13"/>
      <c r="BO332" s="13"/>
      <c r="BP332" s="13"/>
      <c r="BQ332" s="13"/>
      <c r="BR332" s="13"/>
      <c r="BS332" s="13"/>
      <c r="BT332" s="13"/>
      <c r="BU332" s="13"/>
      <c r="BV332" s="13"/>
      <c r="BW332" s="13"/>
      <c r="BX332" s="13"/>
      <c r="BY332" s="13"/>
    </row>
    <row r="333" spans="1:77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  <c r="BC333" s="13"/>
      <c r="BD333" s="13"/>
      <c r="BE333" s="13"/>
      <c r="BF333" s="13"/>
      <c r="BG333" s="13"/>
      <c r="BH333" s="13"/>
      <c r="BI333" s="13"/>
      <c r="BJ333" s="13"/>
      <c r="BK333" s="13"/>
      <c r="BL333" s="13"/>
      <c r="BM333" s="13"/>
      <c r="BN333" s="13"/>
      <c r="BO333" s="13"/>
      <c r="BP333" s="13"/>
      <c r="BQ333" s="13"/>
      <c r="BR333" s="13"/>
      <c r="BS333" s="13"/>
      <c r="BT333" s="13"/>
      <c r="BU333" s="13"/>
      <c r="BV333" s="13"/>
      <c r="BW333" s="13"/>
      <c r="BX333" s="13"/>
      <c r="BY333" s="13"/>
    </row>
    <row r="334" spans="1:77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  <c r="BA334" s="13"/>
      <c r="BB334" s="13"/>
      <c r="BC334" s="13"/>
      <c r="BD334" s="13"/>
      <c r="BE334" s="13"/>
      <c r="BF334" s="13"/>
      <c r="BG334" s="13"/>
      <c r="BH334" s="13"/>
      <c r="BI334" s="13"/>
      <c r="BJ334" s="13"/>
      <c r="BK334" s="13"/>
      <c r="BL334" s="13"/>
      <c r="BM334" s="13"/>
      <c r="BN334" s="13"/>
      <c r="BO334" s="13"/>
      <c r="BP334" s="13"/>
      <c r="BQ334" s="13"/>
      <c r="BR334" s="13"/>
      <c r="BS334" s="13"/>
      <c r="BT334" s="13"/>
      <c r="BU334" s="13"/>
      <c r="BV334" s="13"/>
      <c r="BW334" s="13"/>
      <c r="BX334" s="13"/>
      <c r="BY334" s="13"/>
    </row>
    <row r="335" spans="1:77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  <c r="BA335" s="13"/>
      <c r="BB335" s="13"/>
      <c r="BC335" s="13"/>
      <c r="BD335" s="13"/>
      <c r="BE335" s="13"/>
      <c r="BF335" s="13"/>
      <c r="BG335" s="13"/>
      <c r="BH335" s="13"/>
      <c r="BI335" s="13"/>
      <c r="BJ335" s="13"/>
      <c r="BK335" s="13"/>
      <c r="BL335" s="13"/>
      <c r="BM335" s="13"/>
      <c r="BN335" s="13"/>
      <c r="BO335" s="13"/>
      <c r="BP335" s="13"/>
      <c r="BQ335" s="13"/>
      <c r="BR335" s="13"/>
      <c r="BS335" s="13"/>
      <c r="BT335" s="13"/>
      <c r="BU335" s="13"/>
      <c r="BV335" s="13"/>
      <c r="BW335" s="13"/>
      <c r="BX335" s="13"/>
      <c r="BY335" s="13"/>
    </row>
    <row r="336" spans="1:77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  <c r="AW336" s="13"/>
      <c r="AX336" s="13"/>
      <c r="AY336" s="13"/>
      <c r="AZ336" s="13"/>
      <c r="BA336" s="13"/>
      <c r="BB336" s="13"/>
      <c r="BC336" s="13"/>
      <c r="BD336" s="13"/>
      <c r="BE336" s="13"/>
      <c r="BF336" s="13"/>
      <c r="BG336" s="13"/>
      <c r="BH336" s="13"/>
      <c r="BI336" s="13"/>
      <c r="BJ336" s="13"/>
      <c r="BK336" s="13"/>
      <c r="BL336" s="13"/>
      <c r="BM336" s="13"/>
      <c r="BN336" s="13"/>
      <c r="BO336" s="13"/>
      <c r="BP336" s="13"/>
      <c r="BQ336" s="13"/>
      <c r="BR336" s="13"/>
      <c r="BS336" s="13"/>
      <c r="BT336" s="13"/>
      <c r="BU336" s="13"/>
      <c r="BV336" s="13"/>
      <c r="BW336" s="13"/>
      <c r="BX336" s="13"/>
      <c r="BY336" s="13"/>
    </row>
    <row r="337" spans="1:77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13"/>
      <c r="BC337" s="13"/>
      <c r="BD337" s="13"/>
      <c r="BE337" s="13"/>
      <c r="BF337" s="13"/>
      <c r="BG337" s="13"/>
      <c r="BH337" s="13"/>
      <c r="BI337" s="13"/>
      <c r="BJ337" s="13"/>
      <c r="BK337" s="13"/>
      <c r="BL337" s="13"/>
      <c r="BM337" s="13"/>
      <c r="BN337" s="13"/>
      <c r="BO337" s="13"/>
      <c r="BP337" s="13"/>
      <c r="BQ337" s="13"/>
      <c r="BR337" s="13"/>
      <c r="BS337" s="13"/>
      <c r="BT337" s="13"/>
      <c r="BU337" s="13"/>
      <c r="BV337" s="13"/>
      <c r="BW337" s="13"/>
      <c r="BX337" s="13"/>
      <c r="BY337" s="13"/>
    </row>
    <row r="338" spans="1:77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  <c r="AW338" s="13"/>
      <c r="AX338" s="13"/>
      <c r="AY338" s="13"/>
      <c r="AZ338" s="13"/>
      <c r="BA338" s="13"/>
      <c r="BB338" s="13"/>
      <c r="BC338" s="13"/>
      <c r="BD338" s="13"/>
      <c r="BE338" s="13"/>
      <c r="BF338" s="13"/>
      <c r="BG338" s="13"/>
      <c r="BH338" s="13"/>
      <c r="BI338" s="13"/>
      <c r="BJ338" s="13"/>
      <c r="BK338" s="13"/>
      <c r="BL338" s="13"/>
      <c r="BM338" s="13"/>
      <c r="BN338" s="13"/>
      <c r="BO338" s="13"/>
      <c r="BP338" s="13"/>
      <c r="BQ338" s="13"/>
      <c r="BR338" s="13"/>
      <c r="BS338" s="13"/>
      <c r="BT338" s="13"/>
      <c r="BU338" s="13"/>
      <c r="BV338" s="13"/>
      <c r="BW338" s="13"/>
      <c r="BX338" s="13"/>
      <c r="BY338" s="13"/>
    </row>
    <row r="339" spans="1:77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  <c r="AZ339" s="13"/>
      <c r="BA339" s="13"/>
      <c r="BB339" s="13"/>
      <c r="BC339" s="13"/>
      <c r="BD339" s="13"/>
      <c r="BE339" s="13"/>
      <c r="BF339" s="13"/>
      <c r="BG339" s="13"/>
      <c r="BH339" s="13"/>
      <c r="BI339" s="13"/>
      <c r="BJ339" s="13"/>
      <c r="BK339" s="13"/>
      <c r="BL339" s="13"/>
      <c r="BM339" s="13"/>
      <c r="BN339" s="13"/>
      <c r="BO339" s="13"/>
      <c r="BP339" s="13"/>
      <c r="BQ339" s="13"/>
      <c r="BR339" s="13"/>
      <c r="BS339" s="13"/>
      <c r="BT339" s="13"/>
      <c r="BU339" s="13"/>
      <c r="BV339" s="13"/>
      <c r="BW339" s="13"/>
      <c r="BX339" s="13"/>
      <c r="BY339" s="13"/>
    </row>
    <row r="340" spans="1:77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  <c r="AZ340" s="13"/>
      <c r="BA340" s="13"/>
      <c r="BB340" s="13"/>
      <c r="BC340" s="13"/>
      <c r="BD340" s="13"/>
      <c r="BE340" s="13"/>
      <c r="BF340" s="13"/>
      <c r="BG340" s="13"/>
      <c r="BH340" s="13"/>
      <c r="BI340" s="13"/>
      <c r="BJ340" s="13"/>
      <c r="BK340" s="13"/>
      <c r="BL340" s="13"/>
      <c r="BM340" s="13"/>
      <c r="BN340" s="13"/>
      <c r="BO340" s="13"/>
      <c r="BP340" s="13"/>
      <c r="BQ340" s="13"/>
      <c r="BR340" s="13"/>
      <c r="BS340" s="13"/>
      <c r="BT340" s="13"/>
      <c r="BU340" s="13"/>
      <c r="BV340" s="13"/>
      <c r="BW340" s="13"/>
      <c r="BX340" s="13"/>
      <c r="BY340" s="13"/>
    </row>
    <row r="341" spans="1:77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  <c r="AW341" s="13"/>
      <c r="AX341" s="13"/>
      <c r="AY341" s="13"/>
      <c r="AZ341" s="13"/>
      <c r="BA341" s="13"/>
      <c r="BB341" s="13"/>
      <c r="BC341" s="13"/>
      <c r="BD341" s="13"/>
      <c r="BE341" s="13"/>
      <c r="BF341" s="13"/>
      <c r="BG341" s="13"/>
      <c r="BH341" s="13"/>
      <c r="BI341" s="13"/>
      <c r="BJ341" s="13"/>
      <c r="BK341" s="13"/>
      <c r="BL341" s="13"/>
      <c r="BM341" s="13"/>
      <c r="BN341" s="13"/>
      <c r="BO341" s="13"/>
      <c r="BP341" s="13"/>
      <c r="BQ341" s="13"/>
      <c r="BR341" s="13"/>
      <c r="BS341" s="13"/>
      <c r="BT341" s="13"/>
      <c r="BU341" s="13"/>
      <c r="BV341" s="13"/>
      <c r="BW341" s="13"/>
      <c r="BX341" s="13"/>
      <c r="BY341" s="13"/>
    </row>
    <row r="342" spans="1:77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  <c r="BA342" s="13"/>
      <c r="BB342" s="13"/>
      <c r="BC342" s="13"/>
      <c r="BD342" s="13"/>
      <c r="BE342" s="13"/>
      <c r="BF342" s="13"/>
      <c r="BG342" s="13"/>
      <c r="BH342" s="13"/>
      <c r="BI342" s="13"/>
      <c r="BJ342" s="13"/>
      <c r="BK342" s="13"/>
      <c r="BL342" s="13"/>
      <c r="BM342" s="13"/>
      <c r="BN342" s="13"/>
      <c r="BO342" s="13"/>
      <c r="BP342" s="13"/>
      <c r="BQ342" s="13"/>
      <c r="BR342" s="13"/>
      <c r="BS342" s="13"/>
      <c r="BT342" s="13"/>
      <c r="BU342" s="13"/>
      <c r="BV342" s="13"/>
      <c r="BW342" s="13"/>
      <c r="BX342" s="13"/>
      <c r="BY342" s="13"/>
    </row>
    <row r="343" spans="1:77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/>
      <c r="BA343" s="13"/>
      <c r="BB343" s="13"/>
      <c r="BC343" s="13"/>
      <c r="BD343" s="13"/>
      <c r="BE343" s="13"/>
      <c r="BF343" s="13"/>
      <c r="BG343" s="13"/>
      <c r="BH343" s="13"/>
      <c r="BI343" s="13"/>
      <c r="BJ343" s="13"/>
      <c r="BK343" s="13"/>
      <c r="BL343" s="13"/>
      <c r="BM343" s="13"/>
      <c r="BN343" s="13"/>
      <c r="BO343" s="13"/>
      <c r="BP343" s="13"/>
      <c r="BQ343" s="13"/>
      <c r="BR343" s="13"/>
      <c r="BS343" s="13"/>
      <c r="BT343" s="13"/>
      <c r="BU343" s="13"/>
      <c r="BV343" s="13"/>
      <c r="BW343" s="13"/>
      <c r="BX343" s="13"/>
      <c r="BY343" s="13"/>
    </row>
    <row r="344" spans="1:77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  <c r="AW344" s="13"/>
      <c r="AX344" s="13"/>
      <c r="AY344" s="13"/>
      <c r="AZ344" s="13"/>
      <c r="BA344" s="13"/>
      <c r="BB344" s="13"/>
      <c r="BC344" s="13"/>
      <c r="BD344" s="13"/>
      <c r="BE344" s="13"/>
      <c r="BF344" s="13"/>
      <c r="BG344" s="13"/>
      <c r="BH344" s="13"/>
      <c r="BI344" s="13"/>
      <c r="BJ344" s="13"/>
      <c r="BK344" s="13"/>
      <c r="BL344" s="13"/>
      <c r="BM344" s="13"/>
      <c r="BN344" s="13"/>
      <c r="BO344" s="13"/>
      <c r="BP344" s="13"/>
      <c r="BQ344" s="13"/>
      <c r="BR344" s="13"/>
      <c r="BS344" s="13"/>
      <c r="BT344" s="13"/>
      <c r="BU344" s="13"/>
      <c r="BV344" s="13"/>
      <c r="BW344" s="13"/>
      <c r="BX344" s="13"/>
      <c r="BY344" s="13"/>
    </row>
    <row r="345" spans="1:77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  <c r="AZ345" s="13"/>
      <c r="BA345" s="13"/>
      <c r="BB345" s="13"/>
      <c r="BC345" s="13"/>
      <c r="BD345" s="13"/>
      <c r="BE345" s="13"/>
      <c r="BF345" s="13"/>
      <c r="BG345" s="13"/>
      <c r="BH345" s="13"/>
      <c r="BI345" s="13"/>
      <c r="BJ345" s="13"/>
      <c r="BK345" s="13"/>
      <c r="BL345" s="13"/>
      <c r="BM345" s="13"/>
      <c r="BN345" s="13"/>
      <c r="BO345" s="13"/>
      <c r="BP345" s="13"/>
      <c r="BQ345" s="13"/>
      <c r="BR345" s="13"/>
      <c r="BS345" s="13"/>
      <c r="BT345" s="13"/>
      <c r="BU345" s="13"/>
      <c r="BV345" s="13"/>
      <c r="BW345" s="13"/>
      <c r="BX345" s="13"/>
      <c r="BY345" s="13"/>
    </row>
    <row r="346" spans="1:77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  <c r="AW346" s="13"/>
      <c r="AX346" s="13"/>
      <c r="AY346" s="13"/>
      <c r="AZ346" s="13"/>
      <c r="BA346" s="13"/>
      <c r="BB346" s="13"/>
      <c r="BC346" s="13"/>
      <c r="BD346" s="13"/>
      <c r="BE346" s="13"/>
      <c r="BF346" s="13"/>
      <c r="BG346" s="13"/>
      <c r="BH346" s="13"/>
      <c r="BI346" s="13"/>
      <c r="BJ346" s="13"/>
      <c r="BK346" s="13"/>
      <c r="BL346" s="13"/>
      <c r="BM346" s="13"/>
      <c r="BN346" s="13"/>
      <c r="BO346" s="13"/>
      <c r="BP346" s="13"/>
      <c r="BQ346" s="13"/>
      <c r="BR346" s="13"/>
      <c r="BS346" s="13"/>
      <c r="BT346" s="13"/>
      <c r="BU346" s="13"/>
      <c r="BV346" s="13"/>
      <c r="BW346" s="13"/>
      <c r="BX346" s="13"/>
      <c r="BY346" s="13"/>
    </row>
    <row r="347" spans="1:77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  <c r="AW347" s="13"/>
      <c r="AX347" s="13"/>
      <c r="AY347" s="13"/>
      <c r="AZ347" s="13"/>
      <c r="BA347" s="13"/>
      <c r="BB347" s="13"/>
      <c r="BC347" s="13"/>
      <c r="BD347" s="13"/>
      <c r="BE347" s="13"/>
      <c r="BF347" s="13"/>
      <c r="BG347" s="13"/>
      <c r="BH347" s="13"/>
      <c r="BI347" s="13"/>
      <c r="BJ347" s="13"/>
      <c r="BK347" s="13"/>
      <c r="BL347" s="13"/>
      <c r="BM347" s="13"/>
      <c r="BN347" s="13"/>
      <c r="BO347" s="13"/>
      <c r="BP347" s="13"/>
      <c r="BQ347" s="13"/>
      <c r="BR347" s="13"/>
      <c r="BS347" s="13"/>
      <c r="BT347" s="13"/>
      <c r="BU347" s="13"/>
      <c r="BV347" s="13"/>
      <c r="BW347" s="13"/>
      <c r="BX347" s="13"/>
      <c r="BY347" s="13"/>
    </row>
    <row r="348" spans="1:77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  <c r="AW348" s="13"/>
      <c r="AX348" s="13"/>
      <c r="AY348" s="13"/>
      <c r="AZ348" s="13"/>
      <c r="BA348" s="13"/>
      <c r="BB348" s="13"/>
      <c r="BC348" s="13"/>
      <c r="BD348" s="13"/>
      <c r="BE348" s="13"/>
      <c r="BF348" s="13"/>
      <c r="BG348" s="13"/>
      <c r="BH348" s="13"/>
      <c r="BI348" s="13"/>
      <c r="BJ348" s="13"/>
      <c r="BK348" s="13"/>
      <c r="BL348" s="13"/>
      <c r="BM348" s="13"/>
      <c r="BN348" s="13"/>
      <c r="BO348" s="13"/>
      <c r="BP348" s="13"/>
      <c r="BQ348" s="13"/>
      <c r="BR348" s="13"/>
      <c r="BS348" s="13"/>
      <c r="BT348" s="13"/>
      <c r="BU348" s="13"/>
      <c r="BV348" s="13"/>
      <c r="BW348" s="13"/>
      <c r="BX348" s="13"/>
      <c r="BY348" s="13"/>
    </row>
    <row r="349" spans="1:77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/>
      <c r="BA349" s="13"/>
      <c r="BB349" s="13"/>
      <c r="BC349" s="13"/>
      <c r="BD349" s="13"/>
      <c r="BE349" s="13"/>
      <c r="BF349" s="13"/>
      <c r="BG349" s="13"/>
      <c r="BH349" s="13"/>
      <c r="BI349" s="13"/>
      <c r="BJ349" s="13"/>
      <c r="BK349" s="13"/>
      <c r="BL349" s="13"/>
      <c r="BM349" s="13"/>
      <c r="BN349" s="13"/>
      <c r="BO349" s="13"/>
      <c r="BP349" s="13"/>
      <c r="BQ349" s="13"/>
      <c r="BR349" s="13"/>
      <c r="BS349" s="13"/>
      <c r="BT349" s="13"/>
      <c r="BU349" s="13"/>
      <c r="BV349" s="13"/>
      <c r="BW349" s="13"/>
      <c r="BX349" s="13"/>
      <c r="BY349" s="13"/>
    </row>
    <row r="350" spans="1:77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/>
      <c r="BA350" s="13"/>
      <c r="BB350" s="13"/>
      <c r="BC350" s="13"/>
      <c r="BD350" s="13"/>
      <c r="BE350" s="13"/>
      <c r="BF350" s="13"/>
      <c r="BG350" s="13"/>
      <c r="BH350" s="13"/>
      <c r="BI350" s="13"/>
      <c r="BJ350" s="13"/>
      <c r="BK350" s="13"/>
      <c r="BL350" s="13"/>
      <c r="BM350" s="13"/>
      <c r="BN350" s="13"/>
      <c r="BO350" s="13"/>
      <c r="BP350" s="13"/>
      <c r="BQ350" s="13"/>
      <c r="BR350" s="13"/>
      <c r="BS350" s="13"/>
      <c r="BT350" s="13"/>
      <c r="BU350" s="13"/>
      <c r="BV350" s="13"/>
      <c r="BW350" s="13"/>
      <c r="BX350" s="13"/>
      <c r="BY350" s="13"/>
    </row>
    <row r="351" spans="1:77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3"/>
      <c r="AW351" s="13"/>
      <c r="AX351" s="13"/>
      <c r="AY351" s="13"/>
      <c r="AZ351" s="13"/>
      <c r="BA351" s="13"/>
      <c r="BB351" s="13"/>
      <c r="BC351" s="13"/>
      <c r="BD351" s="13"/>
      <c r="BE351" s="13"/>
      <c r="BF351" s="13"/>
      <c r="BG351" s="13"/>
      <c r="BH351" s="13"/>
      <c r="BI351" s="13"/>
      <c r="BJ351" s="13"/>
      <c r="BK351" s="13"/>
      <c r="BL351" s="13"/>
      <c r="BM351" s="13"/>
      <c r="BN351" s="13"/>
      <c r="BO351" s="13"/>
      <c r="BP351" s="13"/>
      <c r="BQ351" s="13"/>
      <c r="BR351" s="13"/>
      <c r="BS351" s="13"/>
      <c r="BT351" s="13"/>
      <c r="BU351" s="13"/>
      <c r="BV351" s="13"/>
      <c r="BW351" s="13"/>
      <c r="BX351" s="13"/>
      <c r="BY351" s="13"/>
    </row>
    <row r="352" spans="1:77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/>
      <c r="AU352" s="13"/>
      <c r="AV352" s="13"/>
      <c r="AW352" s="13"/>
      <c r="AX352" s="13"/>
      <c r="AY352" s="13"/>
      <c r="AZ352" s="13"/>
      <c r="BA352" s="13"/>
      <c r="BB352" s="13"/>
      <c r="BC352" s="13"/>
      <c r="BD352" s="13"/>
      <c r="BE352" s="13"/>
      <c r="BF352" s="13"/>
      <c r="BG352" s="13"/>
      <c r="BH352" s="13"/>
      <c r="BI352" s="13"/>
      <c r="BJ352" s="13"/>
      <c r="BK352" s="13"/>
      <c r="BL352" s="13"/>
      <c r="BM352" s="13"/>
      <c r="BN352" s="13"/>
      <c r="BO352" s="13"/>
      <c r="BP352" s="13"/>
      <c r="BQ352" s="13"/>
      <c r="BR352" s="13"/>
      <c r="BS352" s="13"/>
      <c r="BT352" s="13"/>
      <c r="BU352" s="13"/>
      <c r="BV352" s="13"/>
      <c r="BW352" s="13"/>
      <c r="BX352" s="13"/>
      <c r="BY352" s="13"/>
    </row>
    <row r="353" spans="1:77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3"/>
      <c r="AW353" s="13"/>
      <c r="AX353" s="13"/>
      <c r="AY353" s="13"/>
      <c r="AZ353" s="13"/>
      <c r="BA353" s="13"/>
      <c r="BB353" s="13"/>
      <c r="BC353" s="13"/>
      <c r="BD353" s="13"/>
      <c r="BE353" s="13"/>
      <c r="BF353" s="13"/>
      <c r="BG353" s="13"/>
      <c r="BH353" s="13"/>
      <c r="BI353" s="13"/>
      <c r="BJ353" s="13"/>
      <c r="BK353" s="13"/>
      <c r="BL353" s="13"/>
      <c r="BM353" s="13"/>
      <c r="BN353" s="13"/>
      <c r="BO353" s="13"/>
      <c r="BP353" s="13"/>
      <c r="BQ353" s="13"/>
      <c r="BR353" s="13"/>
      <c r="BS353" s="13"/>
      <c r="BT353" s="13"/>
      <c r="BU353" s="13"/>
      <c r="BV353" s="13"/>
      <c r="BW353" s="13"/>
      <c r="BX353" s="13"/>
      <c r="BY353" s="13"/>
    </row>
    <row r="354" spans="1:77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/>
      <c r="BA354" s="13"/>
      <c r="BB354" s="13"/>
      <c r="BC354" s="13"/>
      <c r="BD354" s="13"/>
      <c r="BE354" s="13"/>
      <c r="BF354" s="13"/>
      <c r="BG354" s="13"/>
      <c r="BH354" s="13"/>
      <c r="BI354" s="13"/>
      <c r="BJ354" s="13"/>
      <c r="BK354" s="13"/>
      <c r="BL354" s="13"/>
      <c r="BM354" s="13"/>
      <c r="BN354" s="13"/>
      <c r="BO354" s="13"/>
      <c r="BP354" s="13"/>
      <c r="BQ354" s="13"/>
      <c r="BR354" s="13"/>
      <c r="BS354" s="13"/>
      <c r="BT354" s="13"/>
      <c r="BU354" s="13"/>
      <c r="BV354" s="13"/>
      <c r="BW354" s="13"/>
      <c r="BX354" s="13"/>
      <c r="BY354" s="13"/>
    </row>
    <row r="355" spans="1:77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  <c r="AW355" s="13"/>
      <c r="AX355" s="13"/>
      <c r="AY355" s="13"/>
      <c r="AZ355" s="13"/>
      <c r="BA355" s="13"/>
      <c r="BB355" s="13"/>
      <c r="BC355" s="13"/>
      <c r="BD355" s="13"/>
      <c r="BE355" s="13"/>
      <c r="BF355" s="13"/>
      <c r="BG355" s="13"/>
      <c r="BH355" s="13"/>
      <c r="BI355" s="13"/>
      <c r="BJ355" s="13"/>
      <c r="BK355" s="13"/>
      <c r="BL355" s="13"/>
      <c r="BM355" s="13"/>
      <c r="BN355" s="13"/>
      <c r="BO355" s="13"/>
      <c r="BP355" s="13"/>
      <c r="BQ355" s="13"/>
      <c r="BR355" s="13"/>
      <c r="BS355" s="13"/>
      <c r="BT355" s="13"/>
      <c r="BU355" s="13"/>
      <c r="BV355" s="13"/>
      <c r="BW355" s="13"/>
      <c r="BX355" s="13"/>
      <c r="BY355" s="13"/>
    </row>
    <row r="356" spans="1:77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3"/>
      <c r="BG356" s="13"/>
      <c r="BH356" s="13"/>
      <c r="BI356" s="13"/>
      <c r="BJ356" s="13"/>
      <c r="BK356" s="13"/>
      <c r="BL356" s="13"/>
      <c r="BM356" s="13"/>
      <c r="BN356" s="13"/>
      <c r="BO356" s="13"/>
      <c r="BP356" s="13"/>
      <c r="BQ356" s="13"/>
      <c r="BR356" s="13"/>
      <c r="BS356" s="13"/>
      <c r="BT356" s="13"/>
      <c r="BU356" s="13"/>
      <c r="BV356" s="13"/>
      <c r="BW356" s="13"/>
      <c r="BX356" s="13"/>
      <c r="BY356" s="13"/>
    </row>
    <row r="357" spans="1:77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/>
      <c r="BA357" s="13"/>
      <c r="BB357" s="13"/>
      <c r="BC357" s="13"/>
      <c r="BD357" s="13"/>
      <c r="BE357" s="13"/>
      <c r="BF357" s="13"/>
      <c r="BG357" s="13"/>
      <c r="BH357" s="13"/>
      <c r="BI357" s="13"/>
      <c r="BJ357" s="13"/>
      <c r="BK357" s="13"/>
      <c r="BL357" s="13"/>
      <c r="BM357" s="13"/>
      <c r="BN357" s="13"/>
      <c r="BO357" s="13"/>
      <c r="BP357" s="13"/>
      <c r="BQ357" s="13"/>
      <c r="BR357" s="13"/>
      <c r="BS357" s="13"/>
      <c r="BT357" s="13"/>
      <c r="BU357" s="13"/>
      <c r="BV357" s="13"/>
      <c r="BW357" s="13"/>
      <c r="BX357" s="13"/>
      <c r="BY357" s="13"/>
    </row>
    <row r="358" spans="1:77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  <c r="AW358" s="13"/>
      <c r="AX358" s="13"/>
      <c r="AY358" s="13"/>
      <c r="AZ358" s="13"/>
      <c r="BA358" s="13"/>
      <c r="BB358" s="13"/>
      <c r="BC358" s="13"/>
      <c r="BD358" s="13"/>
      <c r="BE358" s="13"/>
      <c r="BF358" s="13"/>
      <c r="BG358" s="13"/>
      <c r="BH358" s="13"/>
      <c r="BI358" s="13"/>
      <c r="BJ358" s="13"/>
      <c r="BK358" s="13"/>
      <c r="BL358" s="13"/>
      <c r="BM358" s="13"/>
      <c r="BN358" s="13"/>
      <c r="BO358" s="13"/>
      <c r="BP358" s="13"/>
      <c r="BQ358" s="13"/>
      <c r="BR358" s="13"/>
      <c r="BS358" s="13"/>
      <c r="BT358" s="13"/>
      <c r="BU358" s="13"/>
      <c r="BV358" s="13"/>
      <c r="BW358" s="13"/>
      <c r="BX358" s="13"/>
      <c r="BY358" s="13"/>
    </row>
    <row r="359" spans="1:77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  <c r="AW359" s="13"/>
      <c r="AX359" s="13"/>
      <c r="AY359" s="13"/>
      <c r="AZ359" s="13"/>
      <c r="BA359" s="13"/>
      <c r="BB359" s="13"/>
      <c r="BC359" s="13"/>
      <c r="BD359" s="13"/>
      <c r="BE359" s="13"/>
      <c r="BF359" s="13"/>
      <c r="BG359" s="13"/>
      <c r="BH359" s="13"/>
      <c r="BI359" s="13"/>
      <c r="BJ359" s="13"/>
      <c r="BK359" s="13"/>
      <c r="BL359" s="13"/>
      <c r="BM359" s="13"/>
      <c r="BN359" s="13"/>
      <c r="BO359" s="13"/>
      <c r="BP359" s="13"/>
      <c r="BQ359" s="13"/>
      <c r="BR359" s="13"/>
      <c r="BS359" s="13"/>
      <c r="BT359" s="13"/>
      <c r="BU359" s="13"/>
      <c r="BV359" s="13"/>
      <c r="BW359" s="13"/>
      <c r="BX359" s="13"/>
      <c r="BY359" s="13"/>
    </row>
    <row r="360" spans="1:77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  <c r="AW360" s="13"/>
      <c r="AX360" s="13"/>
      <c r="AY360" s="13"/>
      <c r="AZ360" s="13"/>
      <c r="BA360" s="13"/>
      <c r="BB360" s="13"/>
      <c r="BC360" s="13"/>
      <c r="BD360" s="13"/>
      <c r="BE360" s="13"/>
      <c r="BF360" s="13"/>
      <c r="BG360" s="13"/>
      <c r="BH360" s="13"/>
      <c r="BI360" s="13"/>
      <c r="BJ360" s="13"/>
      <c r="BK360" s="13"/>
      <c r="BL360" s="13"/>
      <c r="BM360" s="13"/>
      <c r="BN360" s="13"/>
      <c r="BO360" s="13"/>
      <c r="BP360" s="13"/>
      <c r="BQ360" s="13"/>
      <c r="BR360" s="13"/>
      <c r="BS360" s="13"/>
      <c r="BT360" s="13"/>
      <c r="BU360" s="13"/>
      <c r="BV360" s="13"/>
      <c r="BW360" s="13"/>
      <c r="BX360" s="13"/>
      <c r="BY360" s="13"/>
    </row>
    <row r="361" spans="1:77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  <c r="AW361" s="13"/>
      <c r="AX361" s="13"/>
      <c r="AY361" s="13"/>
      <c r="AZ361" s="13"/>
      <c r="BA361" s="13"/>
      <c r="BB361" s="13"/>
      <c r="BC361" s="13"/>
      <c r="BD361" s="13"/>
      <c r="BE361" s="13"/>
      <c r="BF361" s="13"/>
      <c r="BG361" s="13"/>
      <c r="BH361" s="13"/>
      <c r="BI361" s="13"/>
      <c r="BJ361" s="13"/>
      <c r="BK361" s="13"/>
      <c r="BL361" s="13"/>
      <c r="BM361" s="13"/>
      <c r="BN361" s="13"/>
      <c r="BO361" s="13"/>
      <c r="BP361" s="13"/>
      <c r="BQ361" s="13"/>
      <c r="BR361" s="13"/>
      <c r="BS361" s="13"/>
      <c r="BT361" s="13"/>
      <c r="BU361" s="13"/>
      <c r="BV361" s="13"/>
      <c r="BW361" s="13"/>
      <c r="BX361" s="13"/>
      <c r="BY361" s="13"/>
    </row>
    <row r="362" spans="1:77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  <c r="AW362" s="13"/>
      <c r="AX362" s="13"/>
      <c r="AY362" s="13"/>
      <c r="AZ362" s="13"/>
      <c r="BA362" s="13"/>
      <c r="BB362" s="13"/>
      <c r="BC362" s="13"/>
      <c r="BD362" s="13"/>
      <c r="BE362" s="13"/>
      <c r="BF362" s="13"/>
      <c r="BG362" s="13"/>
      <c r="BH362" s="13"/>
      <c r="BI362" s="13"/>
      <c r="BJ362" s="13"/>
      <c r="BK362" s="13"/>
      <c r="BL362" s="13"/>
      <c r="BM362" s="13"/>
      <c r="BN362" s="13"/>
      <c r="BO362" s="13"/>
      <c r="BP362" s="13"/>
      <c r="BQ362" s="13"/>
      <c r="BR362" s="13"/>
      <c r="BS362" s="13"/>
      <c r="BT362" s="13"/>
      <c r="BU362" s="13"/>
      <c r="BV362" s="13"/>
      <c r="BW362" s="13"/>
      <c r="BX362" s="13"/>
      <c r="BY362" s="13"/>
    </row>
    <row r="363" spans="1:77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/>
      <c r="BA363" s="13"/>
      <c r="BB363" s="13"/>
      <c r="BC363" s="13"/>
      <c r="BD363" s="13"/>
      <c r="BE363" s="13"/>
      <c r="BF363" s="13"/>
      <c r="BG363" s="13"/>
      <c r="BH363" s="13"/>
      <c r="BI363" s="13"/>
      <c r="BJ363" s="13"/>
      <c r="BK363" s="13"/>
      <c r="BL363" s="13"/>
      <c r="BM363" s="13"/>
      <c r="BN363" s="13"/>
      <c r="BO363" s="13"/>
      <c r="BP363" s="13"/>
      <c r="BQ363" s="13"/>
      <c r="BR363" s="13"/>
      <c r="BS363" s="13"/>
      <c r="BT363" s="13"/>
      <c r="BU363" s="13"/>
      <c r="BV363" s="13"/>
      <c r="BW363" s="13"/>
      <c r="BX363" s="13"/>
      <c r="BY363" s="13"/>
    </row>
    <row r="364" spans="1:77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/>
      <c r="BC364" s="13"/>
      <c r="BD364" s="13"/>
      <c r="BE364" s="13"/>
      <c r="BF364" s="13"/>
      <c r="BG364" s="13"/>
      <c r="BH364" s="13"/>
      <c r="BI364" s="13"/>
      <c r="BJ364" s="13"/>
      <c r="BK364" s="13"/>
      <c r="BL364" s="13"/>
      <c r="BM364" s="13"/>
      <c r="BN364" s="13"/>
      <c r="BO364" s="13"/>
      <c r="BP364" s="13"/>
      <c r="BQ364" s="13"/>
      <c r="BR364" s="13"/>
      <c r="BS364" s="13"/>
      <c r="BT364" s="13"/>
      <c r="BU364" s="13"/>
      <c r="BV364" s="13"/>
      <c r="BW364" s="13"/>
      <c r="BX364" s="13"/>
      <c r="BY364" s="13"/>
    </row>
    <row r="365" spans="1:77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/>
      <c r="BA365" s="13"/>
      <c r="BB365" s="13"/>
      <c r="BC365" s="13"/>
      <c r="BD365" s="13"/>
      <c r="BE365" s="13"/>
      <c r="BF365" s="13"/>
      <c r="BG365" s="13"/>
      <c r="BH365" s="13"/>
      <c r="BI365" s="13"/>
      <c r="BJ365" s="13"/>
      <c r="BK365" s="13"/>
      <c r="BL365" s="13"/>
      <c r="BM365" s="13"/>
      <c r="BN365" s="13"/>
      <c r="BO365" s="13"/>
      <c r="BP365" s="13"/>
      <c r="BQ365" s="13"/>
      <c r="BR365" s="13"/>
      <c r="BS365" s="13"/>
      <c r="BT365" s="13"/>
      <c r="BU365" s="13"/>
      <c r="BV365" s="13"/>
      <c r="BW365" s="13"/>
      <c r="BX365" s="13"/>
      <c r="BY365" s="13"/>
    </row>
    <row r="366" spans="1:77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  <c r="AW366" s="13"/>
      <c r="AX366" s="13"/>
      <c r="AY366" s="13"/>
      <c r="AZ366" s="13"/>
      <c r="BA366" s="13"/>
      <c r="BB366" s="13"/>
      <c r="BC366" s="13"/>
      <c r="BD366" s="13"/>
      <c r="BE366" s="13"/>
      <c r="BF366" s="13"/>
      <c r="BG366" s="13"/>
      <c r="BH366" s="13"/>
      <c r="BI366" s="13"/>
      <c r="BJ366" s="13"/>
      <c r="BK366" s="13"/>
      <c r="BL366" s="13"/>
      <c r="BM366" s="13"/>
      <c r="BN366" s="13"/>
      <c r="BO366" s="13"/>
      <c r="BP366" s="13"/>
      <c r="BQ366" s="13"/>
      <c r="BR366" s="13"/>
      <c r="BS366" s="13"/>
      <c r="BT366" s="13"/>
      <c r="BU366" s="13"/>
      <c r="BV366" s="13"/>
      <c r="BW366" s="13"/>
      <c r="BX366" s="13"/>
      <c r="BY366" s="13"/>
    </row>
    <row r="367" spans="1:77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S367" s="13"/>
      <c r="AT367" s="13"/>
      <c r="AU367" s="13"/>
      <c r="AV367" s="13"/>
      <c r="AW367" s="13"/>
      <c r="AX367" s="13"/>
      <c r="AY367" s="13"/>
      <c r="AZ367" s="13"/>
      <c r="BA367" s="13"/>
      <c r="BB367" s="13"/>
      <c r="BC367" s="13"/>
      <c r="BD367" s="13"/>
      <c r="BE367" s="13"/>
      <c r="BF367" s="13"/>
      <c r="BG367" s="13"/>
      <c r="BH367" s="13"/>
      <c r="BI367" s="13"/>
      <c r="BJ367" s="13"/>
      <c r="BK367" s="13"/>
      <c r="BL367" s="13"/>
      <c r="BM367" s="13"/>
      <c r="BN367" s="13"/>
      <c r="BO367" s="13"/>
      <c r="BP367" s="13"/>
      <c r="BQ367" s="13"/>
      <c r="BR367" s="13"/>
      <c r="BS367" s="13"/>
      <c r="BT367" s="13"/>
      <c r="BU367" s="13"/>
      <c r="BV367" s="13"/>
      <c r="BW367" s="13"/>
      <c r="BX367" s="13"/>
      <c r="BY367" s="13"/>
    </row>
    <row r="368" spans="1:77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S368" s="13"/>
      <c r="AT368" s="13"/>
      <c r="AU368" s="13"/>
      <c r="AV368" s="13"/>
      <c r="AW368" s="13"/>
      <c r="AX368" s="13"/>
      <c r="AY368" s="13"/>
      <c r="AZ368" s="13"/>
      <c r="BA368" s="13"/>
      <c r="BB368" s="13"/>
      <c r="BC368" s="13"/>
      <c r="BD368" s="13"/>
      <c r="BE368" s="13"/>
      <c r="BF368" s="13"/>
      <c r="BG368" s="13"/>
      <c r="BH368" s="13"/>
      <c r="BI368" s="13"/>
      <c r="BJ368" s="13"/>
      <c r="BK368" s="13"/>
      <c r="BL368" s="13"/>
      <c r="BM368" s="13"/>
      <c r="BN368" s="13"/>
      <c r="BO368" s="13"/>
      <c r="BP368" s="13"/>
      <c r="BQ368" s="13"/>
      <c r="BR368" s="13"/>
      <c r="BS368" s="13"/>
      <c r="BT368" s="13"/>
      <c r="BU368" s="13"/>
      <c r="BV368" s="13"/>
      <c r="BW368" s="13"/>
      <c r="BX368" s="13"/>
      <c r="BY368" s="13"/>
    </row>
    <row r="369" spans="1:77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  <c r="AW369" s="13"/>
      <c r="AX369" s="13"/>
      <c r="AY369" s="13"/>
      <c r="AZ369" s="13"/>
      <c r="BA369" s="13"/>
      <c r="BB369" s="13"/>
      <c r="BC369" s="13"/>
      <c r="BD369" s="13"/>
      <c r="BE369" s="13"/>
      <c r="BF369" s="13"/>
      <c r="BG369" s="13"/>
      <c r="BH369" s="13"/>
      <c r="BI369" s="13"/>
      <c r="BJ369" s="13"/>
      <c r="BK369" s="13"/>
      <c r="BL369" s="13"/>
      <c r="BM369" s="13"/>
      <c r="BN369" s="13"/>
      <c r="BO369" s="13"/>
      <c r="BP369" s="13"/>
      <c r="BQ369" s="13"/>
      <c r="BR369" s="13"/>
      <c r="BS369" s="13"/>
      <c r="BT369" s="13"/>
      <c r="BU369" s="13"/>
      <c r="BV369" s="13"/>
      <c r="BW369" s="13"/>
      <c r="BX369" s="13"/>
      <c r="BY369" s="13"/>
    </row>
    <row r="370" spans="1:77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  <c r="AS370" s="13"/>
      <c r="AT370" s="13"/>
      <c r="AU370" s="13"/>
      <c r="AV370" s="13"/>
      <c r="AW370" s="13"/>
      <c r="AX370" s="13"/>
      <c r="AY370" s="13"/>
      <c r="AZ370" s="13"/>
      <c r="BA370" s="13"/>
      <c r="BB370" s="13"/>
      <c r="BC370" s="13"/>
      <c r="BD370" s="13"/>
      <c r="BE370" s="13"/>
      <c r="BF370" s="13"/>
      <c r="BG370" s="13"/>
      <c r="BH370" s="13"/>
      <c r="BI370" s="13"/>
      <c r="BJ370" s="13"/>
      <c r="BK370" s="13"/>
      <c r="BL370" s="13"/>
      <c r="BM370" s="13"/>
      <c r="BN370" s="13"/>
      <c r="BO370" s="13"/>
      <c r="BP370" s="13"/>
      <c r="BQ370" s="13"/>
      <c r="BR370" s="13"/>
      <c r="BS370" s="13"/>
      <c r="BT370" s="13"/>
      <c r="BU370" s="13"/>
      <c r="BV370" s="13"/>
      <c r="BW370" s="13"/>
      <c r="BX370" s="13"/>
      <c r="BY370" s="13"/>
    </row>
    <row r="371" spans="1:77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  <c r="AS371" s="13"/>
      <c r="AT371" s="13"/>
      <c r="AU371" s="13"/>
      <c r="AV371" s="13"/>
      <c r="AW371" s="13"/>
      <c r="AX371" s="13"/>
      <c r="AY371" s="13"/>
      <c r="AZ371" s="13"/>
      <c r="BA371" s="13"/>
      <c r="BB371" s="13"/>
      <c r="BC371" s="13"/>
      <c r="BD371" s="13"/>
      <c r="BE371" s="13"/>
      <c r="BF371" s="13"/>
      <c r="BG371" s="13"/>
      <c r="BH371" s="13"/>
      <c r="BI371" s="13"/>
      <c r="BJ371" s="13"/>
      <c r="BK371" s="13"/>
      <c r="BL371" s="13"/>
      <c r="BM371" s="13"/>
      <c r="BN371" s="13"/>
      <c r="BO371" s="13"/>
      <c r="BP371" s="13"/>
      <c r="BQ371" s="13"/>
      <c r="BR371" s="13"/>
      <c r="BS371" s="13"/>
      <c r="BT371" s="13"/>
      <c r="BU371" s="13"/>
      <c r="BV371" s="13"/>
      <c r="BW371" s="13"/>
      <c r="BX371" s="13"/>
      <c r="BY371" s="13"/>
    </row>
    <row r="372" spans="1:77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  <c r="AS372" s="13"/>
      <c r="AT372" s="13"/>
      <c r="AU372" s="13"/>
      <c r="AV372" s="13"/>
      <c r="AW372" s="13"/>
      <c r="AX372" s="13"/>
      <c r="AY372" s="13"/>
      <c r="AZ372" s="13"/>
      <c r="BA372" s="13"/>
      <c r="BB372" s="13"/>
      <c r="BC372" s="13"/>
      <c r="BD372" s="13"/>
      <c r="BE372" s="13"/>
      <c r="BF372" s="13"/>
      <c r="BG372" s="13"/>
      <c r="BH372" s="13"/>
      <c r="BI372" s="13"/>
      <c r="BJ372" s="13"/>
      <c r="BK372" s="13"/>
      <c r="BL372" s="13"/>
      <c r="BM372" s="13"/>
      <c r="BN372" s="13"/>
      <c r="BO372" s="13"/>
      <c r="BP372" s="13"/>
      <c r="BQ372" s="13"/>
      <c r="BR372" s="13"/>
      <c r="BS372" s="13"/>
      <c r="BT372" s="13"/>
      <c r="BU372" s="13"/>
      <c r="BV372" s="13"/>
      <c r="BW372" s="13"/>
      <c r="BX372" s="13"/>
      <c r="BY372" s="13"/>
    </row>
    <row r="373" spans="1:77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  <c r="AS373" s="13"/>
      <c r="AT373" s="13"/>
      <c r="AU373" s="13"/>
      <c r="AV373" s="13"/>
      <c r="AW373" s="13"/>
      <c r="AX373" s="13"/>
      <c r="AY373" s="13"/>
      <c r="AZ373" s="13"/>
      <c r="BA373" s="13"/>
      <c r="BB373" s="13"/>
      <c r="BC373" s="13"/>
      <c r="BD373" s="13"/>
      <c r="BE373" s="13"/>
      <c r="BF373" s="13"/>
      <c r="BG373" s="13"/>
      <c r="BH373" s="13"/>
      <c r="BI373" s="13"/>
      <c r="BJ373" s="13"/>
      <c r="BK373" s="13"/>
      <c r="BL373" s="13"/>
      <c r="BM373" s="13"/>
      <c r="BN373" s="13"/>
      <c r="BO373" s="13"/>
      <c r="BP373" s="13"/>
      <c r="BQ373" s="13"/>
      <c r="BR373" s="13"/>
      <c r="BS373" s="13"/>
      <c r="BT373" s="13"/>
      <c r="BU373" s="13"/>
      <c r="BV373" s="13"/>
      <c r="BW373" s="13"/>
      <c r="BX373" s="13"/>
      <c r="BY373" s="13"/>
    </row>
    <row r="374" spans="1:77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13"/>
      <c r="AS374" s="13"/>
      <c r="AT374" s="13"/>
      <c r="AU374" s="13"/>
      <c r="AV374" s="13"/>
      <c r="AW374" s="13"/>
      <c r="AX374" s="13"/>
      <c r="AY374" s="13"/>
      <c r="AZ374" s="13"/>
      <c r="BA374" s="13"/>
      <c r="BB374" s="13"/>
      <c r="BC374" s="13"/>
      <c r="BD374" s="13"/>
      <c r="BE374" s="13"/>
      <c r="BF374" s="13"/>
      <c r="BG374" s="13"/>
      <c r="BH374" s="13"/>
      <c r="BI374" s="13"/>
      <c r="BJ374" s="13"/>
      <c r="BK374" s="13"/>
      <c r="BL374" s="13"/>
      <c r="BM374" s="13"/>
      <c r="BN374" s="13"/>
      <c r="BO374" s="13"/>
      <c r="BP374" s="13"/>
      <c r="BQ374" s="13"/>
      <c r="BR374" s="13"/>
      <c r="BS374" s="13"/>
      <c r="BT374" s="13"/>
      <c r="BU374" s="13"/>
      <c r="BV374" s="13"/>
      <c r="BW374" s="13"/>
      <c r="BX374" s="13"/>
      <c r="BY374" s="13"/>
    </row>
    <row r="375" spans="1:77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S375" s="13"/>
      <c r="AT375" s="13"/>
      <c r="AU375" s="13"/>
      <c r="AV375" s="13"/>
      <c r="AW375" s="13"/>
      <c r="AX375" s="13"/>
      <c r="AY375" s="13"/>
      <c r="AZ375" s="13"/>
      <c r="BA375" s="13"/>
      <c r="BB375" s="13"/>
      <c r="BC375" s="13"/>
      <c r="BD375" s="13"/>
      <c r="BE375" s="13"/>
      <c r="BF375" s="13"/>
      <c r="BG375" s="13"/>
      <c r="BH375" s="13"/>
      <c r="BI375" s="13"/>
      <c r="BJ375" s="13"/>
      <c r="BK375" s="13"/>
      <c r="BL375" s="13"/>
      <c r="BM375" s="13"/>
      <c r="BN375" s="13"/>
      <c r="BO375" s="13"/>
      <c r="BP375" s="13"/>
      <c r="BQ375" s="13"/>
      <c r="BR375" s="13"/>
      <c r="BS375" s="13"/>
      <c r="BT375" s="13"/>
      <c r="BU375" s="13"/>
      <c r="BV375" s="13"/>
      <c r="BW375" s="13"/>
      <c r="BX375" s="13"/>
      <c r="BY375" s="13"/>
    </row>
    <row r="376" spans="1:77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  <c r="AS376" s="13"/>
      <c r="AT376" s="13"/>
      <c r="AU376" s="13"/>
      <c r="AV376" s="13"/>
      <c r="AW376" s="13"/>
      <c r="AX376" s="13"/>
      <c r="AY376" s="13"/>
      <c r="AZ376" s="13"/>
      <c r="BA376" s="13"/>
      <c r="BB376" s="13"/>
      <c r="BC376" s="13"/>
      <c r="BD376" s="13"/>
      <c r="BE376" s="13"/>
      <c r="BF376" s="13"/>
      <c r="BG376" s="13"/>
      <c r="BH376" s="13"/>
      <c r="BI376" s="13"/>
      <c r="BJ376" s="13"/>
      <c r="BK376" s="13"/>
      <c r="BL376" s="13"/>
      <c r="BM376" s="13"/>
      <c r="BN376" s="13"/>
      <c r="BO376" s="13"/>
      <c r="BP376" s="13"/>
      <c r="BQ376" s="13"/>
      <c r="BR376" s="13"/>
      <c r="BS376" s="13"/>
      <c r="BT376" s="13"/>
      <c r="BU376" s="13"/>
      <c r="BV376" s="13"/>
      <c r="BW376" s="13"/>
      <c r="BX376" s="13"/>
      <c r="BY376" s="13"/>
    </row>
    <row r="377" spans="1:77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  <c r="AS377" s="13"/>
      <c r="AT377" s="13"/>
      <c r="AU377" s="13"/>
      <c r="AV377" s="13"/>
      <c r="AW377" s="13"/>
      <c r="AX377" s="13"/>
      <c r="AY377" s="13"/>
      <c r="AZ377" s="13"/>
      <c r="BA377" s="13"/>
      <c r="BB377" s="13"/>
      <c r="BC377" s="13"/>
      <c r="BD377" s="13"/>
      <c r="BE377" s="13"/>
      <c r="BF377" s="13"/>
      <c r="BG377" s="13"/>
      <c r="BH377" s="13"/>
      <c r="BI377" s="13"/>
      <c r="BJ377" s="13"/>
      <c r="BK377" s="13"/>
      <c r="BL377" s="13"/>
      <c r="BM377" s="13"/>
      <c r="BN377" s="13"/>
      <c r="BO377" s="13"/>
      <c r="BP377" s="13"/>
      <c r="BQ377" s="13"/>
      <c r="BR377" s="13"/>
      <c r="BS377" s="13"/>
      <c r="BT377" s="13"/>
      <c r="BU377" s="13"/>
      <c r="BV377" s="13"/>
      <c r="BW377" s="13"/>
      <c r="BX377" s="13"/>
      <c r="BY377" s="13"/>
    </row>
    <row r="378" spans="1:77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  <c r="BO378" s="13"/>
      <c r="BP378" s="13"/>
      <c r="BQ378" s="13"/>
      <c r="BR378" s="13"/>
      <c r="BS378" s="13"/>
      <c r="BT378" s="13"/>
      <c r="BU378" s="13"/>
      <c r="BV378" s="13"/>
      <c r="BW378" s="13"/>
      <c r="BX378" s="13"/>
      <c r="BY378" s="13"/>
    </row>
    <row r="379" spans="1:77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  <c r="BW379" s="13"/>
      <c r="BX379" s="13"/>
      <c r="BY379" s="13"/>
    </row>
    <row r="380" spans="1:77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  <c r="BY380" s="13"/>
    </row>
    <row r="381" spans="1:77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</row>
    <row r="382" spans="1:77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</row>
    <row r="383" spans="1:77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</row>
    <row r="384" spans="1:77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</row>
    <row r="385" spans="1:77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</row>
    <row r="386" spans="1:77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</row>
    <row r="387" spans="1:77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</row>
    <row r="388" spans="1:77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</row>
    <row r="389" spans="1:77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</row>
    <row r="390" spans="1:77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</row>
    <row r="391" spans="1:77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</row>
    <row r="392" spans="1:77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</row>
    <row r="393" spans="1:77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</row>
    <row r="394" spans="1:77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</row>
    <row r="395" spans="1:77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</row>
    <row r="396" spans="1:77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</row>
    <row r="397" spans="1:77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</row>
    <row r="398" spans="1:77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</row>
    <row r="399" spans="1:77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</row>
    <row r="400" spans="1:77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</row>
    <row r="401" spans="1:77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</row>
    <row r="402" spans="1:77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</row>
    <row r="403" spans="1:77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</row>
    <row r="404" spans="1:77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</row>
    <row r="405" spans="1:77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</row>
    <row r="406" spans="1:77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</row>
    <row r="407" spans="1:77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</row>
    <row r="408" spans="1:77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</row>
    <row r="409" spans="1:77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</row>
    <row r="410" spans="1:77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</row>
    <row r="411" spans="1:77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</row>
    <row r="412" spans="1:77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</row>
    <row r="413" spans="1:77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</row>
    <row r="414" spans="1:77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</row>
    <row r="415" spans="1:77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</row>
    <row r="416" spans="1:77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</row>
    <row r="417" spans="1:77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</row>
    <row r="418" spans="1:77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</row>
    <row r="419" spans="1:77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</row>
    <row r="420" spans="1:77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</row>
    <row r="421" spans="1:77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</row>
    <row r="422" spans="1:77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3"/>
      <c r="BG422" s="13"/>
      <c r="BH422" s="13"/>
      <c r="BI422" s="13"/>
      <c r="BJ422" s="13"/>
      <c r="BK422" s="13"/>
      <c r="BL422" s="13"/>
      <c r="BM422" s="13"/>
      <c r="BN422" s="13"/>
      <c r="BO422" s="13"/>
      <c r="BP422" s="13"/>
      <c r="BQ422" s="13"/>
      <c r="BR422" s="13"/>
      <c r="BS422" s="13"/>
      <c r="BT422" s="13"/>
      <c r="BU422" s="13"/>
      <c r="BV422" s="13"/>
      <c r="BW422" s="13"/>
      <c r="BX422" s="13"/>
      <c r="BY422" s="13"/>
    </row>
    <row r="423" spans="1:77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  <c r="BE423" s="13"/>
      <c r="BF423" s="13"/>
      <c r="BG423" s="13"/>
      <c r="BH423" s="13"/>
      <c r="BI423" s="13"/>
      <c r="BJ423" s="13"/>
      <c r="BK423" s="13"/>
      <c r="BL423" s="13"/>
      <c r="BM423" s="13"/>
      <c r="BN423" s="13"/>
      <c r="BO423" s="13"/>
      <c r="BP423" s="13"/>
      <c r="BQ423" s="13"/>
      <c r="BR423" s="13"/>
      <c r="BS423" s="13"/>
      <c r="BT423" s="13"/>
      <c r="BU423" s="13"/>
      <c r="BV423" s="13"/>
      <c r="BW423" s="13"/>
      <c r="BX423" s="13"/>
      <c r="BY423" s="13"/>
    </row>
    <row r="424" spans="1:77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  <c r="AX424" s="13"/>
      <c r="AY424" s="13"/>
      <c r="AZ424" s="13"/>
      <c r="BA424" s="13"/>
      <c r="BB424" s="13"/>
      <c r="BC424" s="13"/>
      <c r="BD424" s="13"/>
      <c r="BE424" s="13"/>
      <c r="BF424" s="13"/>
      <c r="BG424" s="13"/>
      <c r="BH424" s="13"/>
      <c r="BI424" s="13"/>
      <c r="BJ424" s="13"/>
      <c r="BK424" s="13"/>
      <c r="BL424" s="13"/>
      <c r="BM424" s="13"/>
      <c r="BN424" s="13"/>
      <c r="BO424" s="13"/>
      <c r="BP424" s="13"/>
      <c r="BQ424" s="13"/>
      <c r="BR424" s="13"/>
      <c r="BS424" s="13"/>
      <c r="BT424" s="13"/>
      <c r="BU424" s="13"/>
      <c r="BV424" s="13"/>
      <c r="BW424" s="13"/>
      <c r="BX424" s="13"/>
      <c r="BY424" s="13"/>
    </row>
    <row r="425" spans="1:77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  <c r="AW425" s="13"/>
      <c r="AX425" s="13"/>
      <c r="AY425" s="13"/>
      <c r="AZ425" s="13"/>
      <c r="BA425" s="13"/>
      <c r="BB425" s="13"/>
      <c r="BC425" s="13"/>
      <c r="BD425" s="13"/>
      <c r="BE425" s="13"/>
      <c r="BF425" s="13"/>
      <c r="BG425" s="13"/>
      <c r="BH425" s="13"/>
      <c r="BI425" s="13"/>
      <c r="BJ425" s="13"/>
      <c r="BK425" s="13"/>
      <c r="BL425" s="13"/>
      <c r="BM425" s="13"/>
      <c r="BN425" s="13"/>
      <c r="BO425" s="13"/>
      <c r="BP425" s="13"/>
      <c r="BQ425" s="13"/>
      <c r="BR425" s="13"/>
      <c r="BS425" s="13"/>
      <c r="BT425" s="13"/>
      <c r="BU425" s="13"/>
      <c r="BV425" s="13"/>
      <c r="BW425" s="13"/>
      <c r="BX425" s="13"/>
      <c r="BY425" s="13"/>
    </row>
    <row r="426" spans="1:77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13"/>
      <c r="AS426" s="13"/>
      <c r="AT426" s="13"/>
      <c r="AU426" s="13"/>
      <c r="AV426" s="13"/>
      <c r="AW426" s="13"/>
      <c r="AX426" s="13"/>
      <c r="AY426" s="13"/>
      <c r="AZ426" s="13"/>
      <c r="BA426" s="13"/>
      <c r="BB426" s="13"/>
      <c r="BC426" s="13"/>
      <c r="BD426" s="13"/>
      <c r="BE426" s="13"/>
      <c r="BF426" s="13"/>
      <c r="BG426" s="13"/>
      <c r="BH426" s="13"/>
      <c r="BI426" s="13"/>
      <c r="BJ426" s="13"/>
      <c r="BK426" s="13"/>
      <c r="BL426" s="13"/>
      <c r="BM426" s="13"/>
      <c r="BN426" s="13"/>
      <c r="BO426" s="13"/>
      <c r="BP426" s="13"/>
      <c r="BQ426" s="13"/>
      <c r="BR426" s="13"/>
      <c r="BS426" s="13"/>
      <c r="BT426" s="13"/>
      <c r="BU426" s="13"/>
      <c r="BV426" s="13"/>
      <c r="BW426" s="13"/>
      <c r="BX426" s="13"/>
      <c r="BY426" s="13"/>
    </row>
    <row r="427" spans="1:77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  <c r="AS427" s="13"/>
      <c r="AT427" s="13"/>
      <c r="AU427" s="13"/>
      <c r="AV427" s="13"/>
      <c r="AW427" s="13"/>
      <c r="AX427" s="13"/>
      <c r="AY427" s="13"/>
      <c r="AZ427" s="13"/>
      <c r="BA427" s="13"/>
      <c r="BB427" s="13"/>
      <c r="BC427" s="13"/>
      <c r="BD427" s="13"/>
      <c r="BE427" s="13"/>
      <c r="BF427" s="13"/>
      <c r="BG427" s="13"/>
      <c r="BH427" s="13"/>
      <c r="BI427" s="13"/>
      <c r="BJ427" s="13"/>
      <c r="BK427" s="13"/>
      <c r="BL427" s="13"/>
      <c r="BM427" s="13"/>
      <c r="BN427" s="13"/>
      <c r="BO427" s="13"/>
      <c r="BP427" s="13"/>
      <c r="BQ427" s="13"/>
      <c r="BR427" s="13"/>
      <c r="BS427" s="13"/>
      <c r="BT427" s="13"/>
      <c r="BU427" s="13"/>
      <c r="BV427" s="13"/>
      <c r="BW427" s="13"/>
      <c r="BX427" s="13"/>
      <c r="BY427" s="13"/>
    </row>
    <row r="428" spans="1:77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13"/>
      <c r="AS428" s="13"/>
      <c r="AT428" s="13"/>
      <c r="AU428" s="13"/>
      <c r="AV428" s="13"/>
      <c r="AW428" s="13"/>
      <c r="AX428" s="13"/>
      <c r="AY428" s="13"/>
      <c r="AZ428" s="13"/>
      <c r="BA428" s="13"/>
      <c r="BB428" s="13"/>
      <c r="BC428" s="13"/>
      <c r="BD428" s="13"/>
      <c r="BE428" s="13"/>
      <c r="BF428" s="13"/>
      <c r="BG428" s="13"/>
      <c r="BH428" s="13"/>
      <c r="BI428" s="13"/>
      <c r="BJ428" s="13"/>
      <c r="BK428" s="13"/>
      <c r="BL428" s="13"/>
      <c r="BM428" s="13"/>
      <c r="BN428" s="13"/>
      <c r="BO428" s="13"/>
      <c r="BP428" s="13"/>
      <c r="BQ428" s="13"/>
      <c r="BR428" s="13"/>
      <c r="BS428" s="13"/>
      <c r="BT428" s="13"/>
      <c r="BU428" s="13"/>
      <c r="BV428" s="13"/>
      <c r="BW428" s="13"/>
      <c r="BX428" s="13"/>
      <c r="BY428" s="13"/>
    </row>
    <row r="429" spans="1:77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  <c r="AR429" s="13"/>
      <c r="AS429" s="13"/>
      <c r="AT429" s="13"/>
      <c r="AU429" s="13"/>
      <c r="AV429" s="13"/>
      <c r="AW429" s="13"/>
      <c r="AX429" s="13"/>
      <c r="AY429" s="13"/>
      <c r="AZ429" s="13"/>
      <c r="BA429" s="13"/>
      <c r="BB429" s="13"/>
      <c r="BC429" s="13"/>
      <c r="BD429" s="13"/>
      <c r="BE429" s="13"/>
      <c r="BF429" s="13"/>
      <c r="BG429" s="13"/>
      <c r="BH429" s="13"/>
      <c r="BI429" s="13"/>
      <c r="BJ429" s="13"/>
      <c r="BK429" s="13"/>
      <c r="BL429" s="13"/>
      <c r="BM429" s="13"/>
      <c r="BN429" s="13"/>
      <c r="BO429" s="13"/>
      <c r="BP429" s="13"/>
      <c r="BQ429" s="13"/>
      <c r="BR429" s="13"/>
      <c r="BS429" s="13"/>
      <c r="BT429" s="13"/>
      <c r="BU429" s="13"/>
      <c r="BV429" s="13"/>
      <c r="BW429" s="13"/>
      <c r="BX429" s="13"/>
      <c r="BY429" s="13"/>
    </row>
    <row r="430" spans="1:77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  <c r="AR430" s="13"/>
      <c r="AS430" s="13"/>
      <c r="AT430" s="13"/>
      <c r="AU430" s="13"/>
      <c r="AV430" s="13"/>
      <c r="AW430" s="13"/>
      <c r="AX430" s="13"/>
      <c r="AY430" s="13"/>
      <c r="AZ430" s="13"/>
      <c r="BA430" s="13"/>
      <c r="BB430" s="13"/>
      <c r="BC430" s="13"/>
      <c r="BD430" s="13"/>
      <c r="BE430" s="13"/>
      <c r="BF430" s="13"/>
      <c r="BG430" s="13"/>
      <c r="BH430" s="13"/>
      <c r="BI430" s="13"/>
      <c r="BJ430" s="13"/>
      <c r="BK430" s="13"/>
      <c r="BL430" s="13"/>
      <c r="BM430" s="13"/>
      <c r="BN430" s="13"/>
      <c r="BO430" s="13"/>
      <c r="BP430" s="13"/>
      <c r="BQ430" s="13"/>
      <c r="BR430" s="13"/>
      <c r="BS430" s="13"/>
      <c r="BT430" s="13"/>
      <c r="BU430" s="13"/>
      <c r="BV430" s="13"/>
      <c r="BW430" s="13"/>
      <c r="BX430" s="13"/>
      <c r="BY430" s="13"/>
    </row>
    <row r="431" spans="1:77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  <c r="AR431" s="13"/>
      <c r="AS431" s="13"/>
      <c r="AT431" s="13"/>
      <c r="AU431" s="13"/>
      <c r="AV431" s="13"/>
      <c r="AW431" s="13"/>
      <c r="AX431" s="13"/>
      <c r="AY431" s="13"/>
      <c r="AZ431" s="13"/>
      <c r="BA431" s="13"/>
      <c r="BB431" s="13"/>
      <c r="BC431" s="13"/>
      <c r="BD431" s="13"/>
      <c r="BE431" s="13"/>
      <c r="BF431" s="13"/>
      <c r="BG431" s="13"/>
      <c r="BH431" s="13"/>
      <c r="BI431" s="13"/>
      <c r="BJ431" s="13"/>
      <c r="BK431" s="13"/>
      <c r="BL431" s="13"/>
      <c r="BM431" s="13"/>
      <c r="BN431" s="13"/>
      <c r="BO431" s="13"/>
      <c r="BP431" s="13"/>
      <c r="BQ431" s="13"/>
      <c r="BR431" s="13"/>
      <c r="BS431" s="13"/>
      <c r="BT431" s="13"/>
      <c r="BU431" s="13"/>
      <c r="BV431" s="13"/>
      <c r="BW431" s="13"/>
      <c r="BX431" s="13"/>
      <c r="BY431" s="13"/>
    </row>
    <row r="432" spans="1:77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  <c r="AP432" s="13"/>
      <c r="AQ432" s="13"/>
      <c r="AR432" s="13"/>
      <c r="AS432" s="13"/>
      <c r="AT432" s="13"/>
      <c r="AU432" s="13"/>
      <c r="AV432" s="13"/>
      <c r="AW432" s="13"/>
      <c r="AX432" s="13"/>
      <c r="AY432" s="13"/>
      <c r="AZ432" s="13"/>
      <c r="BA432" s="13"/>
      <c r="BB432" s="13"/>
      <c r="BC432" s="13"/>
      <c r="BD432" s="13"/>
      <c r="BE432" s="13"/>
      <c r="BF432" s="13"/>
      <c r="BG432" s="13"/>
      <c r="BH432" s="13"/>
      <c r="BI432" s="13"/>
      <c r="BJ432" s="13"/>
      <c r="BK432" s="13"/>
      <c r="BL432" s="13"/>
      <c r="BM432" s="13"/>
      <c r="BN432" s="13"/>
      <c r="BO432" s="13"/>
      <c r="BP432" s="13"/>
      <c r="BQ432" s="13"/>
      <c r="BR432" s="13"/>
      <c r="BS432" s="13"/>
      <c r="BT432" s="13"/>
      <c r="BU432" s="13"/>
      <c r="BV432" s="13"/>
      <c r="BW432" s="13"/>
      <c r="BX432" s="13"/>
      <c r="BY432" s="13"/>
    </row>
    <row r="433" spans="1:77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  <c r="AP433" s="13"/>
      <c r="AQ433" s="13"/>
      <c r="AR433" s="13"/>
      <c r="AS433" s="13"/>
      <c r="AT433" s="13"/>
      <c r="AU433" s="13"/>
      <c r="AV433" s="13"/>
      <c r="AW433" s="13"/>
      <c r="AX433" s="13"/>
      <c r="AY433" s="13"/>
      <c r="AZ433" s="13"/>
      <c r="BA433" s="13"/>
      <c r="BB433" s="13"/>
      <c r="BC433" s="13"/>
      <c r="BD433" s="13"/>
      <c r="BE433" s="13"/>
      <c r="BF433" s="13"/>
      <c r="BG433" s="13"/>
      <c r="BH433" s="13"/>
      <c r="BI433" s="13"/>
      <c r="BJ433" s="13"/>
      <c r="BK433" s="13"/>
      <c r="BL433" s="13"/>
      <c r="BM433" s="13"/>
      <c r="BN433" s="13"/>
      <c r="BO433" s="13"/>
      <c r="BP433" s="13"/>
      <c r="BQ433" s="13"/>
      <c r="BR433" s="13"/>
      <c r="BS433" s="13"/>
      <c r="BT433" s="13"/>
      <c r="BU433" s="13"/>
      <c r="BV433" s="13"/>
      <c r="BW433" s="13"/>
      <c r="BX433" s="13"/>
      <c r="BY433" s="13"/>
    </row>
    <row r="434" spans="1:77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  <c r="AO434" s="13"/>
      <c r="AP434" s="13"/>
      <c r="AQ434" s="13"/>
      <c r="AR434" s="13"/>
      <c r="AS434" s="13"/>
      <c r="AT434" s="13"/>
      <c r="AU434" s="13"/>
      <c r="AV434" s="13"/>
      <c r="AW434" s="13"/>
      <c r="AX434" s="13"/>
      <c r="AY434" s="13"/>
      <c r="AZ434" s="13"/>
      <c r="BA434" s="13"/>
      <c r="BB434" s="13"/>
      <c r="BC434" s="13"/>
      <c r="BD434" s="13"/>
      <c r="BE434" s="13"/>
      <c r="BF434" s="13"/>
      <c r="BG434" s="13"/>
      <c r="BH434" s="13"/>
      <c r="BI434" s="13"/>
      <c r="BJ434" s="13"/>
      <c r="BK434" s="13"/>
      <c r="BL434" s="13"/>
      <c r="BM434" s="13"/>
      <c r="BN434" s="13"/>
      <c r="BO434" s="13"/>
      <c r="BP434" s="13"/>
      <c r="BQ434" s="13"/>
      <c r="BR434" s="13"/>
      <c r="BS434" s="13"/>
      <c r="BT434" s="13"/>
      <c r="BU434" s="13"/>
      <c r="BV434" s="13"/>
      <c r="BW434" s="13"/>
      <c r="BX434" s="13"/>
      <c r="BY434" s="13"/>
    </row>
    <row r="435" spans="1:77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O435" s="13"/>
      <c r="AP435" s="13"/>
      <c r="AQ435" s="13"/>
      <c r="AR435" s="13"/>
      <c r="AS435" s="13"/>
      <c r="AT435" s="13"/>
      <c r="AU435" s="13"/>
      <c r="AV435" s="13"/>
      <c r="AW435" s="13"/>
      <c r="AX435" s="13"/>
      <c r="AY435" s="13"/>
      <c r="AZ435" s="13"/>
      <c r="BA435" s="13"/>
      <c r="BB435" s="13"/>
      <c r="BC435" s="13"/>
      <c r="BD435" s="13"/>
      <c r="BE435" s="13"/>
      <c r="BF435" s="13"/>
      <c r="BG435" s="13"/>
      <c r="BH435" s="13"/>
      <c r="BI435" s="13"/>
      <c r="BJ435" s="13"/>
      <c r="BK435" s="13"/>
      <c r="BL435" s="13"/>
      <c r="BM435" s="13"/>
      <c r="BN435" s="13"/>
      <c r="BO435" s="13"/>
      <c r="BP435" s="13"/>
      <c r="BQ435" s="13"/>
      <c r="BR435" s="13"/>
      <c r="BS435" s="13"/>
      <c r="BT435" s="13"/>
      <c r="BU435" s="13"/>
      <c r="BV435" s="13"/>
      <c r="BW435" s="13"/>
      <c r="BX435" s="13"/>
      <c r="BY435" s="13"/>
    </row>
    <row r="436" spans="1:77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O436" s="13"/>
      <c r="AP436" s="13"/>
      <c r="AQ436" s="13"/>
      <c r="AR436" s="13"/>
      <c r="AS436" s="13"/>
      <c r="AT436" s="13"/>
      <c r="AU436" s="13"/>
      <c r="AV436" s="13"/>
      <c r="AW436" s="13"/>
      <c r="AX436" s="13"/>
      <c r="AY436" s="13"/>
      <c r="AZ436" s="13"/>
      <c r="BA436" s="13"/>
      <c r="BB436" s="13"/>
      <c r="BC436" s="13"/>
      <c r="BD436" s="13"/>
      <c r="BE436" s="13"/>
      <c r="BF436" s="13"/>
      <c r="BG436" s="13"/>
      <c r="BH436" s="13"/>
      <c r="BI436" s="13"/>
      <c r="BJ436" s="13"/>
      <c r="BK436" s="13"/>
      <c r="BL436" s="13"/>
      <c r="BM436" s="13"/>
      <c r="BN436" s="13"/>
      <c r="BO436" s="13"/>
      <c r="BP436" s="13"/>
      <c r="BQ436" s="13"/>
      <c r="BR436" s="13"/>
      <c r="BS436" s="13"/>
      <c r="BT436" s="13"/>
      <c r="BU436" s="13"/>
      <c r="BV436" s="13"/>
      <c r="BW436" s="13"/>
      <c r="BX436" s="13"/>
      <c r="BY436" s="13"/>
    </row>
    <row r="437" spans="1:77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O437" s="13"/>
      <c r="AP437" s="13"/>
      <c r="AQ437" s="13"/>
      <c r="AR437" s="13"/>
      <c r="AS437" s="13"/>
      <c r="AT437" s="13"/>
      <c r="AU437" s="13"/>
      <c r="AV437" s="13"/>
      <c r="AW437" s="13"/>
      <c r="AX437" s="13"/>
      <c r="AY437" s="13"/>
      <c r="AZ437" s="13"/>
      <c r="BA437" s="13"/>
      <c r="BB437" s="13"/>
      <c r="BC437" s="13"/>
      <c r="BD437" s="13"/>
      <c r="BE437" s="13"/>
      <c r="BF437" s="13"/>
      <c r="BG437" s="13"/>
      <c r="BH437" s="13"/>
      <c r="BI437" s="13"/>
      <c r="BJ437" s="13"/>
      <c r="BK437" s="13"/>
      <c r="BL437" s="13"/>
      <c r="BM437" s="13"/>
      <c r="BN437" s="13"/>
      <c r="BO437" s="13"/>
      <c r="BP437" s="13"/>
      <c r="BQ437" s="13"/>
      <c r="BR437" s="13"/>
      <c r="BS437" s="13"/>
      <c r="BT437" s="13"/>
      <c r="BU437" s="13"/>
      <c r="BV437" s="13"/>
      <c r="BW437" s="13"/>
      <c r="BX437" s="13"/>
      <c r="BY437" s="13"/>
    </row>
    <row r="438" spans="1:77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  <c r="AP438" s="13"/>
      <c r="AQ438" s="13"/>
      <c r="AR438" s="13"/>
      <c r="AS438" s="13"/>
      <c r="AT438" s="13"/>
      <c r="AU438" s="13"/>
      <c r="AV438" s="13"/>
      <c r="AW438" s="13"/>
      <c r="AX438" s="13"/>
      <c r="AY438" s="13"/>
      <c r="AZ438" s="13"/>
      <c r="BA438" s="13"/>
      <c r="BB438" s="13"/>
      <c r="BC438" s="13"/>
      <c r="BD438" s="13"/>
      <c r="BE438" s="13"/>
      <c r="BF438" s="13"/>
      <c r="BG438" s="13"/>
      <c r="BH438" s="13"/>
      <c r="BI438" s="13"/>
      <c r="BJ438" s="13"/>
      <c r="BK438" s="13"/>
      <c r="BL438" s="13"/>
      <c r="BM438" s="13"/>
      <c r="BN438" s="13"/>
      <c r="BO438" s="13"/>
      <c r="BP438" s="13"/>
      <c r="BQ438" s="13"/>
      <c r="BR438" s="13"/>
      <c r="BS438" s="13"/>
      <c r="BT438" s="13"/>
      <c r="BU438" s="13"/>
      <c r="BV438" s="13"/>
      <c r="BW438" s="13"/>
      <c r="BX438" s="13"/>
      <c r="BY438" s="13"/>
    </row>
    <row r="439" spans="1:77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13"/>
      <c r="AP439" s="13"/>
      <c r="AQ439" s="13"/>
      <c r="AR439" s="13"/>
      <c r="AS439" s="13"/>
      <c r="AT439" s="13"/>
      <c r="AU439" s="13"/>
      <c r="AV439" s="13"/>
      <c r="AW439" s="13"/>
      <c r="AX439" s="13"/>
      <c r="AY439" s="13"/>
      <c r="AZ439" s="13"/>
      <c r="BA439" s="13"/>
      <c r="BB439" s="13"/>
      <c r="BC439" s="13"/>
      <c r="BD439" s="13"/>
      <c r="BE439" s="13"/>
      <c r="BF439" s="13"/>
      <c r="BG439" s="13"/>
      <c r="BH439" s="13"/>
      <c r="BI439" s="13"/>
      <c r="BJ439" s="13"/>
      <c r="BK439" s="13"/>
      <c r="BL439" s="13"/>
      <c r="BM439" s="13"/>
      <c r="BN439" s="13"/>
      <c r="BO439" s="13"/>
      <c r="BP439" s="13"/>
      <c r="BQ439" s="13"/>
      <c r="BR439" s="13"/>
      <c r="BS439" s="13"/>
      <c r="BT439" s="13"/>
      <c r="BU439" s="13"/>
      <c r="BV439" s="13"/>
      <c r="BW439" s="13"/>
      <c r="BX439" s="13"/>
      <c r="BY439" s="13"/>
    </row>
    <row r="440" spans="1:77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  <c r="AO440" s="13"/>
      <c r="AP440" s="13"/>
      <c r="AQ440" s="13"/>
      <c r="AR440" s="13"/>
      <c r="AS440" s="13"/>
      <c r="AT440" s="13"/>
      <c r="AU440" s="13"/>
      <c r="AV440" s="13"/>
      <c r="AW440" s="13"/>
      <c r="AX440" s="13"/>
      <c r="AY440" s="13"/>
      <c r="AZ440" s="13"/>
      <c r="BA440" s="13"/>
      <c r="BB440" s="13"/>
      <c r="BC440" s="13"/>
      <c r="BD440" s="13"/>
      <c r="BE440" s="13"/>
      <c r="BF440" s="13"/>
      <c r="BG440" s="13"/>
      <c r="BH440" s="13"/>
      <c r="BI440" s="13"/>
      <c r="BJ440" s="13"/>
      <c r="BK440" s="13"/>
      <c r="BL440" s="13"/>
      <c r="BM440" s="13"/>
      <c r="BN440" s="13"/>
      <c r="BO440" s="13"/>
      <c r="BP440" s="13"/>
      <c r="BQ440" s="13"/>
      <c r="BR440" s="13"/>
      <c r="BS440" s="13"/>
      <c r="BT440" s="13"/>
      <c r="BU440" s="13"/>
      <c r="BV440" s="13"/>
      <c r="BW440" s="13"/>
      <c r="BX440" s="13"/>
      <c r="BY440" s="13"/>
    </row>
    <row r="441" spans="1:77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O441" s="13"/>
      <c r="AP441" s="13"/>
      <c r="AQ441" s="13"/>
      <c r="AR441" s="13"/>
      <c r="AS441" s="13"/>
      <c r="AT441" s="13"/>
      <c r="AU441" s="13"/>
      <c r="AV441" s="13"/>
      <c r="AW441" s="13"/>
      <c r="AX441" s="13"/>
      <c r="AY441" s="13"/>
      <c r="AZ441" s="13"/>
      <c r="BA441" s="13"/>
      <c r="BB441" s="13"/>
      <c r="BC441" s="13"/>
      <c r="BD441" s="13"/>
      <c r="BE441" s="13"/>
      <c r="BF441" s="13"/>
      <c r="BG441" s="13"/>
      <c r="BH441" s="13"/>
      <c r="BI441" s="13"/>
      <c r="BJ441" s="13"/>
      <c r="BK441" s="13"/>
      <c r="BL441" s="13"/>
      <c r="BM441" s="13"/>
      <c r="BN441" s="13"/>
      <c r="BO441" s="13"/>
      <c r="BP441" s="13"/>
      <c r="BQ441" s="13"/>
      <c r="BR441" s="13"/>
      <c r="BS441" s="13"/>
      <c r="BT441" s="13"/>
      <c r="BU441" s="13"/>
      <c r="BV441" s="13"/>
      <c r="BW441" s="13"/>
      <c r="BX441" s="13"/>
      <c r="BY441" s="13"/>
    </row>
    <row r="442" spans="1:77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/>
      <c r="AP442" s="13"/>
      <c r="AQ442" s="13"/>
      <c r="AR442" s="13"/>
      <c r="AS442" s="13"/>
      <c r="AT442" s="13"/>
      <c r="AU442" s="13"/>
      <c r="AV442" s="13"/>
      <c r="AW442" s="13"/>
      <c r="AX442" s="13"/>
      <c r="AY442" s="13"/>
      <c r="AZ442" s="13"/>
      <c r="BA442" s="13"/>
      <c r="BB442" s="13"/>
      <c r="BC442" s="13"/>
      <c r="BD442" s="13"/>
      <c r="BE442" s="13"/>
      <c r="BF442" s="13"/>
      <c r="BG442" s="13"/>
      <c r="BH442" s="13"/>
      <c r="BI442" s="13"/>
      <c r="BJ442" s="13"/>
      <c r="BK442" s="13"/>
      <c r="BL442" s="13"/>
      <c r="BM442" s="13"/>
      <c r="BN442" s="13"/>
      <c r="BO442" s="13"/>
      <c r="BP442" s="13"/>
      <c r="BQ442" s="13"/>
      <c r="BR442" s="13"/>
      <c r="BS442" s="13"/>
      <c r="BT442" s="13"/>
      <c r="BU442" s="13"/>
      <c r="BV442" s="13"/>
      <c r="BW442" s="13"/>
      <c r="BX442" s="13"/>
      <c r="BY442" s="13"/>
    </row>
    <row r="443" spans="1:77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  <c r="AO443" s="13"/>
      <c r="AP443" s="13"/>
      <c r="AQ443" s="13"/>
      <c r="AR443" s="13"/>
      <c r="AS443" s="13"/>
      <c r="AT443" s="13"/>
      <c r="AU443" s="13"/>
      <c r="AV443" s="13"/>
      <c r="AW443" s="13"/>
      <c r="AX443" s="13"/>
      <c r="AY443" s="13"/>
      <c r="AZ443" s="13"/>
      <c r="BA443" s="13"/>
      <c r="BB443" s="13"/>
      <c r="BC443" s="13"/>
      <c r="BD443" s="13"/>
      <c r="BE443" s="13"/>
      <c r="BF443" s="13"/>
      <c r="BG443" s="13"/>
      <c r="BH443" s="13"/>
      <c r="BI443" s="13"/>
      <c r="BJ443" s="13"/>
      <c r="BK443" s="13"/>
      <c r="BL443" s="13"/>
      <c r="BM443" s="13"/>
      <c r="BN443" s="13"/>
      <c r="BO443" s="13"/>
      <c r="BP443" s="13"/>
      <c r="BQ443" s="13"/>
      <c r="BR443" s="13"/>
      <c r="BS443" s="13"/>
      <c r="BT443" s="13"/>
      <c r="BU443" s="13"/>
      <c r="BV443" s="13"/>
      <c r="BW443" s="13"/>
      <c r="BX443" s="13"/>
      <c r="BY443" s="13"/>
    </row>
    <row r="444" spans="1:77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  <c r="AO444" s="13"/>
      <c r="AP444" s="13"/>
      <c r="AQ444" s="13"/>
      <c r="AR444" s="13"/>
      <c r="AS444" s="13"/>
      <c r="AT444" s="13"/>
      <c r="AU444" s="13"/>
      <c r="AV444" s="13"/>
      <c r="AW444" s="13"/>
      <c r="AX444" s="13"/>
      <c r="AY444" s="13"/>
      <c r="AZ444" s="13"/>
      <c r="BA444" s="13"/>
      <c r="BB444" s="13"/>
      <c r="BC444" s="13"/>
      <c r="BD444" s="13"/>
      <c r="BE444" s="13"/>
      <c r="BF444" s="13"/>
      <c r="BG444" s="13"/>
      <c r="BH444" s="13"/>
      <c r="BI444" s="13"/>
      <c r="BJ444" s="13"/>
      <c r="BK444" s="13"/>
      <c r="BL444" s="13"/>
      <c r="BM444" s="13"/>
      <c r="BN444" s="13"/>
      <c r="BO444" s="13"/>
      <c r="BP444" s="13"/>
      <c r="BQ444" s="13"/>
      <c r="BR444" s="13"/>
      <c r="BS444" s="13"/>
      <c r="BT444" s="13"/>
      <c r="BU444" s="13"/>
      <c r="BV444" s="13"/>
      <c r="BW444" s="13"/>
      <c r="BX444" s="13"/>
      <c r="BY444" s="13"/>
    </row>
    <row r="445" spans="1:77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  <c r="AO445" s="13"/>
      <c r="AP445" s="13"/>
      <c r="AQ445" s="13"/>
      <c r="AR445" s="13"/>
      <c r="AS445" s="13"/>
      <c r="AT445" s="13"/>
      <c r="AU445" s="13"/>
      <c r="AV445" s="13"/>
      <c r="AW445" s="13"/>
      <c r="AX445" s="13"/>
      <c r="AY445" s="13"/>
      <c r="AZ445" s="13"/>
      <c r="BA445" s="13"/>
      <c r="BB445" s="13"/>
      <c r="BC445" s="13"/>
      <c r="BD445" s="13"/>
      <c r="BE445" s="13"/>
      <c r="BF445" s="13"/>
      <c r="BG445" s="13"/>
      <c r="BH445" s="13"/>
      <c r="BI445" s="13"/>
      <c r="BJ445" s="13"/>
      <c r="BK445" s="13"/>
      <c r="BL445" s="13"/>
      <c r="BM445" s="13"/>
      <c r="BN445" s="13"/>
      <c r="BO445" s="13"/>
      <c r="BP445" s="13"/>
      <c r="BQ445" s="13"/>
      <c r="BR445" s="13"/>
      <c r="BS445" s="13"/>
      <c r="BT445" s="13"/>
      <c r="BU445" s="13"/>
      <c r="BV445" s="13"/>
      <c r="BW445" s="13"/>
      <c r="BX445" s="13"/>
      <c r="BY445" s="13"/>
    </row>
    <row r="446" spans="1:77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  <c r="AO446" s="13"/>
      <c r="AP446" s="13"/>
      <c r="AQ446" s="13"/>
      <c r="AR446" s="13"/>
      <c r="AS446" s="13"/>
      <c r="AT446" s="13"/>
      <c r="AU446" s="13"/>
      <c r="AV446" s="13"/>
      <c r="AW446" s="13"/>
      <c r="AX446" s="13"/>
      <c r="AY446" s="13"/>
      <c r="AZ446" s="13"/>
      <c r="BA446" s="13"/>
      <c r="BB446" s="13"/>
      <c r="BC446" s="13"/>
      <c r="BD446" s="13"/>
      <c r="BE446" s="13"/>
      <c r="BF446" s="13"/>
      <c r="BG446" s="13"/>
      <c r="BH446" s="13"/>
      <c r="BI446" s="13"/>
      <c r="BJ446" s="13"/>
      <c r="BK446" s="13"/>
      <c r="BL446" s="13"/>
      <c r="BM446" s="13"/>
      <c r="BN446" s="13"/>
      <c r="BO446" s="13"/>
      <c r="BP446" s="13"/>
      <c r="BQ446" s="13"/>
      <c r="BR446" s="13"/>
      <c r="BS446" s="13"/>
      <c r="BT446" s="13"/>
      <c r="BU446" s="13"/>
      <c r="BV446" s="13"/>
      <c r="BW446" s="13"/>
      <c r="BX446" s="13"/>
      <c r="BY446" s="13"/>
    </row>
    <row r="447" spans="1:77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O447" s="13"/>
      <c r="AP447" s="13"/>
      <c r="AQ447" s="13"/>
      <c r="AR447" s="13"/>
      <c r="AS447" s="13"/>
      <c r="AT447" s="13"/>
      <c r="AU447" s="13"/>
      <c r="AV447" s="13"/>
      <c r="AW447" s="13"/>
      <c r="AX447" s="13"/>
      <c r="AY447" s="13"/>
      <c r="AZ447" s="13"/>
      <c r="BA447" s="13"/>
      <c r="BB447" s="13"/>
      <c r="BC447" s="13"/>
      <c r="BD447" s="13"/>
      <c r="BE447" s="13"/>
      <c r="BF447" s="13"/>
      <c r="BG447" s="13"/>
      <c r="BH447" s="13"/>
      <c r="BI447" s="13"/>
      <c r="BJ447" s="13"/>
      <c r="BK447" s="13"/>
      <c r="BL447" s="13"/>
      <c r="BM447" s="13"/>
      <c r="BN447" s="13"/>
      <c r="BO447" s="13"/>
      <c r="BP447" s="13"/>
      <c r="BQ447" s="13"/>
      <c r="BR447" s="13"/>
      <c r="BS447" s="13"/>
      <c r="BT447" s="13"/>
      <c r="BU447" s="13"/>
      <c r="BV447" s="13"/>
      <c r="BW447" s="13"/>
      <c r="BX447" s="13"/>
      <c r="BY447" s="13"/>
    </row>
    <row r="448" spans="1:77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  <c r="AO448" s="13"/>
      <c r="AP448" s="13"/>
      <c r="AQ448" s="13"/>
      <c r="AR448" s="13"/>
      <c r="AS448" s="13"/>
      <c r="AT448" s="13"/>
      <c r="AU448" s="13"/>
      <c r="AV448" s="13"/>
      <c r="AW448" s="13"/>
      <c r="AX448" s="13"/>
      <c r="AY448" s="13"/>
      <c r="AZ448" s="13"/>
      <c r="BA448" s="13"/>
      <c r="BB448" s="13"/>
      <c r="BC448" s="13"/>
      <c r="BD448" s="13"/>
      <c r="BE448" s="13"/>
      <c r="BF448" s="13"/>
      <c r="BG448" s="13"/>
      <c r="BH448" s="13"/>
      <c r="BI448" s="13"/>
      <c r="BJ448" s="13"/>
      <c r="BK448" s="13"/>
      <c r="BL448" s="13"/>
      <c r="BM448" s="13"/>
      <c r="BN448" s="13"/>
      <c r="BO448" s="13"/>
      <c r="BP448" s="13"/>
      <c r="BQ448" s="13"/>
      <c r="BR448" s="13"/>
      <c r="BS448" s="13"/>
      <c r="BT448" s="13"/>
      <c r="BU448" s="13"/>
      <c r="BV448" s="13"/>
      <c r="BW448" s="13"/>
      <c r="BX448" s="13"/>
      <c r="BY448" s="13"/>
    </row>
    <row r="449" spans="1:77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  <c r="AO449" s="13"/>
      <c r="AP449" s="13"/>
      <c r="AQ449" s="13"/>
      <c r="AR449" s="13"/>
      <c r="AS449" s="13"/>
      <c r="AT449" s="13"/>
      <c r="AU449" s="13"/>
      <c r="AV449" s="13"/>
      <c r="AW449" s="13"/>
      <c r="AX449" s="13"/>
      <c r="AY449" s="13"/>
      <c r="AZ449" s="13"/>
      <c r="BA449" s="13"/>
      <c r="BB449" s="13"/>
      <c r="BC449" s="13"/>
      <c r="BD449" s="13"/>
      <c r="BE449" s="13"/>
      <c r="BF449" s="13"/>
      <c r="BG449" s="13"/>
      <c r="BH449" s="13"/>
      <c r="BI449" s="13"/>
      <c r="BJ449" s="13"/>
      <c r="BK449" s="13"/>
      <c r="BL449" s="13"/>
      <c r="BM449" s="13"/>
      <c r="BN449" s="13"/>
      <c r="BO449" s="13"/>
      <c r="BP449" s="13"/>
      <c r="BQ449" s="13"/>
      <c r="BR449" s="13"/>
      <c r="BS449" s="13"/>
      <c r="BT449" s="13"/>
      <c r="BU449" s="13"/>
      <c r="BV449" s="13"/>
      <c r="BW449" s="13"/>
      <c r="BX449" s="13"/>
      <c r="BY449" s="13"/>
    </row>
    <row r="450" spans="1:77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13"/>
      <c r="AP450" s="13"/>
      <c r="AQ450" s="13"/>
      <c r="AR450" s="13"/>
      <c r="AS450" s="13"/>
      <c r="AT450" s="13"/>
      <c r="AU450" s="13"/>
      <c r="AV450" s="13"/>
      <c r="AW450" s="13"/>
      <c r="AX450" s="13"/>
      <c r="AY450" s="13"/>
      <c r="AZ450" s="13"/>
      <c r="BA450" s="13"/>
      <c r="BB450" s="13"/>
      <c r="BC450" s="13"/>
      <c r="BD450" s="13"/>
      <c r="BE450" s="13"/>
      <c r="BF450" s="13"/>
      <c r="BG450" s="13"/>
      <c r="BH450" s="13"/>
      <c r="BI450" s="13"/>
      <c r="BJ450" s="13"/>
      <c r="BK450" s="13"/>
      <c r="BL450" s="13"/>
      <c r="BM450" s="13"/>
      <c r="BN450" s="13"/>
      <c r="BO450" s="13"/>
      <c r="BP450" s="13"/>
      <c r="BQ450" s="13"/>
      <c r="BR450" s="13"/>
      <c r="BS450" s="13"/>
      <c r="BT450" s="13"/>
      <c r="BU450" s="13"/>
      <c r="BV450" s="13"/>
      <c r="BW450" s="13"/>
      <c r="BX450" s="13"/>
      <c r="BY450" s="13"/>
    </row>
    <row r="451" spans="1:77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O451" s="13"/>
      <c r="AP451" s="13"/>
      <c r="AQ451" s="13"/>
      <c r="AR451" s="13"/>
      <c r="AS451" s="13"/>
      <c r="AT451" s="13"/>
      <c r="AU451" s="13"/>
      <c r="AV451" s="13"/>
      <c r="AW451" s="13"/>
      <c r="AX451" s="13"/>
      <c r="AY451" s="13"/>
      <c r="AZ451" s="13"/>
      <c r="BA451" s="13"/>
      <c r="BB451" s="13"/>
      <c r="BC451" s="13"/>
      <c r="BD451" s="13"/>
      <c r="BE451" s="13"/>
      <c r="BF451" s="13"/>
      <c r="BG451" s="13"/>
      <c r="BH451" s="13"/>
      <c r="BI451" s="13"/>
      <c r="BJ451" s="13"/>
      <c r="BK451" s="13"/>
      <c r="BL451" s="13"/>
      <c r="BM451" s="13"/>
      <c r="BN451" s="13"/>
      <c r="BO451" s="13"/>
      <c r="BP451" s="13"/>
      <c r="BQ451" s="13"/>
      <c r="BR451" s="13"/>
      <c r="BS451" s="13"/>
      <c r="BT451" s="13"/>
      <c r="BU451" s="13"/>
      <c r="BV451" s="13"/>
      <c r="BW451" s="13"/>
      <c r="BX451" s="13"/>
      <c r="BY451" s="13"/>
    </row>
    <row r="452" spans="1:77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O452" s="13"/>
      <c r="AP452" s="13"/>
      <c r="AQ452" s="13"/>
      <c r="AR452" s="13"/>
      <c r="AS452" s="13"/>
      <c r="AT452" s="13"/>
      <c r="AU452" s="13"/>
      <c r="AV452" s="13"/>
      <c r="AW452" s="13"/>
      <c r="AX452" s="13"/>
      <c r="AY452" s="13"/>
      <c r="AZ452" s="13"/>
      <c r="BA452" s="13"/>
      <c r="BB452" s="13"/>
      <c r="BC452" s="13"/>
      <c r="BD452" s="13"/>
      <c r="BE452" s="13"/>
      <c r="BF452" s="13"/>
      <c r="BG452" s="13"/>
      <c r="BH452" s="13"/>
      <c r="BI452" s="13"/>
      <c r="BJ452" s="13"/>
      <c r="BK452" s="13"/>
      <c r="BL452" s="13"/>
      <c r="BM452" s="13"/>
      <c r="BN452" s="13"/>
      <c r="BO452" s="13"/>
      <c r="BP452" s="13"/>
      <c r="BQ452" s="13"/>
      <c r="BR452" s="13"/>
      <c r="BS452" s="13"/>
      <c r="BT452" s="13"/>
      <c r="BU452" s="13"/>
      <c r="BV452" s="13"/>
      <c r="BW452" s="13"/>
      <c r="BX452" s="13"/>
      <c r="BY452" s="13"/>
    </row>
    <row r="453" spans="1:77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  <c r="AP453" s="13"/>
      <c r="AQ453" s="13"/>
      <c r="AR453" s="13"/>
      <c r="AS453" s="13"/>
      <c r="AT453" s="13"/>
      <c r="AU453" s="13"/>
      <c r="AV453" s="13"/>
      <c r="AW453" s="13"/>
      <c r="AX453" s="13"/>
      <c r="AY453" s="13"/>
      <c r="AZ453" s="13"/>
      <c r="BA453" s="13"/>
      <c r="BB453" s="13"/>
      <c r="BC453" s="13"/>
      <c r="BD453" s="13"/>
      <c r="BE453" s="13"/>
      <c r="BF453" s="13"/>
      <c r="BG453" s="13"/>
      <c r="BH453" s="13"/>
      <c r="BI453" s="13"/>
      <c r="BJ453" s="13"/>
      <c r="BK453" s="13"/>
      <c r="BL453" s="13"/>
      <c r="BM453" s="13"/>
      <c r="BN453" s="13"/>
      <c r="BO453" s="13"/>
      <c r="BP453" s="13"/>
      <c r="BQ453" s="13"/>
      <c r="BR453" s="13"/>
      <c r="BS453" s="13"/>
      <c r="BT453" s="13"/>
      <c r="BU453" s="13"/>
      <c r="BV453" s="13"/>
      <c r="BW453" s="13"/>
      <c r="BX453" s="13"/>
      <c r="BY453" s="13"/>
    </row>
    <row r="454" spans="1:77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  <c r="AP454" s="13"/>
      <c r="AQ454" s="13"/>
      <c r="AR454" s="13"/>
      <c r="AS454" s="13"/>
      <c r="AT454" s="13"/>
      <c r="AU454" s="13"/>
      <c r="AV454" s="13"/>
      <c r="AW454" s="13"/>
      <c r="AX454" s="13"/>
      <c r="AY454" s="13"/>
      <c r="AZ454" s="13"/>
      <c r="BA454" s="13"/>
      <c r="BB454" s="13"/>
      <c r="BC454" s="13"/>
      <c r="BD454" s="13"/>
      <c r="BE454" s="13"/>
      <c r="BF454" s="13"/>
      <c r="BG454" s="13"/>
      <c r="BH454" s="13"/>
      <c r="BI454" s="13"/>
      <c r="BJ454" s="13"/>
      <c r="BK454" s="13"/>
      <c r="BL454" s="13"/>
      <c r="BM454" s="13"/>
      <c r="BN454" s="13"/>
      <c r="BO454" s="13"/>
      <c r="BP454" s="13"/>
      <c r="BQ454" s="13"/>
      <c r="BR454" s="13"/>
      <c r="BS454" s="13"/>
      <c r="BT454" s="13"/>
      <c r="BU454" s="13"/>
      <c r="BV454" s="13"/>
      <c r="BW454" s="13"/>
      <c r="BX454" s="13"/>
      <c r="BY454" s="13"/>
    </row>
    <row r="455" spans="1:77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  <c r="AP455" s="13"/>
      <c r="AQ455" s="13"/>
      <c r="AR455" s="13"/>
      <c r="AS455" s="13"/>
      <c r="AT455" s="13"/>
      <c r="AU455" s="13"/>
      <c r="AV455" s="13"/>
      <c r="AW455" s="13"/>
      <c r="AX455" s="13"/>
      <c r="AY455" s="13"/>
      <c r="AZ455" s="13"/>
      <c r="BA455" s="13"/>
      <c r="BB455" s="13"/>
      <c r="BC455" s="13"/>
      <c r="BD455" s="13"/>
      <c r="BE455" s="13"/>
      <c r="BF455" s="13"/>
      <c r="BG455" s="13"/>
      <c r="BH455" s="13"/>
      <c r="BI455" s="13"/>
      <c r="BJ455" s="13"/>
      <c r="BK455" s="13"/>
      <c r="BL455" s="13"/>
      <c r="BM455" s="13"/>
      <c r="BN455" s="13"/>
      <c r="BO455" s="13"/>
      <c r="BP455" s="13"/>
      <c r="BQ455" s="13"/>
      <c r="BR455" s="13"/>
      <c r="BS455" s="13"/>
      <c r="BT455" s="13"/>
      <c r="BU455" s="13"/>
      <c r="BV455" s="13"/>
      <c r="BW455" s="13"/>
      <c r="BX455" s="13"/>
      <c r="BY455" s="13"/>
    </row>
    <row r="456" spans="1:77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  <c r="AP456" s="13"/>
      <c r="AQ456" s="13"/>
      <c r="AR456" s="13"/>
      <c r="AS456" s="13"/>
      <c r="AT456" s="13"/>
      <c r="AU456" s="13"/>
      <c r="AV456" s="13"/>
      <c r="AW456" s="13"/>
      <c r="AX456" s="13"/>
      <c r="AY456" s="13"/>
      <c r="AZ456" s="13"/>
      <c r="BA456" s="13"/>
      <c r="BB456" s="13"/>
      <c r="BC456" s="13"/>
      <c r="BD456" s="13"/>
      <c r="BE456" s="13"/>
      <c r="BF456" s="13"/>
      <c r="BG456" s="13"/>
      <c r="BH456" s="13"/>
      <c r="BI456" s="13"/>
      <c r="BJ456" s="13"/>
      <c r="BK456" s="13"/>
      <c r="BL456" s="13"/>
      <c r="BM456" s="13"/>
      <c r="BN456" s="13"/>
      <c r="BO456" s="13"/>
      <c r="BP456" s="13"/>
      <c r="BQ456" s="13"/>
      <c r="BR456" s="13"/>
      <c r="BS456" s="13"/>
      <c r="BT456" s="13"/>
      <c r="BU456" s="13"/>
      <c r="BV456" s="13"/>
      <c r="BW456" s="13"/>
      <c r="BX456" s="13"/>
      <c r="BY456" s="13"/>
    </row>
    <row r="457" spans="1:77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  <c r="AP457" s="13"/>
      <c r="AQ457" s="13"/>
      <c r="AR457" s="13"/>
      <c r="AS457" s="13"/>
      <c r="AT457" s="13"/>
      <c r="AU457" s="13"/>
      <c r="AV457" s="13"/>
      <c r="AW457" s="13"/>
      <c r="AX457" s="13"/>
      <c r="AY457" s="13"/>
      <c r="AZ457" s="13"/>
      <c r="BA457" s="13"/>
      <c r="BB457" s="13"/>
      <c r="BC457" s="13"/>
      <c r="BD457" s="13"/>
      <c r="BE457" s="13"/>
      <c r="BF457" s="13"/>
      <c r="BG457" s="13"/>
      <c r="BH457" s="13"/>
      <c r="BI457" s="13"/>
      <c r="BJ457" s="13"/>
      <c r="BK457" s="13"/>
      <c r="BL457" s="13"/>
      <c r="BM457" s="13"/>
      <c r="BN457" s="13"/>
      <c r="BO457" s="13"/>
      <c r="BP457" s="13"/>
      <c r="BQ457" s="13"/>
      <c r="BR457" s="13"/>
      <c r="BS457" s="13"/>
      <c r="BT457" s="13"/>
      <c r="BU457" s="13"/>
      <c r="BV457" s="13"/>
      <c r="BW457" s="13"/>
      <c r="BX457" s="13"/>
      <c r="BY457" s="13"/>
    </row>
    <row r="458" spans="1:77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  <c r="AP458" s="13"/>
      <c r="AQ458" s="13"/>
      <c r="AR458" s="13"/>
      <c r="AS458" s="13"/>
      <c r="AT458" s="13"/>
      <c r="AU458" s="13"/>
      <c r="AV458" s="13"/>
      <c r="AW458" s="13"/>
      <c r="AX458" s="13"/>
      <c r="AY458" s="13"/>
      <c r="AZ458" s="13"/>
      <c r="BA458" s="13"/>
      <c r="BB458" s="13"/>
      <c r="BC458" s="13"/>
      <c r="BD458" s="13"/>
      <c r="BE458" s="13"/>
      <c r="BF458" s="13"/>
      <c r="BG458" s="13"/>
      <c r="BH458" s="13"/>
      <c r="BI458" s="13"/>
      <c r="BJ458" s="13"/>
      <c r="BK458" s="13"/>
      <c r="BL458" s="13"/>
      <c r="BM458" s="13"/>
      <c r="BN458" s="13"/>
      <c r="BO458" s="13"/>
      <c r="BP458" s="13"/>
      <c r="BQ458" s="13"/>
      <c r="BR458" s="13"/>
      <c r="BS458" s="13"/>
      <c r="BT458" s="13"/>
      <c r="BU458" s="13"/>
      <c r="BV458" s="13"/>
      <c r="BW458" s="13"/>
      <c r="BX458" s="13"/>
      <c r="BY458" s="13"/>
    </row>
    <row r="459" spans="1:77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  <c r="AP459" s="13"/>
      <c r="AQ459" s="13"/>
      <c r="AR459" s="13"/>
      <c r="AS459" s="13"/>
      <c r="AT459" s="13"/>
      <c r="AU459" s="13"/>
      <c r="AV459" s="13"/>
      <c r="AW459" s="13"/>
      <c r="AX459" s="13"/>
      <c r="AY459" s="13"/>
      <c r="AZ459" s="13"/>
      <c r="BA459" s="13"/>
      <c r="BB459" s="13"/>
      <c r="BC459" s="13"/>
      <c r="BD459" s="13"/>
      <c r="BE459" s="13"/>
      <c r="BF459" s="13"/>
      <c r="BG459" s="13"/>
      <c r="BH459" s="13"/>
      <c r="BI459" s="13"/>
      <c r="BJ459" s="13"/>
      <c r="BK459" s="13"/>
      <c r="BL459" s="13"/>
      <c r="BM459" s="13"/>
      <c r="BN459" s="13"/>
      <c r="BO459" s="13"/>
      <c r="BP459" s="13"/>
      <c r="BQ459" s="13"/>
      <c r="BR459" s="13"/>
      <c r="BS459" s="13"/>
      <c r="BT459" s="13"/>
      <c r="BU459" s="13"/>
      <c r="BV459" s="13"/>
      <c r="BW459" s="13"/>
      <c r="BX459" s="13"/>
      <c r="BY459" s="13"/>
    </row>
    <row r="460" spans="1:77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  <c r="AO460" s="13"/>
      <c r="AP460" s="13"/>
      <c r="AQ460" s="13"/>
      <c r="AR460" s="13"/>
      <c r="AS460" s="13"/>
      <c r="AT460" s="13"/>
      <c r="AU460" s="13"/>
      <c r="AV460" s="13"/>
      <c r="AW460" s="13"/>
      <c r="AX460" s="13"/>
      <c r="AY460" s="13"/>
      <c r="AZ460" s="13"/>
      <c r="BA460" s="13"/>
      <c r="BB460" s="13"/>
      <c r="BC460" s="13"/>
      <c r="BD460" s="13"/>
      <c r="BE460" s="13"/>
      <c r="BF460" s="13"/>
      <c r="BG460" s="13"/>
      <c r="BH460" s="13"/>
      <c r="BI460" s="13"/>
      <c r="BJ460" s="13"/>
      <c r="BK460" s="13"/>
      <c r="BL460" s="13"/>
      <c r="BM460" s="13"/>
      <c r="BN460" s="13"/>
      <c r="BO460" s="13"/>
      <c r="BP460" s="13"/>
      <c r="BQ460" s="13"/>
      <c r="BR460" s="13"/>
      <c r="BS460" s="13"/>
      <c r="BT460" s="13"/>
      <c r="BU460" s="13"/>
      <c r="BV460" s="13"/>
      <c r="BW460" s="13"/>
      <c r="BX460" s="13"/>
      <c r="BY460" s="13"/>
    </row>
    <row r="461" spans="1:77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  <c r="AO461" s="13"/>
      <c r="AP461" s="13"/>
      <c r="AQ461" s="13"/>
      <c r="AR461" s="13"/>
      <c r="AS461" s="13"/>
      <c r="AT461" s="13"/>
      <c r="AU461" s="13"/>
      <c r="AV461" s="13"/>
      <c r="AW461" s="13"/>
      <c r="AX461" s="13"/>
      <c r="AY461" s="13"/>
      <c r="AZ461" s="13"/>
      <c r="BA461" s="13"/>
      <c r="BB461" s="13"/>
      <c r="BC461" s="13"/>
      <c r="BD461" s="13"/>
      <c r="BE461" s="13"/>
      <c r="BF461" s="13"/>
      <c r="BG461" s="13"/>
      <c r="BH461" s="13"/>
      <c r="BI461" s="13"/>
      <c r="BJ461" s="13"/>
      <c r="BK461" s="13"/>
      <c r="BL461" s="13"/>
      <c r="BM461" s="13"/>
      <c r="BN461" s="13"/>
      <c r="BO461" s="13"/>
      <c r="BP461" s="13"/>
      <c r="BQ461" s="13"/>
      <c r="BR461" s="13"/>
      <c r="BS461" s="13"/>
      <c r="BT461" s="13"/>
      <c r="BU461" s="13"/>
      <c r="BV461" s="13"/>
      <c r="BW461" s="13"/>
      <c r="BX461" s="13"/>
      <c r="BY461" s="13"/>
    </row>
    <row r="462" spans="1:77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  <c r="AO462" s="13"/>
      <c r="AP462" s="13"/>
      <c r="AQ462" s="13"/>
      <c r="AR462" s="13"/>
      <c r="AS462" s="13"/>
      <c r="AT462" s="13"/>
      <c r="AU462" s="13"/>
      <c r="AV462" s="13"/>
      <c r="AW462" s="13"/>
      <c r="AX462" s="13"/>
      <c r="AY462" s="13"/>
      <c r="AZ462" s="13"/>
      <c r="BA462" s="13"/>
      <c r="BB462" s="13"/>
      <c r="BC462" s="13"/>
      <c r="BD462" s="13"/>
      <c r="BE462" s="13"/>
      <c r="BF462" s="13"/>
      <c r="BG462" s="13"/>
      <c r="BH462" s="13"/>
      <c r="BI462" s="13"/>
      <c r="BJ462" s="13"/>
      <c r="BK462" s="13"/>
      <c r="BL462" s="13"/>
      <c r="BM462" s="13"/>
      <c r="BN462" s="13"/>
      <c r="BO462" s="13"/>
      <c r="BP462" s="13"/>
      <c r="BQ462" s="13"/>
      <c r="BR462" s="13"/>
      <c r="BS462" s="13"/>
      <c r="BT462" s="13"/>
      <c r="BU462" s="13"/>
      <c r="BV462" s="13"/>
      <c r="BW462" s="13"/>
      <c r="BX462" s="13"/>
      <c r="BY462" s="13"/>
    </row>
    <row r="463" spans="1:77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  <c r="AP463" s="13"/>
      <c r="AQ463" s="13"/>
      <c r="AR463" s="13"/>
      <c r="AS463" s="13"/>
      <c r="AT463" s="13"/>
      <c r="AU463" s="13"/>
      <c r="AV463" s="13"/>
      <c r="AW463" s="13"/>
      <c r="AX463" s="13"/>
      <c r="AY463" s="13"/>
      <c r="AZ463" s="13"/>
      <c r="BA463" s="13"/>
      <c r="BB463" s="13"/>
      <c r="BC463" s="13"/>
      <c r="BD463" s="13"/>
      <c r="BE463" s="13"/>
      <c r="BF463" s="13"/>
      <c r="BG463" s="13"/>
      <c r="BH463" s="13"/>
      <c r="BI463" s="13"/>
      <c r="BJ463" s="13"/>
      <c r="BK463" s="13"/>
      <c r="BL463" s="13"/>
      <c r="BM463" s="13"/>
      <c r="BN463" s="13"/>
      <c r="BO463" s="13"/>
      <c r="BP463" s="13"/>
      <c r="BQ463" s="13"/>
      <c r="BR463" s="13"/>
      <c r="BS463" s="13"/>
      <c r="BT463" s="13"/>
      <c r="BU463" s="13"/>
      <c r="BV463" s="13"/>
      <c r="BW463" s="13"/>
      <c r="BX463" s="13"/>
      <c r="BY463" s="13"/>
    </row>
    <row r="464" spans="1:77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  <c r="AO464" s="13"/>
      <c r="AP464" s="13"/>
      <c r="AQ464" s="13"/>
      <c r="AR464" s="13"/>
      <c r="AS464" s="13"/>
      <c r="AT464" s="13"/>
      <c r="AU464" s="13"/>
      <c r="AV464" s="13"/>
      <c r="AW464" s="13"/>
      <c r="AX464" s="13"/>
      <c r="AY464" s="13"/>
      <c r="AZ464" s="13"/>
      <c r="BA464" s="13"/>
      <c r="BB464" s="13"/>
      <c r="BC464" s="13"/>
      <c r="BD464" s="13"/>
      <c r="BE464" s="13"/>
      <c r="BF464" s="13"/>
      <c r="BG464" s="13"/>
      <c r="BH464" s="13"/>
      <c r="BI464" s="13"/>
      <c r="BJ464" s="13"/>
      <c r="BK464" s="13"/>
      <c r="BL464" s="13"/>
      <c r="BM464" s="13"/>
      <c r="BN464" s="13"/>
      <c r="BO464" s="13"/>
      <c r="BP464" s="13"/>
      <c r="BQ464" s="13"/>
      <c r="BR464" s="13"/>
      <c r="BS464" s="13"/>
      <c r="BT464" s="13"/>
      <c r="BU464" s="13"/>
      <c r="BV464" s="13"/>
      <c r="BW464" s="13"/>
      <c r="BX464" s="13"/>
      <c r="BY464" s="13"/>
    </row>
    <row r="465" spans="1:77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O465" s="13"/>
      <c r="AP465" s="13"/>
      <c r="AQ465" s="13"/>
      <c r="AR465" s="13"/>
      <c r="AS465" s="13"/>
      <c r="AT465" s="13"/>
      <c r="AU465" s="13"/>
      <c r="AV465" s="13"/>
      <c r="AW465" s="13"/>
      <c r="AX465" s="13"/>
      <c r="AY465" s="13"/>
      <c r="AZ465" s="13"/>
      <c r="BA465" s="13"/>
      <c r="BB465" s="13"/>
      <c r="BC465" s="13"/>
      <c r="BD465" s="13"/>
      <c r="BE465" s="13"/>
      <c r="BF465" s="13"/>
      <c r="BG465" s="13"/>
      <c r="BH465" s="13"/>
      <c r="BI465" s="13"/>
      <c r="BJ465" s="13"/>
      <c r="BK465" s="13"/>
      <c r="BL465" s="13"/>
      <c r="BM465" s="13"/>
      <c r="BN465" s="13"/>
      <c r="BO465" s="13"/>
      <c r="BP465" s="13"/>
      <c r="BQ465" s="13"/>
      <c r="BR465" s="13"/>
      <c r="BS465" s="13"/>
      <c r="BT465" s="13"/>
      <c r="BU465" s="13"/>
      <c r="BV465" s="13"/>
      <c r="BW465" s="13"/>
      <c r="BX465" s="13"/>
      <c r="BY465" s="13"/>
    </row>
    <row r="466" spans="1:77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13"/>
      <c r="AX466" s="13"/>
      <c r="AY466" s="13"/>
      <c r="AZ466" s="13"/>
      <c r="BA466" s="13"/>
      <c r="BB466" s="13"/>
      <c r="BC466" s="13"/>
      <c r="BD466" s="13"/>
      <c r="BE466" s="13"/>
      <c r="BF466" s="13"/>
      <c r="BG466" s="13"/>
      <c r="BH466" s="13"/>
      <c r="BI466" s="13"/>
      <c r="BJ466" s="13"/>
      <c r="BK466" s="13"/>
      <c r="BL466" s="13"/>
      <c r="BM466" s="13"/>
      <c r="BN466" s="13"/>
      <c r="BO466" s="13"/>
      <c r="BP466" s="13"/>
      <c r="BQ466" s="13"/>
      <c r="BR466" s="13"/>
      <c r="BS466" s="13"/>
      <c r="BT466" s="13"/>
      <c r="BU466" s="13"/>
      <c r="BV466" s="13"/>
      <c r="BW466" s="13"/>
      <c r="BX466" s="13"/>
      <c r="BY466" s="13"/>
    </row>
    <row r="467" spans="1:77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13"/>
      <c r="AP467" s="13"/>
      <c r="AQ467" s="13"/>
      <c r="AR467" s="13"/>
      <c r="AS467" s="13"/>
      <c r="AT467" s="13"/>
      <c r="AU467" s="13"/>
      <c r="AV467" s="13"/>
      <c r="AW467" s="13"/>
      <c r="AX467" s="13"/>
      <c r="AY467" s="13"/>
      <c r="AZ467" s="13"/>
      <c r="BA467" s="13"/>
      <c r="BB467" s="13"/>
      <c r="BC467" s="13"/>
      <c r="BD467" s="13"/>
      <c r="BE467" s="13"/>
      <c r="BF467" s="13"/>
      <c r="BG467" s="13"/>
      <c r="BH467" s="13"/>
      <c r="BI467" s="13"/>
      <c r="BJ467" s="13"/>
      <c r="BK467" s="13"/>
      <c r="BL467" s="13"/>
      <c r="BM467" s="13"/>
      <c r="BN467" s="13"/>
      <c r="BO467" s="13"/>
      <c r="BP467" s="13"/>
      <c r="BQ467" s="13"/>
      <c r="BR467" s="13"/>
      <c r="BS467" s="13"/>
      <c r="BT467" s="13"/>
      <c r="BU467" s="13"/>
      <c r="BV467" s="13"/>
      <c r="BW467" s="13"/>
      <c r="BX467" s="13"/>
      <c r="BY467" s="13"/>
    </row>
    <row r="468" spans="1:77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  <c r="AP468" s="13"/>
      <c r="AQ468" s="13"/>
      <c r="AR468" s="13"/>
      <c r="AS468" s="13"/>
      <c r="AT468" s="13"/>
      <c r="AU468" s="13"/>
      <c r="AV468" s="13"/>
      <c r="AW468" s="13"/>
      <c r="AX468" s="13"/>
      <c r="AY468" s="13"/>
      <c r="AZ468" s="13"/>
      <c r="BA468" s="13"/>
      <c r="BB468" s="13"/>
      <c r="BC468" s="13"/>
      <c r="BD468" s="13"/>
      <c r="BE468" s="13"/>
      <c r="BF468" s="13"/>
      <c r="BG468" s="13"/>
      <c r="BH468" s="13"/>
      <c r="BI468" s="13"/>
      <c r="BJ468" s="13"/>
      <c r="BK468" s="13"/>
      <c r="BL468" s="13"/>
      <c r="BM468" s="13"/>
      <c r="BN468" s="13"/>
      <c r="BO468" s="13"/>
      <c r="BP468" s="13"/>
      <c r="BQ468" s="13"/>
      <c r="BR468" s="13"/>
      <c r="BS468" s="13"/>
      <c r="BT468" s="13"/>
      <c r="BU468" s="13"/>
      <c r="BV468" s="13"/>
      <c r="BW468" s="13"/>
      <c r="BX468" s="13"/>
      <c r="BY468" s="13"/>
    </row>
    <row r="469" spans="1:77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  <c r="AO469" s="13"/>
      <c r="AP469" s="13"/>
      <c r="AQ469" s="13"/>
      <c r="AR469" s="13"/>
      <c r="AS469" s="13"/>
      <c r="AT469" s="13"/>
      <c r="AU469" s="13"/>
      <c r="AV469" s="13"/>
      <c r="AW469" s="13"/>
      <c r="AX469" s="13"/>
      <c r="AY469" s="13"/>
      <c r="AZ469" s="13"/>
      <c r="BA469" s="13"/>
      <c r="BB469" s="13"/>
      <c r="BC469" s="13"/>
      <c r="BD469" s="13"/>
      <c r="BE469" s="13"/>
      <c r="BF469" s="13"/>
      <c r="BG469" s="13"/>
      <c r="BH469" s="13"/>
      <c r="BI469" s="13"/>
      <c r="BJ469" s="13"/>
      <c r="BK469" s="13"/>
      <c r="BL469" s="13"/>
      <c r="BM469" s="13"/>
      <c r="BN469" s="13"/>
      <c r="BO469" s="13"/>
      <c r="BP469" s="13"/>
      <c r="BQ469" s="13"/>
      <c r="BR469" s="13"/>
      <c r="BS469" s="13"/>
      <c r="BT469" s="13"/>
      <c r="BU469" s="13"/>
      <c r="BV469" s="13"/>
      <c r="BW469" s="13"/>
      <c r="BX469" s="13"/>
      <c r="BY469" s="13"/>
    </row>
    <row r="470" spans="1:77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  <c r="AO470" s="13"/>
      <c r="AP470" s="13"/>
      <c r="AQ470" s="13"/>
      <c r="AR470" s="13"/>
      <c r="AS470" s="13"/>
      <c r="AT470" s="13"/>
      <c r="AU470" s="13"/>
      <c r="AV470" s="13"/>
      <c r="AW470" s="13"/>
      <c r="AX470" s="13"/>
      <c r="AY470" s="13"/>
      <c r="AZ470" s="13"/>
      <c r="BA470" s="13"/>
      <c r="BB470" s="13"/>
      <c r="BC470" s="13"/>
      <c r="BD470" s="13"/>
      <c r="BE470" s="13"/>
      <c r="BF470" s="13"/>
      <c r="BG470" s="13"/>
      <c r="BH470" s="13"/>
      <c r="BI470" s="13"/>
      <c r="BJ470" s="13"/>
      <c r="BK470" s="13"/>
      <c r="BL470" s="13"/>
      <c r="BM470" s="13"/>
      <c r="BN470" s="13"/>
      <c r="BO470" s="13"/>
      <c r="BP470" s="13"/>
      <c r="BQ470" s="13"/>
      <c r="BR470" s="13"/>
      <c r="BS470" s="13"/>
      <c r="BT470" s="13"/>
      <c r="BU470" s="13"/>
      <c r="BV470" s="13"/>
      <c r="BW470" s="13"/>
      <c r="BX470" s="13"/>
      <c r="BY470" s="13"/>
    </row>
    <row r="471" spans="1:77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  <c r="AO471" s="13"/>
      <c r="AP471" s="13"/>
      <c r="AQ471" s="13"/>
      <c r="AR471" s="13"/>
      <c r="AS471" s="13"/>
      <c r="AT471" s="13"/>
      <c r="AU471" s="13"/>
      <c r="AV471" s="13"/>
      <c r="AW471" s="13"/>
      <c r="AX471" s="13"/>
      <c r="AY471" s="13"/>
      <c r="AZ471" s="13"/>
      <c r="BA471" s="13"/>
      <c r="BB471" s="13"/>
      <c r="BC471" s="13"/>
      <c r="BD471" s="13"/>
      <c r="BE471" s="13"/>
      <c r="BF471" s="13"/>
      <c r="BG471" s="13"/>
      <c r="BH471" s="13"/>
      <c r="BI471" s="13"/>
      <c r="BJ471" s="13"/>
      <c r="BK471" s="13"/>
      <c r="BL471" s="13"/>
      <c r="BM471" s="13"/>
      <c r="BN471" s="13"/>
      <c r="BO471" s="13"/>
      <c r="BP471" s="13"/>
      <c r="BQ471" s="13"/>
      <c r="BR471" s="13"/>
      <c r="BS471" s="13"/>
      <c r="BT471" s="13"/>
      <c r="BU471" s="13"/>
      <c r="BV471" s="13"/>
      <c r="BW471" s="13"/>
      <c r="BX471" s="13"/>
      <c r="BY471" s="13"/>
    </row>
    <row r="472" spans="1:77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  <c r="AO472" s="13"/>
      <c r="AP472" s="13"/>
      <c r="AQ472" s="13"/>
      <c r="AR472" s="13"/>
      <c r="AS472" s="13"/>
      <c r="AT472" s="13"/>
      <c r="AU472" s="13"/>
      <c r="AV472" s="13"/>
      <c r="AW472" s="13"/>
      <c r="AX472" s="13"/>
      <c r="AY472" s="13"/>
      <c r="AZ472" s="13"/>
      <c r="BA472" s="13"/>
      <c r="BB472" s="13"/>
      <c r="BC472" s="13"/>
      <c r="BD472" s="13"/>
      <c r="BE472" s="13"/>
      <c r="BF472" s="13"/>
      <c r="BG472" s="13"/>
      <c r="BH472" s="13"/>
      <c r="BI472" s="13"/>
      <c r="BJ472" s="13"/>
      <c r="BK472" s="13"/>
      <c r="BL472" s="13"/>
      <c r="BM472" s="13"/>
      <c r="BN472" s="13"/>
      <c r="BO472" s="13"/>
      <c r="BP472" s="13"/>
      <c r="BQ472" s="13"/>
      <c r="BR472" s="13"/>
      <c r="BS472" s="13"/>
      <c r="BT472" s="13"/>
      <c r="BU472" s="13"/>
      <c r="BV472" s="13"/>
      <c r="BW472" s="13"/>
      <c r="BX472" s="13"/>
      <c r="BY472" s="13"/>
    </row>
    <row r="473" spans="1:77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  <c r="AO473" s="13"/>
      <c r="AP473" s="13"/>
      <c r="AQ473" s="13"/>
      <c r="AR473" s="13"/>
      <c r="AS473" s="13"/>
      <c r="AT473" s="13"/>
      <c r="AU473" s="13"/>
      <c r="AV473" s="13"/>
      <c r="AW473" s="13"/>
      <c r="AX473" s="13"/>
      <c r="AY473" s="13"/>
      <c r="AZ473" s="13"/>
      <c r="BA473" s="13"/>
      <c r="BB473" s="13"/>
      <c r="BC473" s="13"/>
      <c r="BD473" s="13"/>
      <c r="BE473" s="13"/>
      <c r="BF473" s="13"/>
      <c r="BG473" s="13"/>
      <c r="BH473" s="13"/>
      <c r="BI473" s="13"/>
      <c r="BJ473" s="13"/>
      <c r="BK473" s="13"/>
      <c r="BL473" s="13"/>
      <c r="BM473" s="13"/>
      <c r="BN473" s="13"/>
      <c r="BO473" s="13"/>
      <c r="BP473" s="13"/>
      <c r="BQ473" s="13"/>
      <c r="BR473" s="13"/>
      <c r="BS473" s="13"/>
      <c r="BT473" s="13"/>
      <c r="BU473" s="13"/>
      <c r="BV473" s="13"/>
      <c r="BW473" s="13"/>
      <c r="BX473" s="13"/>
      <c r="BY473" s="13"/>
    </row>
    <row r="474" spans="1:77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  <c r="AO474" s="13"/>
      <c r="AP474" s="13"/>
      <c r="AQ474" s="13"/>
      <c r="AR474" s="13"/>
      <c r="AS474" s="13"/>
      <c r="AT474" s="13"/>
      <c r="AU474" s="13"/>
      <c r="AV474" s="13"/>
      <c r="AW474" s="13"/>
      <c r="AX474" s="13"/>
      <c r="AY474" s="13"/>
      <c r="AZ474" s="13"/>
      <c r="BA474" s="13"/>
      <c r="BB474" s="13"/>
      <c r="BC474" s="13"/>
      <c r="BD474" s="13"/>
      <c r="BE474" s="13"/>
      <c r="BF474" s="13"/>
      <c r="BG474" s="13"/>
      <c r="BH474" s="13"/>
      <c r="BI474" s="13"/>
      <c r="BJ474" s="13"/>
      <c r="BK474" s="13"/>
      <c r="BL474" s="13"/>
      <c r="BM474" s="13"/>
      <c r="BN474" s="13"/>
      <c r="BO474" s="13"/>
      <c r="BP474" s="13"/>
      <c r="BQ474" s="13"/>
      <c r="BR474" s="13"/>
      <c r="BS474" s="13"/>
      <c r="BT474" s="13"/>
      <c r="BU474" s="13"/>
      <c r="BV474" s="13"/>
      <c r="BW474" s="13"/>
      <c r="BX474" s="13"/>
      <c r="BY474" s="13"/>
    </row>
    <row r="475" spans="1:77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13"/>
      <c r="AP475" s="13"/>
      <c r="AQ475" s="13"/>
      <c r="AR475" s="13"/>
      <c r="AS475" s="13"/>
      <c r="AT475" s="13"/>
      <c r="AU475" s="13"/>
      <c r="AV475" s="13"/>
      <c r="AW475" s="13"/>
      <c r="AX475" s="13"/>
      <c r="AY475" s="13"/>
      <c r="AZ475" s="13"/>
      <c r="BA475" s="13"/>
      <c r="BB475" s="13"/>
      <c r="BC475" s="13"/>
      <c r="BD475" s="13"/>
      <c r="BE475" s="13"/>
      <c r="BF475" s="13"/>
      <c r="BG475" s="13"/>
      <c r="BH475" s="13"/>
      <c r="BI475" s="13"/>
      <c r="BJ475" s="13"/>
      <c r="BK475" s="13"/>
      <c r="BL475" s="13"/>
      <c r="BM475" s="13"/>
      <c r="BN475" s="13"/>
      <c r="BO475" s="13"/>
      <c r="BP475" s="13"/>
      <c r="BQ475" s="13"/>
      <c r="BR475" s="13"/>
      <c r="BS475" s="13"/>
      <c r="BT475" s="13"/>
      <c r="BU475" s="13"/>
      <c r="BV475" s="13"/>
      <c r="BW475" s="13"/>
      <c r="BX475" s="13"/>
      <c r="BY475" s="13"/>
    </row>
    <row r="476" spans="1:77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  <c r="AO476" s="13"/>
      <c r="AP476" s="13"/>
      <c r="AQ476" s="13"/>
      <c r="AR476" s="13"/>
      <c r="AS476" s="13"/>
      <c r="AT476" s="13"/>
      <c r="AU476" s="13"/>
      <c r="AV476" s="13"/>
      <c r="AW476" s="13"/>
      <c r="AX476" s="13"/>
      <c r="AY476" s="13"/>
      <c r="AZ476" s="13"/>
      <c r="BA476" s="13"/>
      <c r="BB476" s="13"/>
      <c r="BC476" s="13"/>
      <c r="BD476" s="13"/>
      <c r="BE476" s="13"/>
      <c r="BF476" s="13"/>
      <c r="BG476" s="13"/>
      <c r="BH476" s="13"/>
      <c r="BI476" s="13"/>
      <c r="BJ476" s="13"/>
      <c r="BK476" s="13"/>
      <c r="BL476" s="13"/>
      <c r="BM476" s="13"/>
      <c r="BN476" s="13"/>
      <c r="BO476" s="13"/>
      <c r="BP476" s="13"/>
      <c r="BQ476" s="13"/>
      <c r="BR476" s="13"/>
      <c r="BS476" s="13"/>
      <c r="BT476" s="13"/>
      <c r="BU476" s="13"/>
      <c r="BV476" s="13"/>
      <c r="BW476" s="13"/>
      <c r="BX476" s="13"/>
      <c r="BY476" s="13"/>
    </row>
    <row r="477" spans="1:77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13"/>
      <c r="AP477" s="13"/>
      <c r="AQ477" s="13"/>
      <c r="AR477" s="13"/>
      <c r="AS477" s="13"/>
      <c r="AT477" s="13"/>
      <c r="AU477" s="13"/>
      <c r="AV477" s="13"/>
      <c r="AW477" s="13"/>
      <c r="AX477" s="13"/>
      <c r="AY477" s="13"/>
      <c r="AZ477" s="13"/>
      <c r="BA477" s="13"/>
      <c r="BB477" s="13"/>
      <c r="BC477" s="13"/>
      <c r="BD477" s="13"/>
      <c r="BE477" s="13"/>
      <c r="BF477" s="13"/>
      <c r="BG477" s="13"/>
      <c r="BH477" s="13"/>
      <c r="BI477" s="13"/>
      <c r="BJ477" s="13"/>
      <c r="BK477" s="13"/>
      <c r="BL477" s="13"/>
      <c r="BM477" s="13"/>
      <c r="BN477" s="13"/>
      <c r="BO477" s="13"/>
      <c r="BP477" s="13"/>
      <c r="BQ477" s="13"/>
      <c r="BR477" s="13"/>
      <c r="BS477" s="13"/>
      <c r="BT477" s="13"/>
      <c r="BU477" s="13"/>
      <c r="BV477" s="13"/>
      <c r="BW477" s="13"/>
      <c r="BX477" s="13"/>
      <c r="BY477" s="13"/>
    </row>
    <row r="478" spans="1:77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O478" s="13"/>
      <c r="AP478" s="13"/>
      <c r="AQ478" s="13"/>
      <c r="AR478" s="13"/>
      <c r="AS478" s="13"/>
      <c r="AT478" s="13"/>
      <c r="AU478" s="13"/>
      <c r="AV478" s="13"/>
      <c r="AW478" s="13"/>
      <c r="AX478" s="13"/>
      <c r="AY478" s="13"/>
      <c r="AZ478" s="13"/>
      <c r="BA478" s="13"/>
      <c r="BB478" s="13"/>
      <c r="BC478" s="13"/>
      <c r="BD478" s="13"/>
      <c r="BE478" s="13"/>
      <c r="BF478" s="13"/>
      <c r="BG478" s="13"/>
      <c r="BH478" s="13"/>
      <c r="BI478" s="13"/>
      <c r="BJ478" s="13"/>
      <c r="BK478" s="13"/>
      <c r="BL478" s="13"/>
      <c r="BM478" s="13"/>
      <c r="BN478" s="13"/>
      <c r="BO478" s="13"/>
      <c r="BP478" s="13"/>
      <c r="BQ478" s="13"/>
      <c r="BR478" s="13"/>
      <c r="BS478" s="13"/>
      <c r="BT478" s="13"/>
      <c r="BU478" s="13"/>
      <c r="BV478" s="13"/>
      <c r="BW478" s="13"/>
      <c r="BX478" s="13"/>
      <c r="BY478" s="13"/>
    </row>
    <row r="479" spans="1:77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13"/>
      <c r="AP479" s="13"/>
      <c r="AQ479" s="13"/>
      <c r="AR479" s="13"/>
      <c r="AS479" s="13"/>
      <c r="AT479" s="13"/>
      <c r="AU479" s="13"/>
      <c r="AV479" s="13"/>
      <c r="AW479" s="13"/>
      <c r="AX479" s="13"/>
      <c r="AY479" s="13"/>
      <c r="AZ479" s="13"/>
      <c r="BA479" s="13"/>
      <c r="BB479" s="13"/>
      <c r="BC479" s="13"/>
      <c r="BD479" s="13"/>
      <c r="BE479" s="13"/>
      <c r="BF479" s="13"/>
      <c r="BG479" s="13"/>
      <c r="BH479" s="13"/>
      <c r="BI479" s="13"/>
      <c r="BJ479" s="13"/>
      <c r="BK479" s="13"/>
      <c r="BL479" s="13"/>
      <c r="BM479" s="13"/>
      <c r="BN479" s="13"/>
      <c r="BO479" s="13"/>
      <c r="BP479" s="13"/>
      <c r="BQ479" s="13"/>
      <c r="BR479" s="13"/>
      <c r="BS479" s="13"/>
      <c r="BT479" s="13"/>
      <c r="BU479" s="13"/>
      <c r="BV479" s="13"/>
      <c r="BW479" s="13"/>
      <c r="BX479" s="13"/>
      <c r="BY479" s="13"/>
    </row>
    <row r="480" spans="1:77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  <c r="AO480" s="13"/>
      <c r="AP480" s="13"/>
      <c r="AQ480" s="13"/>
      <c r="AR480" s="13"/>
      <c r="AS480" s="13"/>
      <c r="AT480" s="13"/>
      <c r="AU480" s="13"/>
      <c r="AV480" s="13"/>
      <c r="AW480" s="13"/>
      <c r="AX480" s="13"/>
      <c r="AY480" s="13"/>
      <c r="AZ480" s="13"/>
      <c r="BA480" s="13"/>
      <c r="BB480" s="13"/>
      <c r="BC480" s="13"/>
      <c r="BD480" s="13"/>
      <c r="BE480" s="13"/>
      <c r="BF480" s="13"/>
      <c r="BG480" s="13"/>
      <c r="BH480" s="13"/>
      <c r="BI480" s="13"/>
      <c r="BJ480" s="13"/>
      <c r="BK480" s="13"/>
      <c r="BL480" s="13"/>
      <c r="BM480" s="13"/>
      <c r="BN480" s="13"/>
      <c r="BO480" s="13"/>
      <c r="BP480" s="13"/>
      <c r="BQ480" s="13"/>
      <c r="BR480" s="13"/>
      <c r="BS480" s="13"/>
      <c r="BT480" s="13"/>
      <c r="BU480" s="13"/>
      <c r="BV480" s="13"/>
      <c r="BW480" s="13"/>
      <c r="BX480" s="13"/>
      <c r="BY480" s="13"/>
    </row>
    <row r="481" spans="1:77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  <c r="AP481" s="13"/>
      <c r="AQ481" s="13"/>
      <c r="AR481" s="13"/>
      <c r="AS481" s="13"/>
      <c r="AT481" s="13"/>
      <c r="AU481" s="13"/>
      <c r="AV481" s="13"/>
      <c r="AW481" s="13"/>
      <c r="AX481" s="13"/>
      <c r="AY481" s="13"/>
      <c r="AZ481" s="13"/>
      <c r="BA481" s="13"/>
      <c r="BB481" s="13"/>
      <c r="BC481" s="13"/>
      <c r="BD481" s="13"/>
      <c r="BE481" s="13"/>
      <c r="BF481" s="13"/>
      <c r="BG481" s="13"/>
      <c r="BH481" s="13"/>
      <c r="BI481" s="13"/>
      <c r="BJ481" s="13"/>
      <c r="BK481" s="13"/>
      <c r="BL481" s="13"/>
      <c r="BM481" s="13"/>
      <c r="BN481" s="13"/>
      <c r="BO481" s="13"/>
      <c r="BP481" s="13"/>
      <c r="BQ481" s="13"/>
      <c r="BR481" s="13"/>
      <c r="BS481" s="13"/>
      <c r="BT481" s="13"/>
      <c r="BU481" s="13"/>
      <c r="BV481" s="13"/>
      <c r="BW481" s="13"/>
      <c r="BX481" s="13"/>
      <c r="BY481" s="13"/>
    </row>
    <row r="482" spans="1:77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  <c r="AO482" s="13"/>
      <c r="AP482" s="13"/>
      <c r="AQ482" s="13"/>
      <c r="AR482" s="13"/>
      <c r="AS482" s="13"/>
      <c r="AT482" s="13"/>
      <c r="AU482" s="13"/>
      <c r="AV482" s="13"/>
      <c r="AW482" s="13"/>
      <c r="AX482" s="13"/>
      <c r="AY482" s="13"/>
      <c r="AZ482" s="13"/>
      <c r="BA482" s="13"/>
      <c r="BB482" s="13"/>
      <c r="BC482" s="13"/>
      <c r="BD482" s="13"/>
      <c r="BE482" s="13"/>
      <c r="BF482" s="13"/>
      <c r="BG482" s="13"/>
      <c r="BH482" s="13"/>
      <c r="BI482" s="13"/>
      <c r="BJ482" s="13"/>
      <c r="BK482" s="13"/>
      <c r="BL482" s="13"/>
      <c r="BM482" s="13"/>
      <c r="BN482" s="13"/>
      <c r="BO482" s="13"/>
      <c r="BP482" s="13"/>
      <c r="BQ482" s="13"/>
      <c r="BR482" s="13"/>
      <c r="BS482" s="13"/>
      <c r="BT482" s="13"/>
      <c r="BU482" s="13"/>
      <c r="BV482" s="13"/>
      <c r="BW482" s="13"/>
      <c r="BX482" s="13"/>
      <c r="BY482" s="13"/>
    </row>
    <row r="483" spans="1:77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  <c r="AO483" s="13"/>
      <c r="AP483" s="13"/>
      <c r="AQ483" s="13"/>
      <c r="AR483" s="13"/>
      <c r="AS483" s="13"/>
      <c r="AT483" s="13"/>
      <c r="AU483" s="13"/>
      <c r="AV483" s="13"/>
      <c r="AW483" s="13"/>
      <c r="AX483" s="13"/>
      <c r="AY483" s="13"/>
      <c r="AZ483" s="13"/>
      <c r="BA483" s="13"/>
      <c r="BB483" s="13"/>
      <c r="BC483" s="13"/>
      <c r="BD483" s="13"/>
      <c r="BE483" s="13"/>
      <c r="BF483" s="13"/>
      <c r="BG483" s="13"/>
      <c r="BH483" s="13"/>
      <c r="BI483" s="13"/>
      <c r="BJ483" s="13"/>
      <c r="BK483" s="13"/>
      <c r="BL483" s="13"/>
      <c r="BM483" s="13"/>
      <c r="BN483" s="13"/>
      <c r="BO483" s="13"/>
      <c r="BP483" s="13"/>
      <c r="BQ483" s="13"/>
      <c r="BR483" s="13"/>
      <c r="BS483" s="13"/>
      <c r="BT483" s="13"/>
      <c r="BU483" s="13"/>
      <c r="BV483" s="13"/>
      <c r="BW483" s="13"/>
      <c r="BX483" s="13"/>
      <c r="BY483" s="13"/>
    </row>
    <row r="484" spans="1:77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  <c r="AO484" s="13"/>
      <c r="AP484" s="13"/>
      <c r="AQ484" s="13"/>
      <c r="AR484" s="13"/>
      <c r="AS484" s="13"/>
      <c r="AT484" s="13"/>
      <c r="AU484" s="13"/>
      <c r="AV484" s="13"/>
      <c r="AW484" s="13"/>
      <c r="AX484" s="13"/>
      <c r="AY484" s="13"/>
      <c r="AZ484" s="13"/>
      <c r="BA484" s="13"/>
      <c r="BB484" s="13"/>
      <c r="BC484" s="13"/>
      <c r="BD484" s="13"/>
      <c r="BE484" s="13"/>
      <c r="BF484" s="13"/>
      <c r="BG484" s="13"/>
      <c r="BH484" s="13"/>
      <c r="BI484" s="13"/>
      <c r="BJ484" s="13"/>
      <c r="BK484" s="13"/>
      <c r="BL484" s="13"/>
      <c r="BM484" s="13"/>
      <c r="BN484" s="13"/>
      <c r="BO484" s="13"/>
      <c r="BP484" s="13"/>
      <c r="BQ484" s="13"/>
      <c r="BR484" s="13"/>
      <c r="BS484" s="13"/>
      <c r="BT484" s="13"/>
      <c r="BU484" s="13"/>
      <c r="BV484" s="13"/>
      <c r="BW484" s="13"/>
      <c r="BX484" s="13"/>
      <c r="BY484" s="13"/>
    </row>
    <row r="485" spans="1:77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13"/>
      <c r="AP485" s="13"/>
      <c r="AQ485" s="13"/>
      <c r="AR485" s="13"/>
      <c r="AS485" s="13"/>
      <c r="AT485" s="13"/>
      <c r="AU485" s="13"/>
      <c r="AV485" s="13"/>
      <c r="AW485" s="13"/>
      <c r="AX485" s="13"/>
      <c r="AY485" s="13"/>
      <c r="AZ485" s="13"/>
      <c r="BA485" s="13"/>
      <c r="BB485" s="13"/>
      <c r="BC485" s="13"/>
      <c r="BD485" s="13"/>
      <c r="BE485" s="13"/>
      <c r="BF485" s="13"/>
      <c r="BG485" s="13"/>
      <c r="BH485" s="13"/>
      <c r="BI485" s="13"/>
      <c r="BJ485" s="13"/>
      <c r="BK485" s="13"/>
      <c r="BL485" s="13"/>
      <c r="BM485" s="13"/>
      <c r="BN485" s="13"/>
      <c r="BO485" s="13"/>
      <c r="BP485" s="13"/>
      <c r="BQ485" s="13"/>
      <c r="BR485" s="13"/>
      <c r="BS485" s="13"/>
      <c r="BT485" s="13"/>
      <c r="BU485" s="13"/>
      <c r="BV485" s="13"/>
      <c r="BW485" s="13"/>
      <c r="BX485" s="13"/>
      <c r="BY485" s="13"/>
    </row>
    <row r="486" spans="1:77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  <c r="AP486" s="13"/>
      <c r="AQ486" s="13"/>
      <c r="AR486" s="13"/>
      <c r="AS486" s="13"/>
      <c r="AT486" s="13"/>
      <c r="AU486" s="13"/>
      <c r="AV486" s="13"/>
      <c r="AW486" s="13"/>
      <c r="AX486" s="13"/>
      <c r="AY486" s="13"/>
      <c r="AZ486" s="13"/>
      <c r="BA486" s="13"/>
      <c r="BB486" s="13"/>
      <c r="BC486" s="13"/>
      <c r="BD486" s="13"/>
      <c r="BE486" s="13"/>
      <c r="BF486" s="13"/>
      <c r="BG486" s="13"/>
      <c r="BH486" s="13"/>
      <c r="BI486" s="13"/>
      <c r="BJ486" s="13"/>
      <c r="BK486" s="13"/>
      <c r="BL486" s="13"/>
      <c r="BM486" s="13"/>
      <c r="BN486" s="13"/>
      <c r="BO486" s="13"/>
      <c r="BP486" s="13"/>
      <c r="BQ486" s="13"/>
      <c r="BR486" s="13"/>
      <c r="BS486" s="13"/>
      <c r="BT486" s="13"/>
      <c r="BU486" s="13"/>
      <c r="BV486" s="13"/>
      <c r="BW486" s="13"/>
      <c r="BX486" s="13"/>
      <c r="BY486" s="13"/>
    </row>
    <row r="487" spans="1:77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O487" s="13"/>
      <c r="AP487" s="13"/>
      <c r="AQ487" s="13"/>
      <c r="AR487" s="13"/>
      <c r="AS487" s="13"/>
      <c r="AT487" s="13"/>
      <c r="AU487" s="13"/>
      <c r="AV487" s="13"/>
      <c r="AW487" s="13"/>
      <c r="AX487" s="13"/>
      <c r="AY487" s="13"/>
      <c r="AZ487" s="13"/>
      <c r="BA487" s="13"/>
      <c r="BB487" s="13"/>
      <c r="BC487" s="13"/>
      <c r="BD487" s="13"/>
      <c r="BE487" s="13"/>
      <c r="BF487" s="13"/>
      <c r="BG487" s="13"/>
      <c r="BH487" s="13"/>
      <c r="BI487" s="13"/>
      <c r="BJ487" s="13"/>
      <c r="BK487" s="13"/>
      <c r="BL487" s="13"/>
      <c r="BM487" s="13"/>
      <c r="BN487" s="13"/>
      <c r="BO487" s="13"/>
      <c r="BP487" s="13"/>
      <c r="BQ487" s="13"/>
      <c r="BR487" s="13"/>
      <c r="BS487" s="13"/>
      <c r="BT487" s="13"/>
      <c r="BU487" s="13"/>
      <c r="BV487" s="13"/>
      <c r="BW487" s="13"/>
      <c r="BX487" s="13"/>
      <c r="BY487" s="13"/>
    </row>
    <row r="488" spans="1:77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  <c r="AO488" s="13"/>
      <c r="AP488" s="13"/>
      <c r="AQ488" s="13"/>
      <c r="AR488" s="13"/>
      <c r="AS488" s="13"/>
      <c r="AT488" s="13"/>
      <c r="AU488" s="13"/>
      <c r="AV488" s="13"/>
      <c r="AW488" s="13"/>
      <c r="AX488" s="13"/>
      <c r="AY488" s="13"/>
      <c r="AZ488" s="13"/>
      <c r="BA488" s="13"/>
      <c r="BB488" s="13"/>
      <c r="BC488" s="13"/>
      <c r="BD488" s="13"/>
      <c r="BE488" s="13"/>
      <c r="BF488" s="13"/>
      <c r="BG488" s="13"/>
      <c r="BH488" s="13"/>
      <c r="BI488" s="13"/>
      <c r="BJ488" s="13"/>
      <c r="BK488" s="13"/>
      <c r="BL488" s="13"/>
      <c r="BM488" s="13"/>
      <c r="BN488" s="13"/>
      <c r="BO488" s="13"/>
      <c r="BP488" s="13"/>
      <c r="BQ488" s="13"/>
      <c r="BR488" s="13"/>
      <c r="BS488" s="13"/>
      <c r="BT488" s="13"/>
      <c r="BU488" s="13"/>
      <c r="BV488" s="13"/>
      <c r="BW488" s="13"/>
      <c r="BX488" s="13"/>
      <c r="BY488" s="13"/>
    </row>
    <row r="489" spans="1:77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  <c r="AO489" s="13"/>
      <c r="AP489" s="13"/>
      <c r="AQ489" s="13"/>
      <c r="AR489" s="13"/>
      <c r="AS489" s="13"/>
      <c r="AT489" s="13"/>
      <c r="AU489" s="13"/>
      <c r="AV489" s="13"/>
      <c r="AW489" s="13"/>
      <c r="AX489" s="13"/>
      <c r="AY489" s="13"/>
      <c r="AZ489" s="13"/>
      <c r="BA489" s="13"/>
      <c r="BB489" s="13"/>
      <c r="BC489" s="13"/>
      <c r="BD489" s="13"/>
      <c r="BE489" s="13"/>
      <c r="BF489" s="13"/>
      <c r="BG489" s="13"/>
      <c r="BH489" s="13"/>
      <c r="BI489" s="13"/>
      <c r="BJ489" s="13"/>
      <c r="BK489" s="13"/>
      <c r="BL489" s="13"/>
      <c r="BM489" s="13"/>
      <c r="BN489" s="13"/>
      <c r="BO489" s="13"/>
      <c r="BP489" s="13"/>
      <c r="BQ489" s="13"/>
      <c r="BR489" s="13"/>
      <c r="BS489" s="13"/>
      <c r="BT489" s="13"/>
      <c r="BU489" s="13"/>
      <c r="BV489" s="13"/>
      <c r="BW489" s="13"/>
      <c r="BX489" s="13"/>
      <c r="BY489" s="13"/>
    </row>
    <row r="490" spans="1:77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  <c r="AO490" s="13"/>
      <c r="AP490" s="13"/>
      <c r="AQ490" s="13"/>
      <c r="AR490" s="13"/>
      <c r="AS490" s="13"/>
      <c r="AT490" s="13"/>
      <c r="AU490" s="13"/>
      <c r="AV490" s="13"/>
      <c r="AW490" s="13"/>
      <c r="AX490" s="13"/>
      <c r="AY490" s="13"/>
      <c r="AZ490" s="13"/>
      <c r="BA490" s="13"/>
      <c r="BB490" s="13"/>
      <c r="BC490" s="13"/>
      <c r="BD490" s="13"/>
      <c r="BE490" s="13"/>
      <c r="BF490" s="13"/>
      <c r="BG490" s="13"/>
      <c r="BH490" s="13"/>
      <c r="BI490" s="13"/>
      <c r="BJ490" s="13"/>
      <c r="BK490" s="13"/>
      <c r="BL490" s="13"/>
      <c r="BM490" s="13"/>
      <c r="BN490" s="13"/>
      <c r="BO490" s="13"/>
      <c r="BP490" s="13"/>
      <c r="BQ490" s="13"/>
      <c r="BR490" s="13"/>
      <c r="BS490" s="13"/>
      <c r="BT490" s="13"/>
      <c r="BU490" s="13"/>
      <c r="BV490" s="13"/>
      <c r="BW490" s="13"/>
      <c r="BX490" s="13"/>
      <c r="BY490" s="13"/>
    </row>
    <row r="491" spans="1:77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  <c r="AO491" s="13"/>
      <c r="AP491" s="13"/>
      <c r="AQ491" s="13"/>
      <c r="AR491" s="13"/>
      <c r="AS491" s="13"/>
      <c r="AT491" s="13"/>
      <c r="AU491" s="13"/>
      <c r="AV491" s="13"/>
      <c r="AW491" s="13"/>
      <c r="AX491" s="13"/>
      <c r="AY491" s="13"/>
      <c r="AZ491" s="13"/>
      <c r="BA491" s="13"/>
      <c r="BB491" s="13"/>
      <c r="BC491" s="13"/>
      <c r="BD491" s="13"/>
      <c r="BE491" s="13"/>
      <c r="BF491" s="13"/>
      <c r="BG491" s="13"/>
      <c r="BH491" s="13"/>
      <c r="BI491" s="13"/>
      <c r="BJ491" s="13"/>
      <c r="BK491" s="13"/>
      <c r="BL491" s="13"/>
      <c r="BM491" s="13"/>
      <c r="BN491" s="13"/>
      <c r="BO491" s="13"/>
      <c r="BP491" s="13"/>
      <c r="BQ491" s="13"/>
      <c r="BR491" s="13"/>
      <c r="BS491" s="13"/>
      <c r="BT491" s="13"/>
      <c r="BU491" s="13"/>
      <c r="BV491" s="13"/>
      <c r="BW491" s="13"/>
      <c r="BX491" s="13"/>
      <c r="BY491" s="13"/>
    </row>
    <row r="492" spans="1:77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13"/>
      <c r="AP492" s="13"/>
      <c r="AQ492" s="13"/>
      <c r="AR492" s="13"/>
      <c r="AS492" s="13"/>
      <c r="AT492" s="13"/>
      <c r="AU492" s="13"/>
      <c r="AV492" s="13"/>
      <c r="AW492" s="13"/>
      <c r="AX492" s="13"/>
      <c r="AY492" s="13"/>
      <c r="AZ492" s="13"/>
      <c r="BA492" s="13"/>
      <c r="BB492" s="13"/>
      <c r="BC492" s="13"/>
      <c r="BD492" s="13"/>
      <c r="BE492" s="13"/>
      <c r="BF492" s="13"/>
      <c r="BG492" s="13"/>
      <c r="BH492" s="13"/>
      <c r="BI492" s="13"/>
      <c r="BJ492" s="13"/>
      <c r="BK492" s="13"/>
      <c r="BL492" s="13"/>
      <c r="BM492" s="13"/>
      <c r="BN492" s="13"/>
      <c r="BO492" s="13"/>
      <c r="BP492" s="13"/>
      <c r="BQ492" s="13"/>
      <c r="BR492" s="13"/>
      <c r="BS492" s="13"/>
      <c r="BT492" s="13"/>
      <c r="BU492" s="13"/>
      <c r="BV492" s="13"/>
      <c r="BW492" s="13"/>
      <c r="BX492" s="13"/>
      <c r="BY492" s="13"/>
    </row>
    <row r="493" spans="1:77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  <c r="AO493" s="13"/>
      <c r="AP493" s="13"/>
      <c r="AQ493" s="13"/>
      <c r="AR493" s="13"/>
      <c r="AS493" s="13"/>
      <c r="AT493" s="13"/>
      <c r="AU493" s="13"/>
      <c r="AV493" s="13"/>
      <c r="AW493" s="13"/>
      <c r="AX493" s="13"/>
      <c r="AY493" s="13"/>
      <c r="AZ493" s="13"/>
      <c r="BA493" s="13"/>
      <c r="BB493" s="13"/>
      <c r="BC493" s="13"/>
      <c r="BD493" s="13"/>
      <c r="BE493" s="13"/>
      <c r="BF493" s="13"/>
      <c r="BG493" s="13"/>
      <c r="BH493" s="13"/>
      <c r="BI493" s="13"/>
      <c r="BJ493" s="13"/>
      <c r="BK493" s="13"/>
      <c r="BL493" s="13"/>
      <c r="BM493" s="13"/>
      <c r="BN493" s="13"/>
      <c r="BO493" s="13"/>
      <c r="BP493" s="13"/>
      <c r="BQ493" s="13"/>
      <c r="BR493" s="13"/>
      <c r="BS493" s="13"/>
      <c r="BT493" s="13"/>
      <c r="BU493" s="13"/>
      <c r="BV493" s="13"/>
      <c r="BW493" s="13"/>
      <c r="BX493" s="13"/>
      <c r="BY493" s="13"/>
    </row>
    <row r="494" spans="1:77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  <c r="AO494" s="13"/>
      <c r="AP494" s="13"/>
      <c r="AQ494" s="13"/>
      <c r="AR494" s="13"/>
      <c r="AS494" s="13"/>
      <c r="AT494" s="13"/>
      <c r="AU494" s="13"/>
      <c r="AV494" s="13"/>
      <c r="AW494" s="13"/>
      <c r="AX494" s="13"/>
      <c r="AY494" s="13"/>
      <c r="AZ494" s="13"/>
      <c r="BA494" s="13"/>
      <c r="BB494" s="13"/>
      <c r="BC494" s="13"/>
      <c r="BD494" s="13"/>
      <c r="BE494" s="13"/>
      <c r="BF494" s="13"/>
      <c r="BG494" s="13"/>
      <c r="BH494" s="13"/>
      <c r="BI494" s="13"/>
      <c r="BJ494" s="13"/>
      <c r="BK494" s="13"/>
      <c r="BL494" s="13"/>
      <c r="BM494" s="13"/>
      <c r="BN494" s="13"/>
      <c r="BO494" s="13"/>
      <c r="BP494" s="13"/>
      <c r="BQ494" s="13"/>
      <c r="BR494" s="13"/>
      <c r="BS494" s="13"/>
      <c r="BT494" s="13"/>
      <c r="BU494" s="13"/>
      <c r="BV494" s="13"/>
      <c r="BW494" s="13"/>
      <c r="BX494" s="13"/>
      <c r="BY494" s="13"/>
    </row>
    <row r="495" spans="1:77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  <c r="AP495" s="13"/>
      <c r="AQ495" s="13"/>
      <c r="AR495" s="13"/>
      <c r="AS495" s="13"/>
      <c r="AT495" s="13"/>
      <c r="AU495" s="13"/>
      <c r="AV495" s="13"/>
      <c r="AW495" s="13"/>
      <c r="AX495" s="13"/>
      <c r="AY495" s="13"/>
      <c r="AZ495" s="13"/>
      <c r="BA495" s="13"/>
      <c r="BB495" s="13"/>
      <c r="BC495" s="13"/>
      <c r="BD495" s="13"/>
      <c r="BE495" s="13"/>
      <c r="BF495" s="13"/>
      <c r="BG495" s="13"/>
      <c r="BH495" s="13"/>
      <c r="BI495" s="13"/>
      <c r="BJ495" s="13"/>
      <c r="BK495" s="13"/>
      <c r="BL495" s="13"/>
      <c r="BM495" s="13"/>
      <c r="BN495" s="13"/>
      <c r="BO495" s="13"/>
      <c r="BP495" s="13"/>
      <c r="BQ495" s="13"/>
      <c r="BR495" s="13"/>
      <c r="BS495" s="13"/>
      <c r="BT495" s="13"/>
      <c r="BU495" s="13"/>
      <c r="BV495" s="13"/>
      <c r="BW495" s="13"/>
      <c r="BX495" s="13"/>
      <c r="BY495" s="13"/>
    </row>
    <row r="496" spans="1:77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  <c r="AP496" s="13"/>
      <c r="AQ496" s="13"/>
      <c r="AR496" s="13"/>
      <c r="AS496" s="13"/>
      <c r="AT496" s="13"/>
      <c r="AU496" s="13"/>
      <c r="AV496" s="13"/>
      <c r="AW496" s="13"/>
      <c r="AX496" s="13"/>
      <c r="AY496" s="13"/>
      <c r="AZ496" s="13"/>
      <c r="BA496" s="13"/>
      <c r="BB496" s="13"/>
      <c r="BC496" s="13"/>
      <c r="BD496" s="13"/>
      <c r="BE496" s="13"/>
      <c r="BF496" s="13"/>
      <c r="BG496" s="13"/>
      <c r="BH496" s="13"/>
      <c r="BI496" s="13"/>
      <c r="BJ496" s="13"/>
      <c r="BK496" s="13"/>
      <c r="BL496" s="13"/>
      <c r="BM496" s="13"/>
      <c r="BN496" s="13"/>
      <c r="BO496" s="13"/>
      <c r="BP496" s="13"/>
      <c r="BQ496" s="13"/>
      <c r="BR496" s="13"/>
      <c r="BS496" s="13"/>
      <c r="BT496" s="13"/>
      <c r="BU496" s="13"/>
      <c r="BV496" s="13"/>
      <c r="BW496" s="13"/>
      <c r="BX496" s="13"/>
      <c r="BY496" s="13"/>
    </row>
    <row r="497" spans="1:77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  <c r="AO497" s="13"/>
      <c r="AP497" s="13"/>
      <c r="AQ497" s="13"/>
      <c r="AR497" s="13"/>
      <c r="AS497" s="13"/>
      <c r="AT497" s="13"/>
      <c r="AU497" s="13"/>
      <c r="AV497" s="13"/>
      <c r="AW497" s="13"/>
      <c r="AX497" s="13"/>
      <c r="AY497" s="13"/>
      <c r="AZ497" s="13"/>
      <c r="BA497" s="13"/>
      <c r="BB497" s="13"/>
      <c r="BC497" s="13"/>
      <c r="BD497" s="13"/>
      <c r="BE497" s="13"/>
      <c r="BF497" s="13"/>
      <c r="BG497" s="13"/>
      <c r="BH497" s="13"/>
      <c r="BI497" s="13"/>
      <c r="BJ497" s="13"/>
      <c r="BK497" s="13"/>
      <c r="BL497" s="13"/>
      <c r="BM497" s="13"/>
      <c r="BN497" s="13"/>
      <c r="BO497" s="13"/>
      <c r="BP497" s="13"/>
      <c r="BQ497" s="13"/>
      <c r="BR497" s="13"/>
      <c r="BS497" s="13"/>
      <c r="BT497" s="13"/>
      <c r="BU497" s="13"/>
      <c r="BV497" s="13"/>
      <c r="BW497" s="13"/>
      <c r="BX497" s="13"/>
      <c r="BY497" s="13"/>
    </row>
    <row r="498" spans="1:77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  <c r="AO498" s="13"/>
      <c r="AP498" s="13"/>
      <c r="AQ498" s="13"/>
      <c r="AR498" s="13"/>
      <c r="AS498" s="13"/>
      <c r="AT498" s="13"/>
      <c r="AU498" s="13"/>
      <c r="AV498" s="13"/>
      <c r="AW498" s="13"/>
      <c r="AX498" s="13"/>
      <c r="AY498" s="13"/>
      <c r="AZ498" s="13"/>
      <c r="BA498" s="13"/>
      <c r="BB498" s="13"/>
      <c r="BC498" s="13"/>
      <c r="BD498" s="13"/>
      <c r="BE498" s="13"/>
      <c r="BF498" s="13"/>
      <c r="BG498" s="13"/>
      <c r="BH498" s="13"/>
      <c r="BI498" s="13"/>
      <c r="BJ498" s="13"/>
      <c r="BK498" s="13"/>
      <c r="BL498" s="13"/>
      <c r="BM498" s="13"/>
      <c r="BN498" s="13"/>
      <c r="BO498" s="13"/>
      <c r="BP498" s="13"/>
      <c r="BQ498" s="13"/>
      <c r="BR498" s="13"/>
      <c r="BS498" s="13"/>
      <c r="BT498" s="13"/>
      <c r="BU498" s="13"/>
      <c r="BV498" s="13"/>
      <c r="BW498" s="13"/>
      <c r="BX498" s="13"/>
      <c r="BY498" s="13"/>
    </row>
    <row r="499" spans="1:77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/>
      <c r="AP499" s="13"/>
      <c r="AQ499" s="13"/>
      <c r="AR499" s="13"/>
      <c r="AS499" s="13"/>
      <c r="AT499" s="13"/>
      <c r="AU499" s="13"/>
      <c r="AV499" s="13"/>
      <c r="AW499" s="13"/>
      <c r="AX499" s="13"/>
      <c r="AY499" s="13"/>
      <c r="AZ499" s="13"/>
      <c r="BA499" s="13"/>
      <c r="BB499" s="13"/>
      <c r="BC499" s="13"/>
      <c r="BD499" s="13"/>
      <c r="BE499" s="13"/>
      <c r="BF499" s="13"/>
      <c r="BG499" s="13"/>
      <c r="BH499" s="13"/>
      <c r="BI499" s="13"/>
      <c r="BJ499" s="13"/>
      <c r="BK499" s="13"/>
      <c r="BL499" s="13"/>
      <c r="BM499" s="13"/>
      <c r="BN499" s="13"/>
      <c r="BO499" s="13"/>
      <c r="BP499" s="13"/>
      <c r="BQ499" s="13"/>
      <c r="BR499" s="13"/>
      <c r="BS499" s="13"/>
      <c r="BT499" s="13"/>
      <c r="BU499" s="13"/>
      <c r="BV499" s="13"/>
      <c r="BW499" s="13"/>
      <c r="BX499" s="13"/>
      <c r="BY499" s="13"/>
    </row>
    <row r="500" spans="1:77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  <c r="AO500" s="13"/>
      <c r="AP500" s="13"/>
      <c r="AQ500" s="13"/>
      <c r="AR500" s="13"/>
      <c r="AS500" s="13"/>
      <c r="AT500" s="13"/>
      <c r="AU500" s="13"/>
      <c r="AV500" s="13"/>
      <c r="AW500" s="13"/>
      <c r="AX500" s="13"/>
      <c r="AY500" s="13"/>
      <c r="AZ500" s="13"/>
      <c r="BA500" s="13"/>
      <c r="BB500" s="13"/>
      <c r="BC500" s="13"/>
      <c r="BD500" s="13"/>
      <c r="BE500" s="13"/>
      <c r="BF500" s="13"/>
      <c r="BG500" s="13"/>
      <c r="BH500" s="13"/>
      <c r="BI500" s="13"/>
      <c r="BJ500" s="13"/>
      <c r="BK500" s="13"/>
      <c r="BL500" s="13"/>
      <c r="BM500" s="13"/>
      <c r="BN500" s="13"/>
      <c r="BO500" s="13"/>
      <c r="BP500" s="13"/>
      <c r="BQ500" s="13"/>
      <c r="BR500" s="13"/>
      <c r="BS500" s="13"/>
      <c r="BT500" s="13"/>
      <c r="BU500" s="13"/>
      <c r="BV500" s="13"/>
      <c r="BW500" s="13"/>
      <c r="BX500" s="13"/>
      <c r="BY500" s="13"/>
    </row>
    <row r="501" spans="1:77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  <c r="AP501" s="13"/>
      <c r="AQ501" s="13"/>
      <c r="AR501" s="13"/>
      <c r="AS501" s="13"/>
      <c r="AT501" s="13"/>
      <c r="AU501" s="13"/>
      <c r="AV501" s="13"/>
      <c r="AW501" s="13"/>
      <c r="AX501" s="13"/>
      <c r="AY501" s="13"/>
      <c r="AZ501" s="13"/>
      <c r="BA501" s="13"/>
      <c r="BB501" s="13"/>
      <c r="BC501" s="13"/>
      <c r="BD501" s="13"/>
      <c r="BE501" s="13"/>
      <c r="BF501" s="13"/>
      <c r="BG501" s="13"/>
      <c r="BH501" s="13"/>
      <c r="BI501" s="13"/>
      <c r="BJ501" s="13"/>
      <c r="BK501" s="13"/>
      <c r="BL501" s="13"/>
      <c r="BM501" s="13"/>
      <c r="BN501" s="13"/>
      <c r="BO501" s="13"/>
      <c r="BP501" s="13"/>
      <c r="BQ501" s="13"/>
      <c r="BR501" s="13"/>
      <c r="BS501" s="13"/>
      <c r="BT501" s="13"/>
      <c r="BU501" s="13"/>
      <c r="BV501" s="13"/>
      <c r="BW501" s="13"/>
      <c r="BX501" s="13"/>
      <c r="BY501" s="13"/>
    </row>
    <row r="502" spans="1:77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/>
      <c r="AP502" s="13"/>
      <c r="AQ502" s="13"/>
      <c r="AR502" s="13"/>
      <c r="AS502" s="13"/>
      <c r="AT502" s="13"/>
      <c r="AU502" s="13"/>
      <c r="AV502" s="13"/>
      <c r="AW502" s="13"/>
      <c r="AX502" s="13"/>
      <c r="AY502" s="13"/>
      <c r="AZ502" s="13"/>
      <c r="BA502" s="13"/>
      <c r="BB502" s="13"/>
      <c r="BC502" s="13"/>
      <c r="BD502" s="13"/>
      <c r="BE502" s="13"/>
      <c r="BF502" s="13"/>
      <c r="BG502" s="13"/>
      <c r="BH502" s="13"/>
      <c r="BI502" s="13"/>
      <c r="BJ502" s="13"/>
      <c r="BK502" s="13"/>
      <c r="BL502" s="13"/>
      <c r="BM502" s="13"/>
      <c r="BN502" s="13"/>
      <c r="BO502" s="13"/>
      <c r="BP502" s="13"/>
      <c r="BQ502" s="13"/>
      <c r="BR502" s="13"/>
      <c r="BS502" s="13"/>
      <c r="BT502" s="13"/>
      <c r="BU502" s="13"/>
      <c r="BV502" s="13"/>
      <c r="BW502" s="13"/>
      <c r="BX502" s="13"/>
      <c r="BY502" s="13"/>
    </row>
    <row r="503" spans="1:77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  <c r="AO503" s="13"/>
      <c r="AP503" s="13"/>
      <c r="AQ503" s="13"/>
      <c r="AR503" s="13"/>
      <c r="AS503" s="13"/>
      <c r="AT503" s="13"/>
      <c r="AU503" s="13"/>
      <c r="AV503" s="13"/>
      <c r="AW503" s="13"/>
      <c r="AX503" s="13"/>
      <c r="AY503" s="13"/>
      <c r="AZ503" s="13"/>
      <c r="BA503" s="13"/>
      <c r="BB503" s="13"/>
      <c r="BC503" s="13"/>
      <c r="BD503" s="13"/>
      <c r="BE503" s="13"/>
      <c r="BF503" s="13"/>
      <c r="BG503" s="13"/>
      <c r="BH503" s="13"/>
      <c r="BI503" s="13"/>
      <c r="BJ503" s="13"/>
      <c r="BK503" s="13"/>
      <c r="BL503" s="13"/>
      <c r="BM503" s="13"/>
      <c r="BN503" s="13"/>
      <c r="BO503" s="13"/>
      <c r="BP503" s="13"/>
      <c r="BQ503" s="13"/>
      <c r="BR503" s="13"/>
      <c r="BS503" s="13"/>
      <c r="BT503" s="13"/>
      <c r="BU503" s="13"/>
      <c r="BV503" s="13"/>
      <c r="BW503" s="13"/>
      <c r="BX503" s="13"/>
      <c r="BY503" s="13"/>
    </row>
    <row r="504" spans="1:77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  <c r="AO504" s="13"/>
      <c r="AP504" s="13"/>
      <c r="AQ504" s="13"/>
      <c r="AR504" s="13"/>
      <c r="AS504" s="13"/>
      <c r="AT504" s="13"/>
      <c r="AU504" s="13"/>
      <c r="AV504" s="13"/>
      <c r="AW504" s="13"/>
      <c r="AX504" s="13"/>
      <c r="AY504" s="13"/>
      <c r="AZ504" s="13"/>
      <c r="BA504" s="13"/>
      <c r="BB504" s="13"/>
      <c r="BC504" s="13"/>
      <c r="BD504" s="13"/>
      <c r="BE504" s="13"/>
      <c r="BF504" s="13"/>
      <c r="BG504" s="13"/>
      <c r="BH504" s="13"/>
      <c r="BI504" s="13"/>
      <c r="BJ504" s="13"/>
      <c r="BK504" s="13"/>
      <c r="BL504" s="13"/>
      <c r="BM504" s="13"/>
      <c r="BN504" s="13"/>
      <c r="BO504" s="13"/>
      <c r="BP504" s="13"/>
      <c r="BQ504" s="13"/>
      <c r="BR504" s="13"/>
      <c r="BS504" s="13"/>
      <c r="BT504" s="13"/>
      <c r="BU504" s="13"/>
      <c r="BV504" s="13"/>
      <c r="BW504" s="13"/>
      <c r="BX504" s="13"/>
      <c r="BY504" s="13"/>
    </row>
    <row r="505" spans="1:77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  <c r="AO505" s="13"/>
      <c r="AP505" s="13"/>
      <c r="AQ505" s="13"/>
      <c r="AR505" s="13"/>
      <c r="AS505" s="13"/>
      <c r="AT505" s="13"/>
      <c r="AU505" s="13"/>
      <c r="AV505" s="13"/>
      <c r="AW505" s="13"/>
      <c r="AX505" s="13"/>
      <c r="AY505" s="13"/>
      <c r="AZ505" s="13"/>
      <c r="BA505" s="13"/>
      <c r="BB505" s="13"/>
      <c r="BC505" s="13"/>
      <c r="BD505" s="13"/>
      <c r="BE505" s="13"/>
      <c r="BF505" s="13"/>
      <c r="BG505" s="13"/>
      <c r="BH505" s="13"/>
      <c r="BI505" s="13"/>
      <c r="BJ505" s="13"/>
      <c r="BK505" s="13"/>
      <c r="BL505" s="13"/>
      <c r="BM505" s="13"/>
      <c r="BN505" s="13"/>
      <c r="BO505" s="13"/>
      <c r="BP505" s="13"/>
      <c r="BQ505" s="13"/>
      <c r="BR505" s="13"/>
      <c r="BS505" s="13"/>
      <c r="BT505" s="13"/>
      <c r="BU505" s="13"/>
      <c r="BV505" s="13"/>
      <c r="BW505" s="13"/>
      <c r="BX505" s="13"/>
      <c r="BY505" s="13"/>
    </row>
    <row r="506" spans="1:77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  <c r="AO506" s="13"/>
      <c r="AP506" s="13"/>
      <c r="AQ506" s="13"/>
      <c r="AR506" s="13"/>
      <c r="AS506" s="13"/>
      <c r="AT506" s="13"/>
      <c r="AU506" s="13"/>
      <c r="AV506" s="13"/>
      <c r="AW506" s="13"/>
      <c r="AX506" s="13"/>
      <c r="AY506" s="13"/>
      <c r="AZ506" s="13"/>
      <c r="BA506" s="13"/>
      <c r="BB506" s="13"/>
      <c r="BC506" s="13"/>
      <c r="BD506" s="13"/>
      <c r="BE506" s="13"/>
      <c r="BF506" s="13"/>
      <c r="BG506" s="13"/>
      <c r="BH506" s="13"/>
      <c r="BI506" s="13"/>
      <c r="BJ506" s="13"/>
      <c r="BK506" s="13"/>
      <c r="BL506" s="13"/>
      <c r="BM506" s="13"/>
      <c r="BN506" s="13"/>
      <c r="BO506" s="13"/>
      <c r="BP506" s="13"/>
      <c r="BQ506" s="13"/>
      <c r="BR506" s="13"/>
      <c r="BS506" s="13"/>
      <c r="BT506" s="13"/>
      <c r="BU506" s="13"/>
      <c r="BV506" s="13"/>
      <c r="BW506" s="13"/>
      <c r="BX506" s="13"/>
      <c r="BY506" s="13"/>
    </row>
    <row r="507" spans="1:77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  <c r="AO507" s="13"/>
      <c r="AP507" s="13"/>
      <c r="AQ507" s="13"/>
      <c r="AR507" s="13"/>
      <c r="AS507" s="13"/>
      <c r="AT507" s="13"/>
      <c r="AU507" s="13"/>
      <c r="AV507" s="13"/>
      <c r="AW507" s="13"/>
      <c r="AX507" s="13"/>
      <c r="AY507" s="13"/>
      <c r="AZ507" s="13"/>
      <c r="BA507" s="13"/>
      <c r="BB507" s="13"/>
      <c r="BC507" s="13"/>
      <c r="BD507" s="13"/>
      <c r="BE507" s="13"/>
      <c r="BF507" s="13"/>
      <c r="BG507" s="13"/>
      <c r="BH507" s="13"/>
      <c r="BI507" s="13"/>
      <c r="BJ507" s="13"/>
      <c r="BK507" s="13"/>
      <c r="BL507" s="13"/>
      <c r="BM507" s="13"/>
      <c r="BN507" s="13"/>
      <c r="BO507" s="13"/>
      <c r="BP507" s="13"/>
      <c r="BQ507" s="13"/>
      <c r="BR507" s="13"/>
      <c r="BS507" s="13"/>
      <c r="BT507" s="13"/>
      <c r="BU507" s="13"/>
      <c r="BV507" s="13"/>
      <c r="BW507" s="13"/>
      <c r="BX507" s="13"/>
      <c r="BY507" s="13"/>
    </row>
    <row r="508" spans="1:77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  <c r="AO508" s="13"/>
      <c r="AP508" s="13"/>
      <c r="AQ508" s="13"/>
      <c r="AR508" s="13"/>
      <c r="AS508" s="13"/>
      <c r="AT508" s="13"/>
      <c r="AU508" s="13"/>
      <c r="AV508" s="13"/>
      <c r="AW508" s="13"/>
      <c r="AX508" s="13"/>
      <c r="AY508" s="13"/>
      <c r="AZ508" s="13"/>
      <c r="BA508" s="13"/>
      <c r="BB508" s="13"/>
      <c r="BC508" s="13"/>
      <c r="BD508" s="13"/>
      <c r="BE508" s="13"/>
      <c r="BF508" s="13"/>
      <c r="BG508" s="13"/>
      <c r="BH508" s="13"/>
      <c r="BI508" s="13"/>
      <c r="BJ508" s="13"/>
      <c r="BK508" s="13"/>
      <c r="BL508" s="13"/>
      <c r="BM508" s="13"/>
      <c r="BN508" s="13"/>
      <c r="BO508" s="13"/>
      <c r="BP508" s="13"/>
      <c r="BQ508" s="13"/>
      <c r="BR508" s="13"/>
      <c r="BS508" s="13"/>
      <c r="BT508" s="13"/>
      <c r="BU508" s="13"/>
      <c r="BV508" s="13"/>
      <c r="BW508" s="13"/>
      <c r="BX508" s="13"/>
      <c r="BY508" s="13"/>
    </row>
    <row r="509" spans="1:77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3"/>
      <c r="AO509" s="13"/>
      <c r="AP509" s="13"/>
      <c r="AQ509" s="13"/>
      <c r="AR509" s="13"/>
      <c r="AS509" s="13"/>
      <c r="AT509" s="13"/>
      <c r="AU509" s="13"/>
      <c r="AV509" s="13"/>
      <c r="AW509" s="13"/>
      <c r="AX509" s="13"/>
      <c r="AY509" s="13"/>
      <c r="AZ509" s="13"/>
      <c r="BA509" s="13"/>
      <c r="BB509" s="13"/>
      <c r="BC509" s="13"/>
      <c r="BD509" s="13"/>
      <c r="BE509" s="13"/>
      <c r="BF509" s="13"/>
      <c r="BG509" s="13"/>
      <c r="BH509" s="13"/>
      <c r="BI509" s="13"/>
      <c r="BJ509" s="13"/>
      <c r="BK509" s="13"/>
      <c r="BL509" s="13"/>
      <c r="BM509" s="13"/>
      <c r="BN509" s="13"/>
      <c r="BO509" s="13"/>
      <c r="BP509" s="13"/>
      <c r="BQ509" s="13"/>
      <c r="BR509" s="13"/>
      <c r="BS509" s="13"/>
      <c r="BT509" s="13"/>
      <c r="BU509" s="13"/>
      <c r="BV509" s="13"/>
      <c r="BW509" s="13"/>
      <c r="BX509" s="13"/>
      <c r="BY509" s="13"/>
    </row>
    <row r="510" spans="1:77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  <c r="AO510" s="13"/>
      <c r="AP510" s="13"/>
      <c r="AQ510" s="13"/>
      <c r="AR510" s="13"/>
      <c r="AS510" s="13"/>
      <c r="AT510" s="13"/>
      <c r="AU510" s="13"/>
      <c r="AV510" s="13"/>
      <c r="AW510" s="13"/>
      <c r="AX510" s="13"/>
      <c r="AY510" s="13"/>
      <c r="AZ510" s="13"/>
      <c r="BA510" s="13"/>
      <c r="BB510" s="13"/>
      <c r="BC510" s="13"/>
      <c r="BD510" s="13"/>
      <c r="BE510" s="13"/>
      <c r="BF510" s="13"/>
      <c r="BG510" s="13"/>
      <c r="BH510" s="13"/>
      <c r="BI510" s="13"/>
      <c r="BJ510" s="13"/>
      <c r="BK510" s="13"/>
      <c r="BL510" s="13"/>
      <c r="BM510" s="13"/>
      <c r="BN510" s="13"/>
      <c r="BO510" s="13"/>
      <c r="BP510" s="13"/>
      <c r="BQ510" s="13"/>
      <c r="BR510" s="13"/>
      <c r="BS510" s="13"/>
      <c r="BT510" s="13"/>
      <c r="BU510" s="13"/>
      <c r="BV510" s="13"/>
      <c r="BW510" s="13"/>
      <c r="BX510" s="13"/>
      <c r="BY510" s="13"/>
    </row>
    <row r="511" spans="1:77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  <c r="AO511" s="13"/>
      <c r="AP511" s="13"/>
      <c r="AQ511" s="13"/>
      <c r="AR511" s="13"/>
      <c r="AS511" s="13"/>
      <c r="AT511" s="13"/>
      <c r="AU511" s="13"/>
      <c r="AV511" s="13"/>
      <c r="AW511" s="13"/>
      <c r="AX511" s="13"/>
      <c r="AY511" s="13"/>
      <c r="AZ511" s="13"/>
      <c r="BA511" s="13"/>
      <c r="BB511" s="13"/>
      <c r="BC511" s="13"/>
      <c r="BD511" s="13"/>
      <c r="BE511" s="13"/>
      <c r="BF511" s="13"/>
      <c r="BG511" s="13"/>
      <c r="BH511" s="13"/>
      <c r="BI511" s="13"/>
      <c r="BJ511" s="13"/>
      <c r="BK511" s="13"/>
      <c r="BL511" s="13"/>
      <c r="BM511" s="13"/>
      <c r="BN511" s="13"/>
      <c r="BO511" s="13"/>
      <c r="BP511" s="13"/>
      <c r="BQ511" s="13"/>
      <c r="BR511" s="13"/>
      <c r="BS511" s="13"/>
      <c r="BT511" s="13"/>
      <c r="BU511" s="13"/>
      <c r="BV511" s="13"/>
      <c r="BW511" s="13"/>
      <c r="BX511" s="13"/>
      <c r="BY511" s="13"/>
    </row>
    <row r="512" spans="1:77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  <c r="AO512" s="13"/>
      <c r="AP512" s="13"/>
      <c r="AQ512" s="13"/>
      <c r="AR512" s="13"/>
      <c r="AS512" s="13"/>
      <c r="AT512" s="13"/>
      <c r="AU512" s="13"/>
      <c r="AV512" s="13"/>
      <c r="AW512" s="13"/>
      <c r="AX512" s="13"/>
      <c r="AY512" s="13"/>
      <c r="AZ512" s="13"/>
      <c r="BA512" s="13"/>
      <c r="BB512" s="13"/>
      <c r="BC512" s="13"/>
      <c r="BD512" s="13"/>
      <c r="BE512" s="13"/>
      <c r="BF512" s="13"/>
      <c r="BG512" s="13"/>
      <c r="BH512" s="13"/>
      <c r="BI512" s="13"/>
      <c r="BJ512" s="13"/>
      <c r="BK512" s="13"/>
      <c r="BL512" s="13"/>
      <c r="BM512" s="13"/>
      <c r="BN512" s="13"/>
      <c r="BO512" s="13"/>
      <c r="BP512" s="13"/>
      <c r="BQ512" s="13"/>
      <c r="BR512" s="13"/>
      <c r="BS512" s="13"/>
      <c r="BT512" s="13"/>
      <c r="BU512" s="13"/>
      <c r="BV512" s="13"/>
      <c r="BW512" s="13"/>
      <c r="BX512" s="13"/>
      <c r="BY512" s="13"/>
    </row>
    <row r="513" spans="1:77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  <c r="AO513" s="13"/>
      <c r="AP513" s="13"/>
      <c r="AQ513" s="13"/>
      <c r="AR513" s="13"/>
      <c r="AS513" s="13"/>
      <c r="AT513" s="13"/>
      <c r="AU513" s="13"/>
      <c r="AV513" s="13"/>
      <c r="AW513" s="13"/>
      <c r="AX513" s="13"/>
      <c r="AY513" s="13"/>
      <c r="AZ513" s="13"/>
      <c r="BA513" s="13"/>
      <c r="BB513" s="13"/>
      <c r="BC513" s="13"/>
      <c r="BD513" s="13"/>
      <c r="BE513" s="13"/>
      <c r="BF513" s="13"/>
      <c r="BG513" s="13"/>
      <c r="BH513" s="13"/>
      <c r="BI513" s="13"/>
      <c r="BJ513" s="13"/>
      <c r="BK513" s="13"/>
      <c r="BL513" s="13"/>
      <c r="BM513" s="13"/>
      <c r="BN513" s="13"/>
      <c r="BO513" s="13"/>
      <c r="BP513" s="13"/>
      <c r="BQ513" s="13"/>
      <c r="BR513" s="13"/>
      <c r="BS513" s="13"/>
      <c r="BT513" s="13"/>
      <c r="BU513" s="13"/>
      <c r="BV513" s="13"/>
      <c r="BW513" s="13"/>
      <c r="BX513" s="13"/>
      <c r="BY513" s="13"/>
    </row>
    <row r="514" spans="1:77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  <c r="AO514" s="13"/>
      <c r="AP514" s="13"/>
      <c r="AQ514" s="13"/>
      <c r="AR514" s="13"/>
      <c r="AS514" s="13"/>
      <c r="AT514" s="13"/>
      <c r="AU514" s="13"/>
      <c r="AV514" s="13"/>
      <c r="AW514" s="13"/>
      <c r="AX514" s="13"/>
      <c r="AY514" s="13"/>
      <c r="AZ514" s="13"/>
      <c r="BA514" s="13"/>
      <c r="BB514" s="13"/>
      <c r="BC514" s="13"/>
      <c r="BD514" s="13"/>
      <c r="BE514" s="13"/>
      <c r="BF514" s="13"/>
      <c r="BG514" s="13"/>
      <c r="BH514" s="13"/>
      <c r="BI514" s="13"/>
      <c r="BJ514" s="13"/>
      <c r="BK514" s="13"/>
      <c r="BL514" s="13"/>
      <c r="BM514" s="13"/>
      <c r="BN514" s="13"/>
      <c r="BO514" s="13"/>
      <c r="BP514" s="13"/>
      <c r="BQ514" s="13"/>
      <c r="BR514" s="13"/>
      <c r="BS514" s="13"/>
      <c r="BT514" s="13"/>
      <c r="BU514" s="13"/>
      <c r="BV514" s="13"/>
      <c r="BW514" s="13"/>
      <c r="BX514" s="13"/>
      <c r="BY514" s="13"/>
    </row>
    <row r="515" spans="1:77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  <c r="AO515" s="13"/>
      <c r="AP515" s="13"/>
      <c r="AQ515" s="13"/>
      <c r="AR515" s="13"/>
      <c r="AS515" s="13"/>
      <c r="AT515" s="13"/>
      <c r="AU515" s="13"/>
      <c r="AV515" s="13"/>
      <c r="AW515" s="13"/>
      <c r="AX515" s="13"/>
      <c r="AY515" s="13"/>
      <c r="AZ515" s="13"/>
      <c r="BA515" s="13"/>
      <c r="BB515" s="13"/>
      <c r="BC515" s="13"/>
      <c r="BD515" s="13"/>
      <c r="BE515" s="13"/>
      <c r="BF515" s="13"/>
      <c r="BG515" s="13"/>
      <c r="BH515" s="13"/>
      <c r="BI515" s="13"/>
      <c r="BJ515" s="13"/>
      <c r="BK515" s="13"/>
      <c r="BL515" s="13"/>
      <c r="BM515" s="13"/>
      <c r="BN515" s="13"/>
      <c r="BO515" s="13"/>
      <c r="BP515" s="13"/>
      <c r="BQ515" s="13"/>
      <c r="BR515" s="13"/>
      <c r="BS515" s="13"/>
      <c r="BT515" s="13"/>
      <c r="BU515" s="13"/>
      <c r="BV515" s="13"/>
      <c r="BW515" s="13"/>
      <c r="BX515" s="13"/>
      <c r="BY515" s="13"/>
    </row>
    <row r="516" spans="1:77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  <c r="AO516" s="13"/>
      <c r="AP516" s="13"/>
      <c r="AQ516" s="13"/>
      <c r="AR516" s="13"/>
      <c r="AS516" s="13"/>
      <c r="AT516" s="13"/>
      <c r="AU516" s="13"/>
      <c r="AV516" s="13"/>
      <c r="AW516" s="13"/>
      <c r="AX516" s="13"/>
      <c r="AY516" s="13"/>
      <c r="AZ516" s="13"/>
      <c r="BA516" s="13"/>
      <c r="BB516" s="13"/>
      <c r="BC516" s="13"/>
      <c r="BD516" s="13"/>
      <c r="BE516" s="13"/>
      <c r="BF516" s="13"/>
      <c r="BG516" s="13"/>
      <c r="BH516" s="13"/>
      <c r="BI516" s="13"/>
      <c r="BJ516" s="13"/>
      <c r="BK516" s="13"/>
      <c r="BL516" s="13"/>
      <c r="BM516" s="13"/>
      <c r="BN516" s="13"/>
      <c r="BO516" s="13"/>
      <c r="BP516" s="13"/>
      <c r="BQ516" s="13"/>
      <c r="BR516" s="13"/>
      <c r="BS516" s="13"/>
      <c r="BT516" s="13"/>
      <c r="BU516" s="13"/>
      <c r="BV516" s="13"/>
      <c r="BW516" s="13"/>
      <c r="BX516" s="13"/>
      <c r="BY516" s="13"/>
    </row>
    <row r="517" spans="1:77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  <c r="AO517" s="13"/>
      <c r="AP517" s="13"/>
      <c r="AQ517" s="13"/>
      <c r="AR517" s="13"/>
      <c r="AS517" s="13"/>
      <c r="AT517" s="13"/>
      <c r="AU517" s="13"/>
      <c r="AV517" s="13"/>
      <c r="AW517" s="13"/>
      <c r="AX517" s="13"/>
      <c r="AY517" s="13"/>
      <c r="AZ517" s="13"/>
      <c r="BA517" s="13"/>
      <c r="BB517" s="13"/>
      <c r="BC517" s="13"/>
      <c r="BD517" s="13"/>
      <c r="BE517" s="13"/>
      <c r="BF517" s="13"/>
      <c r="BG517" s="13"/>
      <c r="BH517" s="13"/>
      <c r="BI517" s="13"/>
      <c r="BJ517" s="13"/>
      <c r="BK517" s="13"/>
      <c r="BL517" s="13"/>
      <c r="BM517" s="13"/>
      <c r="BN517" s="13"/>
      <c r="BO517" s="13"/>
      <c r="BP517" s="13"/>
      <c r="BQ517" s="13"/>
      <c r="BR517" s="13"/>
      <c r="BS517" s="13"/>
      <c r="BT517" s="13"/>
      <c r="BU517" s="13"/>
      <c r="BV517" s="13"/>
      <c r="BW517" s="13"/>
      <c r="BX517" s="13"/>
      <c r="BY517" s="13"/>
    </row>
    <row r="518" spans="1:77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  <c r="AO518" s="13"/>
      <c r="AP518" s="13"/>
      <c r="AQ518" s="13"/>
      <c r="AR518" s="13"/>
      <c r="AS518" s="13"/>
      <c r="AT518" s="13"/>
      <c r="AU518" s="13"/>
      <c r="AV518" s="13"/>
      <c r="AW518" s="13"/>
      <c r="AX518" s="13"/>
      <c r="AY518" s="13"/>
      <c r="AZ518" s="13"/>
      <c r="BA518" s="13"/>
      <c r="BB518" s="13"/>
      <c r="BC518" s="13"/>
      <c r="BD518" s="13"/>
      <c r="BE518" s="13"/>
      <c r="BF518" s="13"/>
      <c r="BG518" s="13"/>
      <c r="BH518" s="13"/>
      <c r="BI518" s="13"/>
      <c r="BJ518" s="13"/>
      <c r="BK518" s="13"/>
      <c r="BL518" s="13"/>
      <c r="BM518" s="13"/>
      <c r="BN518" s="13"/>
      <c r="BO518" s="13"/>
      <c r="BP518" s="13"/>
      <c r="BQ518" s="13"/>
      <c r="BR518" s="13"/>
      <c r="BS518" s="13"/>
      <c r="BT518" s="13"/>
      <c r="BU518" s="13"/>
      <c r="BV518" s="13"/>
      <c r="BW518" s="13"/>
      <c r="BX518" s="13"/>
      <c r="BY518" s="13"/>
    </row>
    <row r="519" spans="1:77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  <c r="AO519" s="13"/>
      <c r="AP519" s="13"/>
      <c r="AQ519" s="13"/>
      <c r="AR519" s="13"/>
      <c r="AS519" s="13"/>
      <c r="AT519" s="13"/>
      <c r="AU519" s="13"/>
      <c r="AV519" s="13"/>
      <c r="AW519" s="13"/>
      <c r="AX519" s="13"/>
      <c r="AY519" s="13"/>
      <c r="AZ519" s="13"/>
      <c r="BA519" s="13"/>
      <c r="BB519" s="13"/>
      <c r="BC519" s="13"/>
      <c r="BD519" s="13"/>
      <c r="BE519" s="13"/>
      <c r="BF519" s="13"/>
      <c r="BG519" s="13"/>
      <c r="BH519" s="13"/>
      <c r="BI519" s="13"/>
      <c r="BJ519" s="13"/>
      <c r="BK519" s="13"/>
      <c r="BL519" s="13"/>
      <c r="BM519" s="13"/>
      <c r="BN519" s="13"/>
      <c r="BO519" s="13"/>
      <c r="BP519" s="13"/>
      <c r="BQ519" s="13"/>
      <c r="BR519" s="13"/>
      <c r="BS519" s="13"/>
      <c r="BT519" s="13"/>
      <c r="BU519" s="13"/>
      <c r="BV519" s="13"/>
      <c r="BW519" s="13"/>
      <c r="BX519" s="13"/>
      <c r="BY519" s="13"/>
    </row>
    <row r="520" spans="1:77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  <c r="AO520" s="13"/>
      <c r="AP520" s="13"/>
      <c r="AQ520" s="13"/>
      <c r="AR520" s="13"/>
      <c r="AS520" s="13"/>
      <c r="AT520" s="13"/>
      <c r="AU520" s="13"/>
      <c r="AV520" s="13"/>
      <c r="AW520" s="13"/>
      <c r="AX520" s="13"/>
      <c r="AY520" s="13"/>
      <c r="AZ520" s="13"/>
      <c r="BA520" s="13"/>
      <c r="BB520" s="13"/>
      <c r="BC520" s="13"/>
      <c r="BD520" s="13"/>
      <c r="BE520" s="13"/>
      <c r="BF520" s="13"/>
      <c r="BG520" s="13"/>
      <c r="BH520" s="13"/>
      <c r="BI520" s="13"/>
      <c r="BJ520" s="13"/>
      <c r="BK520" s="13"/>
      <c r="BL520" s="13"/>
      <c r="BM520" s="13"/>
      <c r="BN520" s="13"/>
      <c r="BO520" s="13"/>
      <c r="BP520" s="13"/>
      <c r="BQ520" s="13"/>
      <c r="BR520" s="13"/>
      <c r="BS520" s="13"/>
      <c r="BT520" s="13"/>
      <c r="BU520" s="13"/>
      <c r="BV520" s="13"/>
      <c r="BW520" s="13"/>
      <c r="BX520" s="13"/>
      <c r="BY520" s="13"/>
    </row>
    <row r="521" spans="1:77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  <c r="AO521" s="13"/>
      <c r="AP521" s="13"/>
      <c r="AQ521" s="13"/>
      <c r="AR521" s="13"/>
      <c r="AS521" s="13"/>
      <c r="AT521" s="13"/>
      <c r="AU521" s="13"/>
      <c r="AV521" s="13"/>
      <c r="AW521" s="13"/>
      <c r="AX521" s="13"/>
      <c r="AY521" s="13"/>
      <c r="AZ521" s="13"/>
      <c r="BA521" s="13"/>
      <c r="BB521" s="13"/>
      <c r="BC521" s="13"/>
      <c r="BD521" s="13"/>
      <c r="BE521" s="13"/>
      <c r="BF521" s="13"/>
      <c r="BG521" s="13"/>
      <c r="BH521" s="13"/>
      <c r="BI521" s="13"/>
      <c r="BJ521" s="13"/>
      <c r="BK521" s="13"/>
      <c r="BL521" s="13"/>
      <c r="BM521" s="13"/>
      <c r="BN521" s="13"/>
      <c r="BO521" s="13"/>
      <c r="BP521" s="13"/>
      <c r="BQ521" s="13"/>
      <c r="BR521" s="13"/>
      <c r="BS521" s="13"/>
      <c r="BT521" s="13"/>
      <c r="BU521" s="13"/>
      <c r="BV521" s="13"/>
      <c r="BW521" s="13"/>
      <c r="BX521" s="13"/>
      <c r="BY521" s="13"/>
    </row>
    <row r="522" spans="1:77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  <c r="AO522" s="13"/>
      <c r="AP522" s="13"/>
      <c r="AQ522" s="13"/>
      <c r="AR522" s="13"/>
      <c r="AS522" s="13"/>
      <c r="AT522" s="13"/>
      <c r="AU522" s="13"/>
      <c r="AV522" s="13"/>
      <c r="AW522" s="13"/>
      <c r="AX522" s="13"/>
      <c r="AY522" s="13"/>
      <c r="AZ522" s="13"/>
      <c r="BA522" s="13"/>
      <c r="BB522" s="13"/>
      <c r="BC522" s="13"/>
      <c r="BD522" s="13"/>
      <c r="BE522" s="13"/>
      <c r="BF522" s="13"/>
      <c r="BG522" s="13"/>
      <c r="BH522" s="13"/>
      <c r="BI522" s="13"/>
      <c r="BJ522" s="13"/>
      <c r="BK522" s="13"/>
      <c r="BL522" s="13"/>
      <c r="BM522" s="13"/>
      <c r="BN522" s="13"/>
      <c r="BO522" s="13"/>
      <c r="BP522" s="13"/>
      <c r="BQ522" s="13"/>
      <c r="BR522" s="13"/>
      <c r="BS522" s="13"/>
      <c r="BT522" s="13"/>
      <c r="BU522" s="13"/>
      <c r="BV522" s="13"/>
      <c r="BW522" s="13"/>
      <c r="BX522" s="13"/>
      <c r="BY522" s="13"/>
    </row>
    <row r="523" spans="1:77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  <c r="AO523" s="13"/>
      <c r="AP523" s="13"/>
      <c r="AQ523" s="13"/>
      <c r="AR523" s="13"/>
      <c r="AS523" s="13"/>
      <c r="AT523" s="13"/>
      <c r="AU523" s="13"/>
      <c r="AV523" s="13"/>
      <c r="AW523" s="13"/>
      <c r="AX523" s="13"/>
      <c r="AY523" s="13"/>
      <c r="AZ523" s="13"/>
      <c r="BA523" s="13"/>
      <c r="BB523" s="13"/>
      <c r="BC523" s="13"/>
      <c r="BD523" s="13"/>
      <c r="BE523" s="13"/>
      <c r="BF523" s="13"/>
      <c r="BG523" s="13"/>
      <c r="BH523" s="13"/>
      <c r="BI523" s="13"/>
      <c r="BJ523" s="13"/>
      <c r="BK523" s="13"/>
      <c r="BL523" s="13"/>
      <c r="BM523" s="13"/>
      <c r="BN523" s="13"/>
      <c r="BO523" s="13"/>
      <c r="BP523" s="13"/>
      <c r="BQ523" s="13"/>
      <c r="BR523" s="13"/>
      <c r="BS523" s="13"/>
      <c r="BT523" s="13"/>
      <c r="BU523" s="13"/>
      <c r="BV523" s="13"/>
      <c r="BW523" s="13"/>
      <c r="BX523" s="13"/>
      <c r="BY523" s="13"/>
    </row>
    <row r="524" spans="1:77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  <c r="AN524" s="13"/>
      <c r="AO524" s="13"/>
      <c r="AP524" s="13"/>
      <c r="AQ524" s="13"/>
      <c r="AR524" s="13"/>
      <c r="AS524" s="13"/>
      <c r="AT524" s="13"/>
      <c r="AU524" s="13"/>
      <c r="AV524" s="13"/>
      <c r="AW524" s="13"/>
      <c r="AX524" s="13"/>
      <c r="AY524" s="13"/>
      <c r="AZ524" s="13"/>
      <c r="BA524" s="13"/>
      <c r="BB524" s="13"/>
      <c r="BC524" s="13"/>
      <c r="BD524" s="13"/>
      <c r="BE524" s="13"/>
      <c r="BF524" s="13"/>
      <c r="BG524" s="13"/>
      <c r="BH524" s="13"/>
      <c r="BI524" s="13"/>
      <c r="BJ524" s="13"/>
      <c r="BK524" s="13"/>
      <c r="BL524" s="13"/>
      <c r="BM524" s="13"/>
      <c r="BN524" s="13"/>
      <c r="BO524" s="13"/>
      <c r="BP524" s="13"/>
      <c r="BQ524" s="13"/>
      <c r="BR524" s="13"/>
      <c r="BS524" s="13"/>
      <c r="BT524" s="13"/>
      <c r="BU524" s="13"/>
      <c r="BV524" s="13"/>
      <c r="BW524" s="13"/>
      <c r="BX524" s="13"/>
      <c r="BY524" s="13"/>
    </row>
    <row r="525" spans="1:77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  <c r="AM525" s="13"/>
      <c r="AN525" s="13"/>
      <c r="AO525" s="13"/>
      <c r="AP525" s="13"/>
      <c r="AQ525" s="13"/>
      <c r="AR525" s="13"/>
      <c r="AS525" s="13"/>
      <c r="AT525" s="13"/>
      <c r="AU525" s="13"/>
      <c r="AV525" s="13"/>
      <c r="AW525" s="13"/>
      <c r="AX525" s="13"/>
      <c r="AY525" s="13"/>
      <c r="AZ525" s="13"/>
      <c r="BA525" s="13"/>
      <c r="BB525" s="13"/>
      <c r="BC525" s="13"/>
      <c r="BD525" s="13"/>
      <c r="BE525" s="13"/>
      <c r="BF525" s="13"/>
      <c r="BG525" s="13"/>
      <c r="BH525" s="13"/>
      <c r="BI525" s="13"/>
      <c r="BJ525" s="13"/>
      <c r="BK525" s="13"/>
      <c r="BL525" s="13"/>
      <c r="BM525" s="13"/>
      <c r="BN525" s="13"/>
      <c r="BO525" s="13"/>
      <c r="BP525" s="13"/>
      <c r="BQ525" s="13"/>
      <c r="BR525" s="13"/>
      <c r="BS525" s="13"/>
      <c r="BT525" s="13"/>
      <c r="BU525" s="13"/>
      <c r="BV525" s="13"/>
      <c r="BW525" s="13"/>
      <c r="BX525" s="13"/>
      <c r="BY525" s="13"/>
    </row>
    <row r="526" spans="1:77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  <c r="AN526" s="13"/>
      <c r="AO526" s="13"/>
      <c r="AP526" s="13"/>
      <c r="AQ526" s="13"/>
      <c r="AR526" s="13"/>
      <c r="AS526" s="13"/>
      <c r="AT526" s="13"/>
      <c r="AU526" s="13"/>
      <c r="AV526" s="13"/>
      <c r="AW526" s="13"/>
      <c r="AX526" s="13"/>
      <c r="AY526" s="13"/>
      <c r="AZ526" s="13"/>
      <c r="BA526" s="13"/>
      <c r="BB526" s="13"/>
      <c r="BC526" s="13"/>
      <c r="BD526" s="13"/>
      <c r="BE526" s="13"/>
      <c r="BF526" s="13"/>
      <c r="BG526" s="13"/>
      <c r="BH526" s="13"/>
      <c r="BI526" s="13"/>
      <c r="BJ526" s="13"/>
      <c r="BK526" s="13"/>
      <c r="BL526" s="13"/>
      <c r="BM526" s="13"/>
      <c r="BN526" s="13"/>
      <c r="BO526" s="13"/>
      <c r="BP526" s="13"/>
      <c r="BQ526" s="13"/>
      <c r="BR526" s="13"/>
      <c r="BS526" s="13"/>
      <c r="BT526" s="13"/>
      <c r="BU526" s="13"/>
      <c r="BV526" s="13"/>
      <c r="BW526" s="13"/>
      <c r="BX526" s="13"/>
      <c r="BY526" s="13"/>
    </row>
    <row r="527" spans="1:77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  <c r="AN527" s="13"/>
      <c r="AO527" s="13"/>
      <c r="AP527" s="13"/>
      <c r="AQ527" s="13"/>
      <c r="AR527" s="13"/>
      <c r="AS527" s="13"/>
      <c r="AT527" s="13"/>
      <c r="AU527" s="13"/>
      <c r="AV527" s="13"/>
      <c r="AW527" s="13"/>
      <c r="AX527" s="13"/>
      <c r="AY527" s="13"/>
      <c r="AZ527" s="13"/>
      <c r="BA527" s="13"/>
      <c r="BB527" s="13"/>
      <c r="BC527" s="13"/>
      <c r="BD527" s="13"/>
      <c r="BE527" s="13"/>
      <c r="BF527" s="13"/>
      <c r="BG527" s="13"/>
      <c r="BH527" s="13"/>
      <c r="BI527" s="13"/>
      <c r="BJ527" s="13"/>
      <c r="BK527" s="13"/>
      <c r="BL527" s="13"/>
      <c r="BM527" s="13"/>
      <c r="BN527" s="13"/>
      <c r="BO527" s="13"/>
      <c r="BP527" s="13"/>
      <c r="BQ527" s="13"/>
      <c r="BR527" s="13"/>
      <c r="BS527" s="13"/>
      <c r="BT527" s="13"/>
      <c r="BU527" s="13"/>
      <c r="BV527" s="13"/>
      <c r="BW527" s="13"/>
      <c r="BX527" s="13"/>
      <c r="BY527" s="13"/>
    </row>
    <row r="528" spans="1:77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  <c r="AN528" s="13"/>
      <c r="AO528" s="13"/>
      <c r="AP528" s="13"/>
      <c r="AQ528" s="13"/>
      <c r="AR528" s="13"/>
      <c r="AS528" s="13"/>
      <c r="AT528" s="13"/>
      <c r="AU528" s="13"/>
      <c r="AV528" s="13"/>
      <c r="AW528" s="13"/>
      <c r="AX528" s="13"/>
      <c r="AY528" s="13"/>
      <c r="AZ528" s="13"/>
      <c r="BA528" s="13"/>
      <c r="BB528" s="13"/>
      <c r="BC528" s="13"/>
      <c r="BD528" s="13"/>
      <c r="BE528" s="13"/>
      <c r="BF528" s="13"/>
      <c r="BG528" s="13"/>
      <c r="BH528" s="13"/>
      <c r="BI528" s="13"/>
      <c r="BJ528" s="13"/>
      <c r="BK528" s="13"/>
      <c r="BL528" s="13"/>
      <c r="BM528" s="13"/>
      <c r="BN528" s="13"/>
      <c r="BO528" s="13"/>
      <c r="BP528" s="13"/>
      <c r="BQ528" s="13"/>
      <c r="BR528" s="13"/>
      <c r="BS528" s="13"/>
      <c r="BT528" s="13"/>
      <c r="BU528" s="13"/>
      <c r="BV528" s="13"/>
      <c r="BW528" s="13"/>
      <c r="BX528" s="13"/>
      <c r="BY528" s="13"/>
    </row>
    <row r="529" spans="1:77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  <c r="AO529" s="13"/>
      <c r="AP529" s="13"/>
      <c r="AQ529" s="13"/>
      <c r="AR529" s="13"/>
      <c r="AS529" s="13"/>
      <c r="AT529" s="13"/>
      <c r="AU529" s="13"/>
      <c r="AV529" s="13"/>
      <c r="AW529" s="13"/>
      <c r="AX529" s="13"/>
      <c r="AY529" s="13"/>
      <c r="AZ529" s="13"/>
      <c r="BA529" s="13"/>
      <c r="BB529" s="13"/>
      <c r="BC529" s="13"/>
      <c r="BD529" s="13"/>
      <c r="BE529" s="13"/>
      <c r="BF529" s="13"/>
      <c r="BG529" s="13"/>
      <c r="BH529" s="13"/>
      <c r="BI529" s="13"/>
      <c r="BJ529" s="13"/>
      <c r="BK529" s="13"/>
      <c r="BL529" s="13"/>
      <c r="BM529" s="13"/>
      <c r="BN529" s="13"/>
      <c r="BO529" s="13"/>
      <c r="BP529" s="13"/>
      <c r="BQ529" s="13"/>
      <c r="BR529" s="13"/>
      <c r="BS529" s="13"/>
      <c r="BT529" s="13"/>
      <c r="BU529" s="13"/>
      <c r="BV529" s="13"/>
      <c r="BW529" s="13"/>
      <c r="BX529" s="13"/>
      <c r="BY529" s="13"/>
    </row>
    <row r="530" spans="1:77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  <c r="AO530" s="13"/>
      <c r="AP530" s="13"/>
      <c r="AQ530" s="13"/>
      <c r="AR530" s="13"/>
      <c r="AS530" s="13"/>
      <c r="AT530" s="13"/>
      <c r="AU530" s="13"/>
      <c r="AV530" s="13"/>
      <c r="AW530" s="13"/>
      <c r="AX530" s="13"/>
      <c r="AY530" s="13"/>
      <c r="AZ530" s="13"/>
      <c r="BA530" s="13"/>
      <c r="BB530" s="13"/>
      <c r="BC530" s="13"/>
      <c r="BD530" s="13"/>
      <c r="BE530" s="13"/>
      <c r="BF530" s="13"/>
      <c r="BG530" s="13"/>
      <c r="BH530" s="13"/>
      <c r="BI530" s="13"/>
      <c r="BJ530" s="13"/>
      <c r="BK530" s="13"/>
      <c r="BL530" s="13"/>
      <c r="BM530" s="13"/>
      <c r="BN530" s="13"/>
      <c r="BO530" s="13"/>
      <c r="BP530" s="13"/>
      <c r="BQ530" s="13"/>
      <c r="BR530" s="13"/>
      <c r="BS530" s="13"/>
      <c r="BT530" s="13"/>
      <c r="BU530" s="13"/>
      <c r="BV530" s="13"/>
      <c r="BW530" s="13"/>
      <c r="BX530" s="13"/>
      <c r="BY530" s="13"/>
    </row>
    <row r="531" spans="1:77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  <c r="AO531" s="13"/>
      <c r="AP531" s="13"/>
      <c r="AQ531" s="13"/>
      <c r="AR531" s="13"/>
      <c r="AS531" s="13"/>
      <c r="AT531" s="13"/>
      <c r="AU531" s="13"/>
      <c r="AV531" s="13"/>
      <c r="AW531" s="13"/>
      <c r="AX531" s="13"/>
      <c r="AY531" s="13"/>
      <c r="AZ531" s="13"/>
      <c r="BA531" s="13"/>
      <c r="BB531" s="13"/>
      <c r="BC531" s="13"/>
      <c r="BD531" s="13"/>
      <c r="BE531" s="13"/>
      <c r="BF531" s="13"/>
      <c r="BG531" s="13"/>
      <c r="BH531" s="13"/>
      <c r="BI531" s="13"/>
      <c r="BJ531" s="13"/>
      <c r="BK531" s="13"/>
      <c r="BL531" s="13"/>
      <c r="BM531" s="13"/>
      <c r="BN531" s="13"/>
      <c r="BO531" s="13"/>
      <c r="BP531" s="13"/>
      <c r="BQ531" s="13"/>
      <c r="BR531" s="13"/>
      <c r="BS531" s="13"/>
      <c r="BT531" s="13"/>
      <c r="BU531" s="13"/>
      <c r="BV531" s="13"/>
      <c r="BW531" s="13"/>
      <c r="BX531" s="13"/>
      <c r="BY531" s="13"/>
    </row>
    <row r="532" spans="1:77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  <c r="AO532" s="13"/>
      <c r="AP532" s="13"/>
      <c r="AQ532" s="13"/>
      <c r="AR532" s="13"/>
      <c r="AS532" s="13"/>
      <c r="AT532" s="13"/>
      <c r="AU532" s="13"/>
      <c r="AV532" s="13"/>
      <c r="AW532" s="13"/>
      <c r="AX532" s="13"/>
      <c r="AY532" s="13"/>
      <c r="AZ532" s="13"/>
      <c r="BA532" s="13"/>
      <c r="BB532" s="13"/>
      <c r="BC532" s="13"/>
      <c r="BD532" s="13"/>
      <c r="BE532" s="13"/>
      <c r="BF532" s="13"/>
      <c r="BG532" s="13"/>
      <c r="BH532" s="13"/>
      <c r="BI532" s="13"/>
      <c r="BJ532" s="13"/>
      <c r="BK532" s="13"/>
      <c r="BL532" s="13"/>
      <c r="BM532" s="13"/>
      <c r="BN532" s="13"/>
      <c r="BO532" s="13"/>
      <c r="BP532" s="13"/>
      <c r="BQ532" s="13"/>
      <c r="BR532" s="13"/>
      <c r="BS532" s="13"/>
      <c r="BT532" s="13"/>
      <c r="BU532" s="13"/>
      <c r="BV532" s="13"/>
      <c r="BW532" s="13"/>
      <c r="BX532" s="13"/>
      <c r="BY532" s="13"/>
    </row>
    <row r="533" spans="1:77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  <c r="AO533" s="13"/>
      <c r="AP533" s="13"/>
      <c r="AQ533" s="13"/>
      <c r="AR533" s="13"/>
      <c r="AS533" s="13"/>
      <c r="AT533" s="13"/>
      <c r="AU533" s="13"/>
      <c r="AV533" s="13"/>
      <c r="AW533" s="13"/>
      <c r="AX533" s="13"/>
      <c r="AY533" s="13"/>
      <c r="AZ533" s="13"/>
      <c r="BA533" s="13"/>
      <c r="BB533" s="13"/>
      <c r="BC533" s="13"/>
      <c r="BD533" s="13"/>
      <c r="BE533" s="13"/>
      <c r="BF533" s="13"/>
      <c r="BG533" s="13"/>
      <c r="BH533" s="13"/>
      <c r="BI533" s="13"/>
      <c r="BJ533" s="13"/>
      <c r="BK533" s="13"/>
      <c r="BL533" s="13"/>
      <c r="BM533" s="13"/>
      <c r="BN533" s="13"/>
      <c r="BO533" s="13"/>
      <c r="BP533" s="13"/>
      <c r="BQ533" s="13"/>
      <c r="BR533" s="13"/>
      <c r="BS533" s="13"/>
      <c r="BT533" s="13"/>
      <c r="BU533" s="13"/>
      <c r="BV533" s="13"/>
      <c r="BW533" s="13"/>
      <c r="BX533" s="13"/>
      <c r="BY533" s="13"/>
    </row>
    <row r="534" spans="1:77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  <c r="AO534" s="13"/>
      <c r="AP534" s="13"/>
      <c r="AQ534" s="13"/>
      <c r="AR534" s="13"/>
      <c r="AS534" s="13"/>
      <c r="AT534" s="13"/>
      <c r="AU534" s="13"/>
      <c r="AV534" s="13"/>
      <c r="AW534" s="13"/>
      <c r="AX534" s="13"/>
      <c r="AY534" s="13"/>
      <c r="AZ534" s="13"/>
      <c r="BA534" s="13"/>
      <c r="BB534" s="13"/>
      <c r="BC534" s="13"/>
      <c r="BD534" s="13"/>
      <c r="BE534" s="13"/>
      <c r="BF534" s="13"/>
      <c r="BG534" s="13"/>
      <c r="BH534" s="13"/>
      <c r="BI534" s="13"/>
      <c r="BJ534" s="13"/>
      <c r="BK534" s="13"/>
      <c r="BL534" s="13"/>
      <c r="BM534" s="13"/>
      <c r="BN534" s="13"/>
      <c r="BO534" s="13"/>
      <c r="BP534" s="13"/>
      <c r="BQ534" s="13"/>
      <c r="BR534" s="13"/>
      <c r="BS534" s="13"/>
      <c r="BT534" s="13"/>
      <c r="BU534" s="13"/>
      <c r="BV534" s="13"/>
      <c r="BW534" s="13"/>
      <c r="BX534" s="13"/>
      <c r="BY534" s="13"/>
    </row>
    <row r="535" spans="1:77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  <c r="AO535" s="13"/>
      <c r="AP535" s="13"/>
      <c r="AQ535" s="13"/>
      <c r="AR535" s="13"/>
      <c r="AS535" s="13"/>
      <c r="AT535" s="13"/>
      <c r="AU535" s="13"/>
      <c r="AV535" s="13"/>
      <c r="AW535" s="13"/>
      <c r="AX535" s="13"/>
      <c r="AY535" s="13"/>
      <c r="AZ535" s="13"/>
      <c r="BA535" s="13"/>
      <c r="BB535" s="13"/>
      <c r="BC535" s="13"/>
      <c r="BD535" s="13"/>
      <c r="BE535" s="13"/>
      <c r="BF535" s="13"/>
      <c r="BG535" s="13"/>
      <c r="BH535" s="13"/>
      <c r="BI535" s="13"/>
      <c r="BJ535" s="13"/>
      <c r="BK535" s="13"/>
      <c r="BL535" s="13"/>
      <c r="BM535" s="13"/>
      <c r="BN535" s="13"/>
      <c r="BO535" s="13"/>
      <c r="BP535" s="13"/>
      <c r="BQ535" s="13"/>
      <c r="BR535" s="13"/>
      <c r="BS535" s="13"/>
      <c r="BT535" s="13"/>
      <c r="BU535" s="13"/>
      <c r="BV535" s="13"/>
      <c r="BW535" s="13"/>
      <c r="BX535" s="13"/>
      <c r="BY535" s="13"/>
    </row>
    <row r="536" spans="1:77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  <c r="AN536" s="13"/>
      <c r="AO536" s="13"/>
      <c r="AP536" s="13"/>
      <c r="AQ536" s="13"/>
      <c r="AR536" s="13"/>
      <c r="AS536" s="13"/>
      <c r="AT536" s="13"/>
      <c r="AU536" s="13"/>
      <c r="AV536" s="13"/>
      <c r="AW536" s="13"/>
      <c r="AX536" s="13"/>
      <c r="AY536" s="13"/>
      <c r="AZ536" s="13"/>
      <c r="BA536" s="13"/>
      <c r="BB536" s="13"/>
      <c r="BC536" s="13"/>
      <c r="BD536" s="13"/>
      <c r="BE536" s="13"/>
      <c r="BF536" s="13"/>
      <c r="BG536" s="13"/>
      <c r="BH536" s="13"/>
      <c r="BI536" s="13"/>
      <c r="BJ536" s="13"/>
      <c r="BK536" s="13"/>
      <c r="BL536" s="13"/>
      <c r="BM536" s="13"/>
      <c r="BN536" s="13"/>
      <c r="BO536" s="13"/>
      <c r="BP536" s="13"/>
      <c r="BQ536" s="13"/>
      <c r="BR536" s="13"/>
      <c r="BS536" s="13"/>
      <c r="BT536" s="13"/>
      <c r="BU536" s="13"/>
      <c r="BV536" s="13"/>
      <c r="BW536" s="13"/>
      <c r="BX536" s="13"/>
      <c r="BY536" s="13"/>
    </row>
    <row r="537" spans="1:77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/>
      <c r="AO537" s="13"/>
      <c r="AP537" s="13"/>
      <c r="AQ537" s="13"/>
      <c r="AR537" s="13"/>
      <c r="AS537" s="13"/>
      <c r="AT537" s="13"/>
      <c r="AU537" s="13"/>
      <c r="AV537" s="13"/>
      <c r="AW537" s="13"/>
      <c r="AX537" s="13"/>
      <c r="AY537" s="13"/>
      <c r="AZ537" s="13"/>
      <c r="BA537" s="13"/>
      <c r="BB537" s="13"/>
      <c r="BC537" s="13"/>
      <c r="BD537" s="13"/>
      <c r="BE537" s="13"/>
      <c r="BF537" s="13"/>
      <c r="BG537" s="13"/>
      <c r="BH537" s="13"/>
      <c r="BI537" s="13"/>
      <c r="BJ537" s="13"/>
      <c r="BK537" s="13"/>
      <c r="BL537" s="13"/>
      <c r="BM537" s="13"/>
      <c r="BN537" s="13"/>
      <c r="BO537" s="13"/>
      <c r="BP537" s="13"/>
      <c r="BQ537" s="13"/>
      <c r="BR537" s="13"/>
      <c r="BS537" s="13"/>
      <c r="BT537" s="13"/>
      <c r="BU537" s="13"/>
      <c r="BV537" s="13"/>
      <c r="BW537" s="13"/>
      <c r="BX537" s="13"/>
      <c r="BY537" s="13"/>
    </row>
    <row r="538" spans="1:77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  <c r="AO538" s="13"/>
      <c r="AP538" s="13"/>
      <c r="AQ538" s="13"/>
      <c r="AR538" s="13"/>
      <c r="AS538" s="13"/>
      <c r="AT538" s="13"/>
      <c r="AU538" s="13"/>
      <c r="AV538" s="13"/>
      <c r="AW538" s="13"/>
      <c r="AX538" s="13"/>
      <c r="AY538" s="13"/>
      <c r="AZ538" s="13"/>
      <c r="BA538" s="13"/>
      <c r="BB538" s="13"/>
      <c r="BC538" s="13"/>
      <c r="BD538" s="13"/>
      <c r="BE538" s="13"/>
      <c r="BF538" s="13"/>
      <c r="BG538" s="13"/>
      <c r="BH538" s="13"/>
      <c r="BI538" s="13"/>
      <c r="BJ538" s="13"/>
      <c r="BK538" s="13"/>
      <c r="BL538" s="13"/>
      <c r="BM538" s="13"/>
      <c r="BN538" s="13"/>
      <c r="BO538" s="13"/>
      <c r="BP538" s="13"/>
      <c r="BQ538" s="13"/>
      <c r="BR538" s="13"/>
      <c r="BS538" s="13"/>
      <c r="BT538" s="13"/>
      <c r="BU538" s="13"/>
      <c r="BV538" s="13"/>
      <c r="BW538" s="13"/>
      <c r="BX538" s="13"/>
      <c r="BY538" s="13"/>
    </row>
    <row r="539" spans="1:77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/>
      <c r="AO539" s="13"/>
      <c r="AP539" s="13"/>
      <c r="AQ539" s="13"/>
      <c r="AR539" s="13"/>
      <c r="AS539" s="13"/>
      <c r="AT539" s="13"/>
      <c r="AU539" s="13"/>
      <c r="AV539" s="13"/>
      <c r="AW539" s="13"/>
      <c r="AX539" s="13"/>
      <c r="AY539" s="13"/>
      <c r="AZ539" s="13"/>
      <c r="BA539" s="13"/>
      <c r="BB539" s="13"/>
      <c r="BC539" s="13"/>
      <c r="BD539" s="13"/>
      <c r="BE539" s="13"/>
      <c r="BF539" s="13"/>
      <c r="BG539" s="13"/>
      <c r="BH539" s="13"/>
      <c r="BI539" s="13"/>
      <c r="BJ539" s="13"/>
      <c r="BK539" s="13"/>
      <c r="BL539" s="13"/>
      <c r="BM539" s="13"/>
      <c r="BN539" s="13"/>
      <c r="BO539" s="13"/>
      <c r="BP539" s="13"/>
      <c r="BQ539" s="13"/>
      <c r="BR539" s="13"/>
      <c r="BS539" s="13"/>
      <c r="BT539" s="13"/>
      <c r="BU539" s="13"/>
      <c r="BV539" s="13"/>
      <c r="BW539" s="13"/>
      <c r="BX539" s="13"/>
      <c r="BY539" s="13"/>
    </row>
    <row r="540" spans="1:77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/>
      <c r="AO540" s="13"/>
      <c r="AP540" s="13"/>
      <c r="AQ540" s="13"/>
      <c r="AR540" s="13"/>
      <c r="AS540" s="13"/>
      <c r="AT540" s="13"/>
      <c r="AU540" s="13"/>
      <c r="AV540" s="13"/>
      <c r="AW540" s="13"/>
      <c r="AX540" s="13"/>
      <c r="AY540" s="13"/>
      <c r="AZ540" s="13"/>
      <c r="BA540" s="13"/>
      <c r="BB540" s="13"/>
      <c r="BC540" s="13"/>
      <c r="BD540" s="13"/>
      <c r="BE540" s="13"/>
      <c r="BF540" s="13"/>
      <c r="BG540" s="13"/>
      <c r="BH540" s="13"/>
      <c r="BI540" s="13"/>
      <c r="BJ540" s="13"/>
      <c r="BK540" s="13"/>
      <c r="BL540" s="13"/>
      <c r="BM540" s="13"/>
      <c r="BN540" s="13"/>
      <c r="BO540" s="13"/>
      <c r="BP540" s="13"/>
      <c r="BQ540" s="13"/>
      <c r="BR540" s="13"/>
      <c r="BS540" s="13"/>
      <c r="BT540" s="13"/>
      <c r="BU540" s="13"/>
      <c r="BV540" s="13"/>
      <c r="BW540" s="13"/>
      <c r="BX540" s="13"/>
      <c r="BY540" s="13"/>
    </row>
    <row r="541" spans="1:77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  <c r="AN541" s="13"/>
      <c r="AO541" s="13"/>
      <c r="AP541" s="13"/>
      <c r="AQ541" s="13"/>
      <c r="AR541" s="13"/>
      <c r="AS541" s="13"/>
      <c r="AT541" s="13"/>
      <c r="AU541" s="13"/>
      <c r="AV541" s="13"/>
      <c r="AW541" s="13"/>
      <c r="AX541" s="13"/>
      <c r="AY541" s="13"/>
      <c r="AZ541" s="13"/>
      <c r="BA541" s="13"/>
      <c r="BB541" s="13"/>
      <c r="BC541" s="13"/>
      <c r="BD541" s="13"/>
      <c r="BE541" s="13"/>
      <c r="BF541" s="13"/>
      <c r="BG541" s="13"/>
      <c r="BH541" s="13"/>
      <c r="BI541" s="13"/>
      <c r="BJ541" s="13"/>
      <c r="BK541" s="13"/>
      <c r="BL541" s="13"/>
      <c r="BM541" s="13"/>
      <c r="BN541" s="13"/>
      <c r="BO541" s="13"/>
      <c r="BP541" s="13"/>
      <c r="BQ541" s="13"/>
      <c r="BR541" s="13"/>
      <c r="BS541" s="13"/>
      <c r="BT541" s="13"/>
      <c r="BU541" s="13"/>
      <c r="BV541" s="13"/>
      <c r="BW541" s="13"/>
      <c r="BX541" s="13"/>
      <c r="BY541" s="13"/>
    </row>
    <row r="542" spans="1:77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  <c r="AO542" s="13"/>
      <c r="AP542" s="13"/>
      <c r="AQ542" s="13"/>
      <c r="AR542" s="13"/>
      <c r="AS542" s="13"/>
      <c r="AT542" s="13"/>
      <c r="AU542" s="13"/>
      <c r="AV542" s="13"/>
      <c r="AW542" s="13"/>
      <c r="AX542" s="13"/>
      <c r="AY542" s="13"/>
      <c r="AZ542" s="13"/>
      <c r="BA542" s="13"/>
      <c r="BB542" s="13"/>
      <c r="BC542" s="13"/>
      <c r="BD542" s="13"/>
      <c r="BE542" s="13"/>
      <c r="BF542" s="13"/>
      <c r="BG542" s="13"/>
      <c r="BH542" s="13"/>
      <c r="BI542" s="13"/>
      <c r="BJ542" s="13"/>
      <c r="BK542" s="13"/>
      <c r="BL542" s="13"/>
      <c r="BM542" s="13"/>
      <c r="BN542" s="13"/>
      <c r="BO542" s="13"/>
      <c r="BP542" s="13"/>
      <c r="BQ542" s="13"/>
      <c r="BR542" s="13"/>
      <c r="BS542" s="13"/>
      <c r="BT542" s="13"/>
      <c r="BU542" s="13"/>
      <c r="BV542" s="13"/>
      <c r="BW542" s="13"/>
      <c r="BX542" s="13"/>
      <c r="BY542" s="13"/>
    </row>
    <row r="543" spans="1:77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  <c r="AO543" s="13"/>
      <c r="AP543" s="13"/>
      <c r="AQ543" s="13"/>
      <c r="AR543" s="13"/>
      <c r="AS543" s="13"/>
      <c r="AT543" s="13"/>
      <c r="AU543" s="13"/>
      <c r="AV543" s="13"/>
      <c r="AW543" s="13"/>
      <c r="AX543" s="13"/>
      <c r="AY543" s="13"/>
      <c r="AZ543" s="13"/>
      <c r="BA543" s="13"/>
      <c r="BB543" s="13"/>
      <c r="BC543" s="13"/>
      <c r="BD543" s="13"/>
      <c r="BE543" s="13"/>
      <c r="BF543" s="13"/>
      <c r="BG543" s="13"/>
      <c r="BH543" s="13"/>
      <c r="BI543" s="13"/>
      <c r="BJ543" s="13"/>
      <c r="BK543" s="13"/>
      <c r="BL543" s="13"/>
      <c r="BM543" s="13"/>
      <c r="BN543" s="13"/>
      <c r="BO543" s="13"/>
      <c r="BP543" s="13"/>
      <c r="BQ543" s="13"/>
      <c r="BR543" s="13"/>
      <c r="BS543" s="13"/>
      <c r="BT543" s="13"/>
      <c r="BU543" s="13"/>
      <c r="BV543" s="13"/>
      <c r="BW543" s="13"/>
      <c r="BX543" s="13"/>
      <c r="BY543" s="13"/>
    </row>
    <row r="544" spans="1:77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  <c r="AN544" s="13"/>
      <c r="AO544" s="13"/>
      <c r="AP544" s="13"/>
      <c r="AQ544" s="13"/>
      <c r="AR544" s="13"/>
      <c r="AS544" s="13"/>
      <c r="AT544" s="13"/>
      <c r="AU544" s="13"/>
      <c r="AV544" s="13"/>
      <c r="AW544" s="13"/>
      <c r="AX544" s="13"/>
      <c r="AY544" s="13"/>
      <c r="AZ544" s="13"/>
      <c r="BA544" s="13"/>
      <c r="BB544" s="13"/>
      <c r="BC544" s="13"/>
      <c r="BD544" s="13"/>
      <c r="BE544" s="13"/>
      <c r="BF544" s="13"/>
      <c r="BG544" s="13"/>
      <c r="BH544" s="13"/>
      <c r="BI544" s="13"/>
      <c r="BJ544" s="13"/>
      <c r="BK544" s="13"/>
      <c r="BL544" s="13"/>
      <c r="BM544" s="13"/>
      <c r="BN544" s="13"/>
      <c r="BO544" s="13"/>
      <c r="BP544" s="13"/>
      <c r="BQ544" s="13"/>
      <c r="BR544" s="13"/>
      <c r="BS544" s="13"/>
      <c r="BT544" s="13"/>
      <c r="BU544" s="13"/>
      <c r="BV544" s="13"/>
      <c r="BW544" s="13"/>
      <c r="BX544" s="13"/>
      <c r="BY544" s="13"/>
    </row>
    <row r="545" spans="1:77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  <c r="AO545" s="13"/>
      <c r="AP545" s="13"/>
      <c r="AQ545" s="13"/>
      <c r="AR545" s="13"/>
      <c r="AS545" s="13"/>
      <c r="AT545" s="13"/>
      <c r="AU545" s="13"/>
      <c r="AV545" s="13"/>
      <c r="AW545" s="13"/>
      <c r="AX545" s="13"/>
      <c r="AY545" s="13"/>
      <c r="AZ545" s="13"/>
      <c r="BA545" s="13"/>
      <c r="BB545" s="13"/>
      <c r="BC545" s="13"/>
      <c r="BD545" s="13"/>
      <c r="BE545" s="13"/>
      <c r="BF545" s="13"/>
      <c r="BG545" s="13"/>
      <c r="BH545" s="13"/>
      <c r="BI545" s="13"/>
      <c r="BJ545" s="13"/>
      <c r="BK545" s="13"/>
      <c r="BL545" s="13"/>
      <c r="BM545" s="13"/>
      <c r="BN545" s="13"/>
      <c r="BO545" s="13"/>
      <c r="BP545" s="13"/>
      <c r="BQ545" s="13"/>
      <c r="BR545" s="13"/>
      <c r="BS545" s="13"/>
      <c r="BT545" s="13"/>
      <c r="BU545" s="13"/>
      <c r="BV545" s="13"/>
      <c r="BW545" s="13"/>
      <c r="BX545" s="13"/>
      <c r="BY545" s="13"/>
    </row>
    <row r="546" spans="1:77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  <c r="AN546" s="13"/>
      <c r="AO546" s="13"/>
      <c r="AP546" s="13"/>
      <c r="AQ546" s="13"/>
      <c r="AR546" s="13"/>
      <c r="AS546" s="13"/>
      <c r="AT546" s="13"/>
      <c r="AU546" s="13"/>
      <c r="AV546" s="13"/>
      <c r="AW546" s="13"/>
      <c r="AX546" s="13"/>
      <c r="AY546" s="13"/>
      <c r="AZ546" s="13"/>
      <c r="BA546" s="13"/>
      <c r="BB546" s="13"/>
      <c r="BC546" s="13"/>
      <c r="BD546" s="13"/>
      <c r="BE546" s="13"/>
      <c r="BF546" s="13"/>
      <c r="BG546" s="13"/>
      <c r="BH546" s="13"/>
      <c r="BI546" s="13"/>
      <c r="BJ546" s="13"/>
      <c r="BK546" s="13"/>
      <c r="BL546" s="13"/>
      <c r="BM546" s="13"/>
      <c r="BN546" s="13"/>
      <c r="BO546" s="13"/>
      <c r="BP546" s="13"/>
      <c r="BQ546" s="13"/>
      <c r="BR546" s="13"/>
      <c r="BS546" s="13"/>
      <c r="BT546" s="13"/>
      <c r="BU546" s="13"/>
      <c r="BV546" s="13"/>
      <c r="BW546" s="13"/>
      <c r="BX546" s="13"/>
      <c r="BY546" s="13"/>
    </row>
    <row r="547" spans="1:77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  <c r="AN547" s="13"/>
      <c r="AO547" s="13"/>
      <c r="AP547" s="13"/>
      <c r="AQ547" s="13"/>
      <c r="AR547" s="13"/>
      <c r="AS547" s="13"/>
      <c r="AT547" s="13"/>
      <c r="AU547" s="13"/>
      <c r="AV547" s="13"/>
      <c r="AW547" s="13"/>
      <c r="AX547" s="13"/>
      <c r="AY547" s="13"/>
      <c r="AZ547" s="13"/>
      <c r="BA547" s="13"/>
      <c r="BB547" s="13"/>
      <c r="BC547" s="13"/>
      <c r="BD547" s="13"/>
      <c r="BE547" s="13"/>
      <c r="BF547" s="13"/>
      <c r="BG547" s="13"/>
      <c r="BH547" s="13"/>
      <c r="BI547" s="13"/>
      <c r="BJ547" s="13"/>
      <c r="BK547" s="13"/>
      <c r="BL547" s="13"/>
      <c r="BM547" s="13"/>
      <c r="BN547" s="13"/>
      <c r="BO547" s="13"/>
      <c r="BP547" s="13"/>
      <c r="BQ547" s="13"/>
      <c r="BR547" s="13"/>
      <c r="BS547" s="13"/>
      <c r="BT547" s="13"/>
      <c r="BU547" s="13"/>
      <c r="BV547" s="13"/>
      <c r="BW547" s="13"/>
      <c r="BX547" s="13"/>
      <c r="BY547" s="13"/>
    </row>
    <row r="548" spans="1:77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  <c r="AN548" s="13"/>
      <c r="AO548" s="13"/>
      <c r="AP548" s="13"/>
      <c r="AQ548" s="13"/>
      <c r="AR548" s="13"/>
      <c r="AS548" s="13"/>
      <c r="AT548" s="13"/>
      <c r="AU548" s="13"/>
      <c r="AV548" s="13"/>
      <c r="AW548" s="13"/>
      <c r="AX548" s="13"/>
      <c r="AY548" s="13"/>
      <c r="AZ548" s="13"/>
      <c r="BA548" s="13"/>
      <c r="BB548" s="13"/>
      <c r="BC548" s="13"/>
      <c r="BD548" s="13"/>
      <c r="BE548" s="13"/>
      <c r="BF548" s="13"/>
      <c r="BG548" s="13"/>
      <c r="BH548" s="13"/>
      <c r="BI548" s="13"/>
      <c r="BJ548" s="13"/>
      <c r="BK548" s="13"/>
      <c r="BL548" s="13"/>
      <c r="BM548" s="13"/>
      <c r="BN548" s="13"/>
      <c r="BO548" s="13"/>
      <c r="BP548" s="13"/>
      <c r="BQ548" s="13"/>
      <c r="BR548" s="13"/>
      <c r="BS548" s="13"/>
      <c r="BT548" s="13"/>
      <c r="BU548" s="13"/>
      <c r="BV548" s="13"/>
      <c r="BW548" s="13"/>
      <c r="BX548" s="13"/>
      <c r="BY548" s="13"/>
    </row>
    <row r="549" spans="1:77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  <c r="AN549" s="13"/>
      <c r="AO549" s="13"/>
      <c r="AP549" s="13"/>
      <c r="AQ549" s="13"/>
      <c r="AR549" s="13"/>
      <c r="AS549" s="13"/>
      <c r="AT549" s="13"/>
      <c r="AU549" s="13"/>
      <c r="AV549" s="13"/>
      <c r="AW549" s="13"/>
      <c r="AX549" s="13"/>
      <c r="AY549" s="13"/>
      <c r="AZ549" s="13"/>
      <c r="BA549" s="13"/>
      <c r="BB549" s="13"/>
      <c r="BC549" s="13"/>
      <c r="BD549" s="13"/>
      <c r="BE549" s="13"/>
      <c r="BF549" s="13"/>
      <c r="BG549" s="13"/>
      <c r="BH549" s="13"/>
      <c r="BI549" s="13"/>
      <c r="BJ549" s="13"/>
      <c r="BK549" s="13"/>
      <c r="BL549" s="13"/>
      <c r="BM549" s="13"/>
      <c r="BN549" s="13"/>
      <c r="BO549" s="13"/>
      <c r="BP549" s="13"/>
      <c r="BQ549" s="13"/>
      <c r="BR549" s="13"/>
      <c r="BS549" s="13"/>
      <c r="BT549" s="13"/>
      <c r="BU549" s="13"/>
      <c r="BV549" s="13"/>
      <c r="BW549" s="13"/>
      <c r="BX549" s="13"/>
      <c r="BY549" s="13"/>
    </row>
    <row r="550" spans="1:77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  <c r="AM550" s="13"/>
      <c r="AN550" s="13"/>
      <c r="AO550" s="13"/>
      <c r="AP550" s="13"/>
      <c r="AQ550" s="13"/>
      <c r="AR550" s="13"/>
      <c r="AS550" s="13"/>
      <c r="AT550" s="13"/>
      <c r="AU550" s="13"/>
      <c r="AV550" s="13"/>
      <c r="AW550" s="13"/>
      <c r="AX550" s="13"/>
      <c r="AY550" s="13"/>
      <c r="AZ550" s="13"/>
      <c r="BA550" s="13"/>
      <c r="BB550" s="13"/>
      <c r="BC550" s="13"/>
      <c r="BD550" s="13"/>
      <c r="BE550" s="13"/>
      <c r="BF550" s="13"/>
      <c r="BG550" s="13"/>
      <c r="BH550" s="13"/>
      <c r="BI550" s="13"/>
      <c r="BJ550" s="13"/>
      <c r="BK550" s="13"/>
      <c r="BL550" s="13"/>
      <c r="BM550" s="13"/>
      <c r="BN550" s="13"/>
      <c r="BO550" s="13"/>
      <c r="BP550" s="13"/>
      <c r="BQ550" s="13"/>
      <c r="BR550" s="13"/>
      <c r="BS550" s="13"/>
      <c r="BT550" s="13"/>
      <c r="BU550" s="13"/>
      <c r="BV550" s="13"/>
      <c r="BW550" s="13"/>
      <c r="BX550" s="13"/>
      <c r="BY550" s="13"/>
    </row>
    <row r="551" spans="1:77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  <c r="AN551" s="13"/>
      <c r="AO551" s="13"/>
      <c r="AP551" s="13"/>
      <c r="AQ551" s="13"/>
      <c r="AR551" s="13"/>
      <c r="AS551" s="13"/>
      <c r="AT551" s="13"/>
      <c r="AU551" s="13"/>
      <c r="AV551" s="13"/>
      <c r="AW551" s="13"/>
      <c r="AX551" s="13"/>
      <c r="AY551" s="13"/>
      <c r="AZ551" s="13"/>
      <c r="BA551" s="13"/>
      <c r="BB551" s="13"/>
      <c r="BC551" s="13"/>
      <c r="BD551" s="13"/>
      <c r="BE551" s="13"/>
      <c r="BF551" s="13"/>
      <c r="BG551" s="13"/>
      <c r="BH551" s="13"/>
      <c r="BI551" s="13"/>
      <c r="BJ551" s="13"/>
      <c r="BK551" s="13"/>
      <c r="BL551" s="13"/>
      <c r="BM551" s="13"/>
      <c r="BN551" s="13"/>
      <c r="BO551" s="13"/>
      <c r="BP551" s="13"/>
      <c r="BQ551" s="13"/>
      <c r="BR551" s="13"/>
      <c r="BS551" s="13"/>
      <c r="BT551" s="13"/>
      <c r="BU551" s="13"/>
      <c r="BV551" s="13"/>
      <c r="BW551" s="13"/>
      <c r="BX551" s="13"/>
      <c r="BY551" s="13"/>
    </row>
    <row r="552" spans="1:77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  <c r="AN552" s="13"/>
      <c r="AO552" s="13"/>
      <c r="AP552" s="13"/>
      <c r="AQ552" s="13"/>
      <c r="AR552" s="13"/>
      <c r="AS552" s="13"/>
      <c r="AT552" s="13"/>
      <c r="AU552" s="13"/>
      <c r="AV552" s="13"/>
      <c r="AW552" s="13"/>
      <c r="AX552" s="13"/>
      <c r="AY552" s="13"/>
      <c r="AZ552" s="13"/>
      <c r="BA552" s="13"/>
      <c r="BB552" s="13"/>
      <c r="BC552" s="13"/>
      <c r="BD552" s="13"/>
      <c r="BE552" s="13"/>
      <c r="BF552" s="13"/>
      <c r="BG552" s="13"/>
      <c r="BH552" s="13"/>
      <c r="BI552" s="13"/>
      <c r="BJ552" s="13"/>
      <c r="BK552" s="13"/>
      <c r="BL552" s="13"/>
      <c r="BM552" s="13"/>
      <c r="BN552" s="13"/>
      <c r="BO552" s="13"/>
      <c r="BP552" s="13"/>
      <c r="BQ552" s="13"/>
      <c r="BR552" s="13"/>
      <c r="BS552" s="13"/>
      <c r="BT552" s="13"/>
      <c r="BU552" s="13"/>
      <c r="BV552" s="13"/>
      <c r="BW552" s="13"/>
      <c r="BX552" s="13"/>
      <c r="BY552" s="13"/>
    </row>
    <row r="553" spans="1:77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  <c r="AK553" s="13"/>
      <c r="AL553" s="13"/>
      <c r="AM553" s="13"/>
      <c r="AN553" s="13"/>
      <c r="AO553" s="13"/>
      <c r="AP553" s="13"/>
      <c r="AQ553" s="13"/>
      <c r="AR553" s="13"/>
      <c r="AS553" s="13"/>
      <c r="AT553" s="13"/>
      <c r="AU553" s="13"/>
      <c r="AV553" s="13"/>
      <c r="AW553" s="13"/>
      <c r="AX553" s="13"/>
      <c r="AY553" s="13"/>
      <c r="AZ553" s="13"/>
      <c r="BA553" s="13"/>
      <c r="BB553" s="13"/>
      <c r="BC553" s="13"/>
      <c r="BD553" s="13"/>
      <c r="BE553" s="13"/>
      <c r="BF553" s="13"/>
      <c r="BG553" s="13"/>
      <c r="BH553" s="13"/>
      <c r="BI553" s="13"/>
      <c r="BJ553" s="13"/>
      <c r="BK553" s="13"/>
      <c r="BL553" s="13"/>
      <c r="BM553" s="13"/>
      <c r="BN553" s="13"/>
      <c r="BO553" s="13"/>
      <c r="BP553" s="13"/>
      <c r="BQ553" s="13"/>
      <c r="BR553" s="13"/>
      <c r="BS553" s="13"/>
      <c r="BT553" s="13"/>
      <c r="BU553" s="13"/>
      <c r="BV553" s="13"/>
      <c r="BW553" s="13"/>
      <c r="BX553" s="13"/>
      <c r="BY553" s="13"/>
    </row>
    <row r="554" spans="1:77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  <c r="AK554" s="13"/>
      <c r="AL554" s="13"/>
      <c r="AM554" s="13"/>
      <c r="AN554" s="13"/>
      <c r="AO554" s="13"/>
      <c r="AP554" s="13"/>
      <c r="AQ554" s="13"/>
      <c r="AR554" s="13"/>
      <c r="AS554" s="13"/>
      <c r="AT554" s="13"/>
      <c r="AU554" s="13"/>
      <c r="AV554" s="13"/>
      <c r="AW554" s="13"/>
      <c r="AX554" s="13"/>
      <c r="AY554" s="13"/>
      <c r="AZ554" s="13"/>
      <c r="BA554" s="13"/>
      <c r="BB554" s="13"/>
      <c r="BC554" s="13"/>
      <c r="BD554" s="13"/>
      <c r="BE554" s="13"/>
      <c r="BF554" s="13"/>
      <c r="BG554" s="13"/>
      <c r="BH554" s="13"/>
      <c r="BI554" s="13"/>
      <c r="BJ554" s="13"/>
      <c r="BK554" s="13"/>
      <c r="BL554" s="13"/>
      <c r="BM554" s="13"/>
      <c r="BN554" s="13"/>
      <c r="BO554" s="13"/>
      <c r="BP554" s="13"/>
      <c r="BQ554" s="13"/>
      <c r="BR554" s="13"/>
      <c r="BS554" s="13"/>
      <c r="BT554" s="13"/>
      <c r="BU554" s="13"/>
      <c r="BV554" s="13"/>
      <c r="BW554" s="13"/>
      <c r="BX554" s="13"/>
      <c r="BY554" s="13"/>
    </row>
    <row r="555" spans="1:77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  <c r="AK555" s="13"/>
      <c r="AL555" s="13"/>
      <c r="AM555" s="13"/>
      <c r="AN555" s="13"/>
      <c r="AO555" s="13"/>
      <c r="AP555" s="13"/>
      <c r="AQ555" s="13"/>
      <c r="AR555" s="13"/>
      <c r="AS555" s="13"/>
      <c r="AT555" s="13"/>
      <c r="AU555" s="13"/>
      <c r="AV555" s="13"/>
      <c r="AW555" s="13"/>
      <c r="AX555" s="13"/>
      <c r="AY555" s="13"/>
      <c r="AZ555" s="13"/>
      <c r="BA555" s="13"/>
      <c r="BB555" s="13"/>
      <c r="BC555" s="13"/>
      <c r="BD555" s="13"/>
      <c r="BE555" s="13"/>
      <c r="BF555" s="13"/>
      <c r="BG555" s="13"/>
      <c r="BH555" s="13"/>
      <c r="BI555" s="13"/>
      <c r="BJ555" s="13"/>
      <c r="BK555" s="13"/>
      <c r="BL555" s="13"/>
      <c r="BM555" s="13"/>
      <c r="BN555" s="13"/>
      <c r="BO555" s="13"/>
      <c r="BP555" s="13"/>
      <c r="BQ555" s="13"/>
      <c r="BR555" s="13"/>
      <c r="BS555" s="13"/>
      <c r="BT555" s="13"/>
      <c r="BU555" s="13"/>
      <c r="BV555" s="13"/>
      <c r="BW555" s="13"/>
      <c r="BX555" s="13"/>
      <c r="BY555" s="13"/>
    </row>
    <row r="556" spans="1:77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  <c r="AK556" s="13"/>
      <c r="AL556" s="13"/>
      <c r="AM556" s="13"/>
      <c r="AN556" s="13"/>
      <c r="AO556" s="13"/>
      <c r="AP556" s="13"/>
      <c r="AQ556" s="13"/>
      <c r="AR556" s="13"/>
      <c r="AS556" s="13"/>
      <c r="AT556" s="13"/>
      <c r="AU556" s="13"/>
      <c r="AV556" s="13"/>
      <c r="AW556" s="13"/>
      <c r="AX556" s="13"/>
      <c r="AY556" s="13"/>
      <c r="AZ556" s="13"/>
      <c r="BA556" s="13"/>
      <c r="BB556" s="13"/>
      <c r="BC556" s="13"/>
      <c r="BD556" s="13"/>
      <c r="BE556" s="13"/>
      <c r="BF556" s="13"/>
      <c r="BG556" s="13"/>
      <c r="BH556" s="13"/>
      <c r="BI556" s="13"/>
      <c r="BJ556" s="13"/>
      <c r="BK556" s="13"/>
      <c r="BL556" s="13"/>
      <c r="BM556" s="13"/>
      <c r="BN556" s="13"/>
      <c r="BO556" s="13"/>
      <c r="BP556" s="13"/>
      <c r="BQ556" s="13"/>
      <c r="BR556" s="13"/>
      <c r="BS556" s="13"/>
      <c r="BT556" s="13"/>
      <c r="BU556" s="13"/>
      <c r="BV556" s="13"/>
      <c r="BW556" s="13"/>
      <c r="BX556" s="13"/>
      <c r="BY556" s="13"/>
    </row>
    <row r="557" spans="1:77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  <c r="AN557" s="13"/>
      <c r="AO557" s="13"/>
      <c r="AP557" s="13"/>
      <c r="AQ557" s="13"/>
      <c r="AR557" s="13"/>
      <c r="AS557" s="13"/>
      <c r="AT557" s="13"/>
      <c r="AU557" s="13"/>
      <c r="AV557" s="13"/>
      <c r="AW557" s="13"/>
      <c r="AX557" s="13"/>
      <c r="AY557" s="13"/>
      <c r="AZ557" s="13"/>
      <c r="BA557" s="13"/>
      <c r="BB557" s="13"/>
      <c r="BC557" s="13"/>
      <c r="BD557" s="13"/>
      <c r="BE557" s="13"/>
      <c r="BF557" s="13"/>
      <c r="BG557" s="13"/>
      <c r="BH557" s="13"/>
      <c r="BI557" s="13"/>
      <c r="BJ557" s="13"/>
      <c r="BK557" s="13"/>
      <c r="BL557" s="13"/>
      <c r="BM557" s="13"/>
      <c r="BN557" s="13"/>
      <c r="BO557" s="13"/>
      <c r="BP557" s="13"/>
      <c r="BQ557" s="13"/>
      <c r="BR557" s="13"/>
      <c r="BS557" s="13"/>
      <c r="BT557" s="13"/>
      <c r="BU557" s="13"/>
      <c r="BV557" s="13"/>
      <c r="BW557" s="13"/>
      <c r="BX557" s="13"/>
      <c r="BY557" s="13"/>
    </row>
    <row r="558" spans="1:77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  <c r="AM558" s="13"/>
      <c r="AN558" s="13"/>
      <c r="AO558" s="13"/>
      <c r="AP558" s="13"/>
      <c r="AQ558" s="13"/>
      <c r="AR558" s="13"/>
      <c r="AS558" s="13"/>
      <c r="AT558" s="13"/>
      <c r="AU558" s="13"/>
      <c r="AV558" s="13"/>
      <c r="AW558" s="13"/>
      <c r="AX558" s="13"/>
      <c r="AY558" s="13"/>
      <c r="AZ558" s="13"/>
      <c r="BA558" s="13"/>
      <c r="BB558" s="13"/>
      <c r="BC558" s="13"/>
      <c r="BD558" s="13"/>
      <c r="BE558" s="13"/>
      <c r="BF558" s="13"/>
      <c r="BG558" s="13"/>
      <c r="BH558" s="13"/>
      <c r="BI558" s="13"/>
      <c r="BJ558" s="13"/>
      <c r="BK558" s="13"/>
      <c r="BL558" s="13"/>
      <c r="BM558" s="13"/>
      <c r="BN558" s="13"/>
      <c r="BO558" s="13"/>
      <c r="BP558" s="13"/>
      <c r="BQ558" s="13"/>
      <c r="BR558" s="13"/>
      <c r="BS558" s="13"/>
      <c r="BT558" s="13"/>
      <c r="BU558" s="13"/>
      <c r="BV558" s="13"/>
      <c r="BW558" s="13"/>
      <c r="BX558" s="13"/>
      <c r="BY558" s="13"/>
    </row>
    <row r="559" spans="1:77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  <c r="AN559" s="13"/>
      <c r="AO559" s="13"/>
      <c r="AP559" s="13"/>
      <c r="AQ559" s="13"/>
      <c r="AR559" s="13"/>
      <c r="AS559" s="13"/>
      <c r="AT559" s="13"/>
      <c r="AU559" s="13"/>
      <c r="AV559" s="13"/>
      <c r="AW559" s="13"/>
      <c r="AX559" s="13"/>
      <c r="AY559" s="13"/>
      <c r="AZ559" s="13"/>
      <c r="BA559" s="13"/>
      <c r="BB559" s="13"/>
      <c r="BC559" s="13"/>
      <c r="BD559" s="13"/>
      <c r="BE559" s="13"/>
      <c r="BF559" s="13"/>
      <c r="BG559" s="13"/>
      <c r="BH559" s="13"/>
      <c r="BI559" s="13"/>
      <c r="BJ559" s="13"/>
      <c r="BK559" s="13"/>
      <c r="BL559" s="13"/>
      <c r="BM559" s="13"/>
      <c r="BN559" s="13"/>
      <c r="BO559" s="13"/>
      <c r="BP559" s="13"/>
      <c r="BQ559" s="13"/>
      <c r="BR559" s="13"/>
      <c r="BS559" s="13"/>
      <c r="BT559" s="13"/>
      <c r="BU559" s="13"/>
      <c r="BV559" s="13"/>
      <c r="BW559" s="13"/>
      <c r="BX559" s="13"/>
      <c r="BY559" s="13"/>
    </row>
    <row r="560" spans="1:77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  <c r="AK560" s="13"/>
      <c r="AL560" s="13"/>
      <c r="AM560" s="13"/>
      <c r="AN560" s="13"/>
      <c r="AO560" s="13"/>
      <c r="AP560" s="13"/>
      <c r="AQ560" s="13"/>
      <c r="AR560" s="13"/>
      <c r="AS560" s="13"/>
      <c r="AT560" s="13"/>
      <c r="AU560" s="13"/>
      <c r="AV560" s="13"/>
      <c r="AW560" s="13"/>
      <c r="AX560" s="13"/>
      <c r="AY560" s="13"/>
      <c r="AZ560" s="13"/>
      <c r="BA560" s="13"/>
      <c r="BB560" s="13"/>
      <c r="BC560" s="13"/>
      <c r="BD560" s="13"/>
      <c r="BE560" s="13"/>
      <c r="BF560" s="13"/>
      <c r="BG560" s="13"/>
      <c r="BH560" s="13"/>
      <c r="BI560" s="13"/>
      <c r="BJ560" s="13"/>
      <c r="BK560" s="13"/>
      <c r="BL560" s="13"/>
      <c r="BM560" s="13"/>
      <c r="BN560" s="13"/>
      <c r="BO560" s="13"/>
      <c r="BP560" s="13"/>
      <c r="BQ560" s="13"/>
      <c r="BR560" s="13"/>
      <c r="BS560" s="13"/>
      <c r="BT560" s="13"/>
      <c r="BU560" s="13"/>
      <c r="BV560" s="13"/>
      <c r="BW560" s="13"/>
      <c r="BX560" s="13"/>
      <c r="BY560" s="13"/>
    </row>
    <row r="561" spans="1:77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/>
      <c r="AL561" s="13"/>
      <c r="AM561" s="13"/>
      <c r="AN561" s="13"/>
      <c r="AO561" s="13"/>
      <c r="AP561" s="13"/>
      <c r="AQ561" s="13"/>
      <c r="AR561" s="13"/>
      <c r="AS561" s="13"/>
      <c r="AT561" s="13"/>
      <c r="AU561" s="13"/>
      <c r="AV561" s="13"/>
      <c r="AW561" s="13"/>
      <c r="AX561" s="13"/>
      <c r="AY561" s="13"/>
      <c r="AZ561" s="13"/>
      <c r="BA561" s="13"/>
      <c r="BB561" s="13"/>
      <c r="BC561" s="13"/>
      <c r="BD561" s="13"/>
      <c r="BE561" s="13"/>
      <c r="BF561" s="13"/>
      <c r="BG561" s="13"/>
      <c r="BH561" s="13"/>
      <c r="BI561" s="13"/>
      <c r="BJ561" s="13"/>
      <c r="BK561" s="13"/>
      <c r="BL561" s="13"/>
      <c r="BM561" s="13"/>
      <c r="BN561" s="13"/>
      <c r="BO561" s="13"/>
      <c r="BP561" s="13"/>
      <c r="BQ561" s="13"/>
      <c r="BR561" s="13"/>
      <c r="BS561" s="13"/>
      <c r="BT561" s="13"/>
      <c r="BU561" s="13"/>
      <c r="BV561" s="13"/>
      <c r="BW561" s="13"/>
      <c r="BX561" s="13"/>
      <c r="BY561" s="13"/>
    </row>
    <row r="562" spans="1:77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  <c r="AN562" s="13"/>
      <c r="AO562" s="13"/>
      <c r="AP562" s="13"/>
      <c r="AQ562" s="13"/>
      <c r="AR562" s="13"/>
      <c r="AS562" s="13"/>
      <c r="AT562" s="13"/>
      <c r="AU562" s="13"/>
      <c r="AV562" s="13"/>
      <c r="AW562" s="13"/>
      <c r="AX562" s="13"/>
      <c r="AY562" s="13"/>
      <c r="AZ562" s="13"/>
      <c r="BA562" s="13"/>
      <c r="BB562" s="13"/>
      <c r="BC562" s="13"/>
      <c r="BD562" s="13"/>
      <c r="BE562" s="13"/>
      <c r="BF562" s="13"/>
      <c r="BG562" s="13"/>
      <c r="BH562" s="13"/>
      <c r="BI562" s="13"/>
      <c r="BJ562" s="13"/>
      <c r="BK562" s="13"/>
      <c r="BL562" s="13"/>
      <c r="BM562" s="13"/>
      <c r="BN562" s="13"/>
      <c r="BO562" s="13"/>
      <c r="BP562" s="13"/>
      <c r="BQ562" s="13"/>
      <c r="BR562" s="13"/>
      <c r="BS562" s="13"/>
      <c r="BT562" s="13"/>
      <c r="BU562" s="13"/>
      <c r="BV562" s="13"/>
      <c r="BW562" s="13"/>
      <c r="BX562" s="13"/>
      <c r="BY562" s="13"/>
    </row>
    <row r="563" spans="1:77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  <c r="AN563" s="13"/>
      <c r="AO563" s="13"/>
      <c r="AP563" s="13"/>
      <c r="AQ563" s="13"/>
      <c r="AR563" s="13"/>
      <c r="AS563" s="13"/>
      <c r="AT563" s="13"/>
      <c r="AU563" s="13"/>
      <c r="AV563" s="13"/>
      <c r="AW563" s="13"/>
      <c r="AX563" s="13"/>
      <c r="AY563" s="13"/>
      <c r="AZ563" s="13"/>
      <c r="BA563" s="13"/>
      <c r="BB563" s="13"/>
      <c r="BC563" s="13"/>
      <c r="BD563" s="13"/>
      <c r="BE563" s="13"/>
      <c r="BF563" s="13"/>
      <c r="BG563" s="13"/>
      <c r="BH563" s="13"/>
      <c r="BI563" s="13"/>
      <c r="BJ563" s="13"/>
      <c r="BK563" s="13"/>
      <c r="BL563" s="13"/>
      <c r="BM563" s="13"/>
      <c r="BN563" s="13"/>
      <c r="BO563" s="13"/>
      <c r="BP563" s="13"/>
      <c r="BQ563" s="13"/>
      <c r="BR563" s="13"/>
      <c r="BS563" s="13"/>
      <c r="BT563" s="13"/>
      <c r="BU563" s="13"/>
      <c r="BV563" s="13"/>
      <c r="BW563" s="13"/>
      <c r="BX563" s="13"/>
      <c r="BY563" s="13"/>
    </row>
    <row r="564" spans="1:77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  <c r="AM564" s="13"/>
      <c r="AN564" s="13"/>
      <c r="AO564" s="13"/>
      <c r="AP564" s="13"/>
      <c r="AQ564" s="13"/>
      <c r="AR564" s="13"/>
      <c r="AS564" s="13"/>
      <c r="AT564" s="13"/>
      <c r="AU564" s="13"/>
      <c r="AV564" s="13"/>
      <c r="AW564" s="13"/>
      <c r="AX564" s="13"/>
      <c r="AY564" s="13"/>
      <c r="AZ564" s="13"/>
      <c r="BA564" s="13"/>
      <c r="BB564" s="13"/>
      <c r="BC564" s="13"/>
      <c r="BD564" s="13"/>
      <c r="BE564" s="13"/>
      <c r="BF564" s="13"/>
      <c r="BG564" s="13"/>
      <c r="BH564" s="13"/>
      <c r="BI564" s="13"/>
      <c r="BJ564" s="13"/>
      <c r="BK564" s="13"/>
      <c r="BL564" s="13"/>
      <c r="BM564" s="13"/>
      <c r="BN564" s="13"/>
      <c r="BO564" s="13"/>
      <c r="BP564" s="13"/>
      <c r="BQ564" s="13"/>
      <c r="BR564" s="13"/>
      <c r="BS564" s="13"/>
      <c r="BT564" s="13"/>
      <c r="BU564" s="13"/>
      <c r="BV564" s="13"/>
      <c r="BW564" s="13"/>
      <c r="BX564" s="13"/>
      <c r="BY564" s="13"/>
    </row>
    <row r="565" spans="1:77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/>
      <c r="AL565" s="13"/>
      <c r="AM565" s="13"/>
      <c r="AN565" s="13"/>
      <c r="AO565" s="13"/>
      <c r="AP565" s="13"/>
      <c r="AQ565" s="13"/>
      <c r="AR565" s="13"/>
      <c r="AS565" s="13"/>
      <c r="AT565" s="13"/>
      <c r="AU565" s="13"/>
      <c r="AV565" s="13"/>
      <c r="AW565" s="13"/>
      <c r="AX565" s="13"/>
      <c r="AY565" s="13"/>
      <c r="AZ565" s="13"/>
      <c r="BA565" s="13"/>
      <c r="BB565" s="13"/>
      <c r="BC565" s="13"/>
      <c r="BD565" s="13"/>
      <c r="BE565" s="13"/>
      <c r="BF565" s="13"/>
      <c r="BG565" s="13"/>
      <c r="BH565" s="13"/>
      <c r="BI565" s="13"/>
      <c r="BJ565" s="13"/>
      <c r="BK565" s="13"/>
      <c r="BL565" s="13"/>
      <c r="BM565" s="13"/>
      <c r="BN565" s="13"/>
      <c r="BO565" s="13"/>
      <c r="BP565" s="13"/>
      <c r="BQ565" s="13"/>
      <c r="BR565" s="13"/>
      <c r="BS565" s="13"/>
      <c r="BT565" s="13"/>
      <c r="BU565" s="13"/>
      <c r="BV565" s="13"/>
      <c r="BW565" s="13"/>
      <c r="BX565" s="13"/>
      <c r="BY565" s="13"/>
    </row>
    <row r="566" spans="1:77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  <c r="AK566" s="13"/>
      <c r="AL566" s="13"/>
      <c r="AM566" s="13"/>
      <c r="AN566" s="13"/>
      <c r="AO566" s="13"/>
      <c r="AP566" s="13"/>
      <c r="AQ566" s="13"/>
      <c r="AR566" s="13"/>
      <c r="AS566" s="13"/>
      <c r="AT566" s="13"/>
      <c r="AU566" s="13"/>
      <c r="AV566" s="13"/>
      <c r="AW566" s="13"/>
      <c r="AX566" s="13"/>
      <c r="AY566" s="13"/>
      <c r="AZ566" s="13"/>
      <c r="BA566" s="13"/>
      <c r="BB566" s="13"/>
      <c r="BC566" s="13"/>
      <c r="BD566" s="13"/>
      <c r="BE566" s="13"/>
      <c r="BF566" s="13"/>
      <c r="BG566" s="13"/>
      <c r="BH566" s="13"/>
      <c r="BI566" s="13"/>
      <c r="BJ566" s="13"/>
      <c r="BK566" s="13"/>
      <c r="BL566" s="13"/>
      <c r="BM566" s="13"/>
      <c r="BN566" s="13"/>
      <c r="BO566" s="13"/>
      <c r="BP566" s="13"/>
      <c r="BQ566" s="13"/>
      <c r="BR566" s="13"/>
      <c r="BS566" s="13"/>
      <c r="BT566" s="13"/>
      <c r="BU566" s="13"/>
      <c r="BV566" s="13"/>
      <c r="BW566" s="13"/>
      <c r="BX566" s="13"/>
      <c r="BY566" s="13"/>
    </row>
    <row r="567" spans="1:77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  <c r="AM567" s="13"/>
      <c r="AN567" s="13"/>
      <c r="AO567" s="13"/>
      <c r="AP567" s="13"/>
      <c r="AQ567" s="13"/>
      <c r="AR567" s="13"/>
      <c r="AS567" s="13"/>
      <c r="AT567" s="13"/>
      <c r="AU567" s="13"/>
      <c r="AV567" s="13"/>
      <c r="AW567" s="13"/>
      <c r="AX567" s="13"/>
      <c r="AY567" s="13"/>
      <c r="AZ567" s="13"/>
      <c r="BA567" s="13"/>
      <c r="BB567" s="13"/>
      <c r="BC567" s="13"/>
      <c r="BD567" s="13"/>
      <c r="BE567" s="13"/>
      <c r="BF567" s="13"/>
      <c r="BG567" s="13"/>
      <c r="BH567" s="13"/>
      <c r="BI567" s="13"/>
      <c r="BJ567" s="13"/>
      <c r="BK567" s="13"/>
      <c r="BL567" s="13"/>
      <c r="BM567" s="13"/>
      <c r="BN567" s="13"/>
      <c r="BO567" s="13"/>
      <c r="BP567" s="13"/>
      <c r="BQ567" s="13"/>
      <c r="BR567" s="13"/>
      <c r="BS567" s="13"/>
      <c r="BT567" s="13"/>
      <c r="BU567" s="13"/>
      <c r="BV567" s="13"/>
      <c r="BW567" s="13"/>
      <c r="BX567" s="13"/>
      <c r="BY567" s="13"/>
    </row>
    <row r="568" spans="1:77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  <c r="AN568" s="13"/>
      <c r="AO568" s="13"/>
      <c r="AP568" s="13"/>
      <c r="AQ568" s="13"/>
      <c r="AR568" s="13"/>
      <c r="AS568" s="13"/>
      <c r="AT568" s="13"/>
      <c r="AU568" s="13"/>
      <c r="AV568" s="13"/>
      <c r="AW568" s="13"/>
      <c r="AX568" s="13"/>
      <c r="AY568" s="13"/>
      <c r="AZ568" s="13"/>
      <c r="BA568" s="13"/>
      <c r="BB568" s="13"/>
      <c r="BC568" s="13"/>
      <c r="BD568" s="13"/>
      <c r="BE568" s="13"/>
      <c r="BF568" s="13"/>
      <c r="BG568" s="13"/>
      <c r="BH568" s="13"/>
      <c r="BI568" s="13"/>
      <c r="BJ568" s="13"/>
      <c r="BK568" s="13"/>
      <c r="BL568" s="13"/>
      <c r="BM568" s="13"/>
      <c r="BN568" s="13"/>
      <c r="BO568" s="13"/>
      <c r="BP568" s="13"/>
      <c r="BQ568" s="13"/>
      <c r="BR568" s="13"/>
      <c r="BS568" s="13"/>
      <c r="BT568" s="13"/>
      <c r="BU568" s="13"/>
      <c r="BV568" s="13"/>
      <c r="BW568" s="13"/>
      <c r="BX568" s="13"/>
      <c r="BY568" s="13"/>
    </row>
    <row r="569" spans="1:77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  <c r="AN569" s="13"/>
      <c r="AO569" s="13"/>
      <c r="AP569" s="13"/>
      <c r="AQ569" s="13"/>
      <c r="AR569" s="13"/>
      <c r="AS569" s="13"/>
      <c r="AT569" s="13"/>
      <c r="AU569" s="13"/>
      <c r="AV569" s="13"/>
      <c r="AW569" s="13"/>
      <c r="AX569" s="13"/>
      <c r="AY569" s="13"/>
      <c r="AZ569" s="13"/>
      <c r="BA569" s="13"/>
      <c r="BB569" s="13"/>
      <c r="BC569" s="13"/>
      <c r="BD569" s="13"/>
      <c r="BE569" s="13"/>
      <c r="BF569" s="13"/>
      <c r="BG569" s="13"/>
      <c r="BH569" s="13"/>
      <c r="BI569" s="13"/>
      <c r="BJ569" s="13"/>
      <c r="BK569" s="13"/>
      <c r="BL569" s="13"/>
      <c r="BM569" s="13"/>
      <c r="BN569" s="13"/>
      <c r="BO569" s="13"/>
      <c r="BP569" s="13"/>
      <c r="BQ569" s="13"/>
      <c r="BR569" s="13"/>
      <c r="BS569" s="13"/>
      <c r="BT569" s="13"/>
      <c r="BU569" s="13"/>
      <c r="BV569" s="13"/>
      <c r="BW569" s="13"/>
      <c r="BX569" s="13"/>
      <c r="BY569" s="13"/>
    </row>
    <row r="570" spans="1:77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  <c r="AK570" s="13"/>
      <c r="AL570" s="13"/>
      <c r="AM570" s="13"/>
      <c r="AN570" s="13"/>
      <c r="AO570" s="13"/>
      <c r="AP570" s="13"/>
      <c r="AQ570" s="13"/>
      <c r="AR570" s="13"/>
      <c r="AS570" s="13"/>
      <c r="AT570" s="13"/>
      <c r="AU570" s="13"/>
      <c r="AV570" s="13"/>
      <c r="AW570" s="13"/>
      <c r="AX570" s="13"/>
      <c r="AY570" s="13"/>
      <c r="AZ570" s="13"/>
      <c r="BA570" s="13"/>
      <c r="BB570" s="13"/>
      <c r="BC570" s="13"/>
      <c r="BD570" s="13"/>
      <c r="BE570" s="13"/>
      <c r="BF570" s="13"/>
      <c r="BG570" s="13"/>
      <c r="BH570" s="13"/>
      <c r="BI570" s="13"/>
      <c r="BJ570" s="13"/>
      <c r="BK570" s="13"/>
      <c r="BL570" s="13"/>
      <c r="BM570" s="13"/>
      <c r="BN570" s="13"/>
      <c r="BO570" s="13"/>
      <c r="BP570" s="13"/>
      <c r="BQ570" s="13"/>
      <c r="BR570" s="13"/>
      <c r="BS570" s="13"/>
      <c r="BT570" s="13"/>
      <c r="BU570" s="13"/>
      <c r="BV570" s="13"/>
      <c r="BW570" s="13"/>
      <c r="BX570" s="13"/>
      <c r="BY570" s="13"/>
    </row>
    <row r="571" spans="1:77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  <c r="AK571" s="13"/>
      <c r="AL571" s="13"/>
      <c r="AM571" s="13"/>
      <c r="AN571" s="13"/>
      <c r="AO571" s="13"/>
      <c r="AP571" s="13"/>
      <c r="AQ571" s="13"/>
      <c r="AR571" s="13"/>
      <c r="AS571" s="13"/>
      <c r="AT571" s="13"/>
      <c r="AU571" s="13"/>
      <c r="AV571" s="13"/>
      <c r="AW571" s="13"/>
      <c r="AX571" s="13"/>
      <c r="AY571" s="13"/>
      <c r="AZ571" s="13"/>
      <c r="BA571" s="13"/>
      <c r="BB571" s="13"/>
      <c r="BC571" s="13"/>
      <c r="BD571" s="13"/>
      <c r="BE571" s="13"/>
      <c r="BF571" s="13"/>
      <c r="BG571" s="13"/>
      <c r="BH571" s="13"/>
      <c r="BI571" s="13"/>
      <c r="BJ571" s="13"/>
      <c r="BK571" s="13"/>
      <c r="BL571" s="13"/>
      <c r="BM571" s="13"/>
      <c r="BN571" s="13"/>
      <c r="BO571" s="13"/>
      <c r="BP571" s="13"/>
      <c r="BQ571" s="13"/>
      <c r="BR571" s="13"/>
      <c r="BS571" s="13"/>
      <c r="BT571" s="13"/>
      <c r="BU571" s="13"/>
      <c r="BV571" s="13"/>
      <c r="BW571" s="13"/>
      <c r="BX571" s="13"/>
      <c r="BY571" s="13"/>
    </row>
    <row r="572" spans="1:77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  <c r="AM572" s="13"/>
      <c r="AN572" s="13"/>
      <c r="AO572" s="13"/>
      <c r="AP572" s="13"/>
      <c r="AQ572" s="13"/>
      <c r="AR572" s="13"/>
      <c r="AS572" s="13"/>
      <c r="AT572" s="13"/>
      <c r="AU572" s="13"/>
      <c r="AV572" s="13"/>
      <c r="AW572" s="13"/>
      <c r="AX572" s="13"/>
      <c r="AY572" s="13"/>
      <c r="AZ572" s="13"/>
      <c r="BA572" s="13"/>
      <c r="BB572" s="13"/>
      <c r="BC572" s="13"/>
      <c r="BD572" s="13"/>
      <c r="BE572" s="13"/>
      <c r="BF572" s="13"/>
      <c r="BG572" s="13"/>
      <c r="BH572" s="13"/>
      <c r="BI572" s="13"/>
      <c r="BJ572" s="13"/>
      <c r="BK572" s="13"/>
      <c r="BL572" s="13"/>
      <c r="BM572" s="13"/>
      <c r="BN572" s="13"/>
      <c r="BO572" s="13"/>
      <c r="BP572" s="13"/>
      <c r="BQ572" s="13"/>
      <c r="BR572" s="13"/>
      <c r="BS572" s="13"/>
      <c r="BT572" s="13"/>
      <c r="BU572" s="13"/>
      <c r="BV572" s="13"/>
      <c r="BW572" s="13"/>
      <c r="BX572" s="13"/>
      <c r="BY572" s="13"/>
    </row>
    <row r="573" spans="1:77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  <c r="AM573" s="13"/>
      <c r="AN573" s="13"/>
      <c r="AO573" s="13"/>
      <c r="AP573" s="13"/>
      <c r="AQ573" s="13"/>
      <c r="AR573" s="13"/>
      <c r="AS573" s="13"/>
      <c r="AT573" s="13"/>
      <c r="AU573" s="13"/>
      <c r="AV573" s="13"/>
      <c r="AW573" s="13"/>
      <c r="AX573" s="13"/>
      <c r="AY573" s="13"/>
      <c r="AZ573" s="13"/>
      <c r="BA573" s="13"/>
      <c r="BB573" s="13"/>
      <c r="BC573" s="13"/>
      <c r="BD573" s="13"/>
      <c r="BE573" s="13"/>
      <c r="BF573" s="13"/>
      <c r="BG573" s="13"/>
      <c r="BH573" s="13"/>
      <c r="BI573" s="13"/>
      <c r="BJ573" s="13"/>
      <c r="BK573" s="13"/>
      <c r="BL573" s="13"/>
      <c r="BM573" s="13"/>
      <c r="BN573" s="13"/>
      <c r="BO573" s="13"/>
      <c r="BP573" s="13"/>
      <c r="BQ573" s="13"/>
      <c r="BR573" s="13"/>
      <c r="BS573" s="13"/>
      <c r="BT573" s="13"/>
      <c r="BU573" s="13"/>
      <c r="BV573" s="13"/>
      <c r="BW573" s="13"/>
      <c r="BX573" s="13"/>
      <c r="BY573" s="13"/>
    </row>
    <row r="574" spans="1:77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  <c r="AN574" s="13"/>
      <c r="AO574" s="13"/>
      <c r="AP574" s="13"/>
      <c r="AQ574" s="13"/>
      <c r="AR574" s="13"/>
      <c r="AS574" s="13"/>
      <c r="AT574" s="13"/>
      <c r="AU574" s="13"/>
      <c r="AV574" s="13"/>
      <c r="AW574" s="13"/>
      <c r="AX574" s="13"/>
      <c r="AY574" s="13"/>
      <c r="AZ574" s="13"/>
      <c r="BA574" s="13"/>
      <c r="BB574" s="13"/>
      <c r="BC574" s="13"/>
      <c r="BD574" s="13"/>
      <c r="BE574" s="13"/>
      <c r="BF574" s="13"/>
      <c r="BG574" s="13"/>
      <c r="BH574" s="13"/>
      <c r="BI574" s="13"/>
      <c r="BJ574" s="13"/>
      <c r="BK574" s="13"/>
      <c r="BL574" s="13"/>
      <c r="BM574" s="13"/>
      <c r="BN574" s="13"/>
      <c r="BO574" s="13"/>
      <c r="BP574" s="13"/>
      <c r="BQ574" s="13"/>
      <c r="BR574" s="13"/>
      <c r="BS574" s="13"/>
      <c r="BT574" s="13"/>
      <c r="BU574" s="13"/>
      <c r="BV574" s="13"/>
      <c r="BW574" s="13"/>
      <c r="BX574" s="13"/>
      <c r="BY574" s="13"/>
    </row>
    <row r="575" spans="1:77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  <c r="AM575" s="13"/>
      <c r="AN575" s="13"/>
      <c r="AO575" s="13"/>
      <c r="AP575" s="13"/>
      <c r="AQ575" s="13"/>
      <c r="AR575" s="13"/>
      <c r="AS575" s="13"/>
      <c r="AT575" s="13"/>
      <c r="AU575" s="13"/>
      <c r="AV575" s="13"/>
      <c r="AW575" s="13"/>
      <c r="AX575" s="13"/>
      <c r="AY575" s="13"/>
      <c r="AZ575" s="13"/>
      <c r="BA575" s="13"/>
      <c r="BB575" s="13"/>
      <c r="BC575" s="13"/>
      <c r="BD575" s="13"/>
      <c r="BE575" s="13"/>
      <c r="BF575" s="13"/>
      <c r="BG575" s="13"/>
      <c r="BH575" s="13"/>
      <c r="BI575" s="13"/>
      <c r="BJ575" s="13"/>
      <c r="BK575" s="13"/>
      <c r="BL575" s="13"/>
      <c r="BM575" s="13"/>
      <c r="BN575" s="13"/>
      <c r="BO575" s="13"/>
      <c r="BP575" s="13"/>
      <c r="BQ575" s="13"/>
      <c r="BR575" s="13"/>
      <c r="BS575" s="13"/>
      <c r="BT575" s="13"/>
      <c r="BU575" s="13"/>
      <c r="BV575" s="13"/>
      <c r="BW575" s="13"/>
      <c r="BX575" s="13"/>
      <c r="BY575" s="13"/>
    </row>
    <row r="576" spans="1:77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  <c r="AN576" s="13"/>
      <c r="AO576" s="13"/>
      <c r="AP576" s="13"/>
      <c r="AQ576" s="13"/>
      <c r="AR576" s="13"/>
      <c r="AS576" s="13"/>
      <c r="AT576" s="13"/>
      <c r="AU576" s="13"/>
      <c r="AV576" s="13"/>
      <c r="AW576" s="13"/>
      <c r="AX576" s="13"/>
      <c r="AY576" s="13"/>
      <c r="AZ576" s="13"/>
      <c r="BA576" s="13"/>
      <c r="BB576" s="13"/>
      <c r="BC576" s="13"/>
      <c r="BD576" s="13"/>
      <c r="BE576" s="13"/>
      <c r="BF576" s="13"/>
      <c r="BG576" s="13"/>
      <c r="BH576" s="13"/>
      <c r="BI576" s="13"/>
      <c r="BJ576" s="13"/>
      <c r="BK576" s="13"/>
      <c r="BL576" s="13"/>
      <c r="BM576" s="13"/>
      <c r="BN576" s="13"/>
      <c r="BO576" s="13"/>
      <c r="BP576" s="13"/>
      <c r="BQ576" s="13"/>
      <c r="BR576" s="13"/>
      <c r="BS576" s="13"/>
      <c r="BT576" s="13"/>
      <c r="BU576" s="13"/>
      <c r="BV576" s="13"/>
      <c r="BW576" s="13"/>
      <c r="BX576" s="13"/>
      <c r="BY576" s="13"/>
    </row>
    <row r="577" spans="1:77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  <c r="AK577" s="13"/>
      <c r="AL577" s="13"/>
      <c r="AM577" s="13"/>
      <c r="AN577" s="13"/>
      <c r="AO577" s="13"/>
      <c r="AP577" s="13"/>
      <c r="AQ577" s="13"/>
      <c r="AR577" s="13"/>
      <c r="AS577" s="13"/>
      <c r="AT577" s="13"/>
      <c r="AU577" s="13"/>
      <c r="AV577" s="13"/>
      <c r="AW577" s="13"/>
      <c r="AX577" s="13"/>
      <c r="AY577" s="13"/>
      <c r="AZ577" s="13"/>
      <c r="BA577" s="13"/>
      <c r="BB577" s="13"/>
      <c r="BC577" s="13"/>
      <c r="BD577" s="13"/>
      <c r="BE577" s="13"/>
      <c r="BF577" s="13"/>
      <c r="BG577" s="13"/>
      <c r="BH577" s="13"/>
      <c r="BI577" s="13"/>
      <c r="BJ577" s="13"/>
      <c r="BK577" s="13"/>
      <c r="BL577" s="13"/>
      <c r="BM577" s="13"/>
      <c r="BN577" s="13"/>
      <c r="BO577" s="13"/>
      <c r="BP577" s="13"/>
      <c r="BQ577" s="13"/>
      <c r="BR577" s="13"/>
      <c r="BS577" s="13"/>
      <c r="BT577" s="13"/>
      <c r="BU577" s="13"/>
      <c r="BV577" s="13"/>
      <c r="BW577" s="13"/>
      <c r="BX577" s="13"/>
      <c r="BY577" s="13"/>
    </row>
    <row r="578" spans="1:77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  <c r="AM578" s="13"/>
      <c r="AN578" s="13"/>
      <c r="AO578" s="13"/>
      <c r="AP578" s="13"/>
      <c r="AQ578" s="13"/>
      <c r="AR578" s="13"/>
      <c r="AS578" s="13"/>
      <c r="AT578" s="13"/>
      <c r="AU578" s="13"/>
      <c r="AV578" s="13"/>
      <c r="AW578" s="13"/>
      <c r="AX578" s="13"/>
      <c r="AY578" s="13"/>
      <c r="AZ578" s="13"/>
      <c r="BA578" s="13"/>
      <c r="BB578" s="13"/>
      <c r="BC578" s="13"/>
      <c r="BD578" s="13"/>
      <c r="BE578" s="13"/>
      <c r="BF578" s="13"/>
      <c r="BG578" s="13"/>
      <c r="BH578" s="13"/>
      <c r="BI578" s="13"/>
      <c r="BJ578" s="13"/>
      <c r="BK578" s="13"/>
      <c r="BL578" s="13"/>
      <c r="BM578" s="13"/>
      <c r="BN578" s="13"/>
      <c r="BO578" s="13"/>
      <c r="BP578" s="13"/>
      <c r="BQ578" s="13"/>
      <c r="BR578" s="13"/>
      <c r="BS578" s="13"/>
      <c r="BT578" s="13"/>
      <c r="BU578" s="13"/>
      <c r="BV578" s="13"/>
      <c r="BW578" s="13"/>
      <c r="BX578" s="13"/>
      <c r="BY578" s="13"/>
    </row>
    <row r="579" spans="1:77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/>
      <c r="AL579" s="13"/>
      <c r="AM579" s="13"/>
      <c r="AN579" s="13"/>
      <c r="AO579" s="13"/>
      <c r="AP579" s="13"/>
      <c r="AQ579" s="13"/>
      <c r="AR579" s="13"/>
      <c r="AS579" s="13"/>
      <c r="AT579" s="13"/>
      <c r="AU579" s="13"/>
      <c r="AV579" s="13"/>
      <c r="AW579" s="13"/>
      <c r="AX579" s="13"/>
      <c r="AY579" s="13"/>
      <c r="AZ579" s="13"/>
      <c r="BA579" s="13"/>
      <c r="BB579" s="13"/>
      <c r="BC579" s="13"/>
      <c r="BD579" s="13"/>
      <c r="BE579" s="13"/>
      <c r="BF579" s="13"/>
      <c r="BG579" s="13"/>
      <c r="BH579" s="13"/>
      <c r="BI579" s="13"/>
      <c r="BJ579" s="13"/>
      <c r="BK579" s="13"/>
      <c r="BL579" s="13"/>
      <c r="BM579" s="13"/>
      <c r="BN579" s="13"/>
      <c r="BO579" s="13"/>
      <c r="BP579" s="13"/>
      <c r="BQ579" s="13"/>
      <c r="BR579" s="13"/>
      <c r="BS579" s="13"/>
      <c r="BT579" s="13"/>
      <c r="BU579" s="13"/>
      <c r="BV579" s="13"/>
      <c r="BW579" s="13"/>
      <c r="BX579" s="13"/>
      <c r="BY579" s="13"/>
    </row>
    <row r="580" spans="1:77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  <c r="AM580" s="13"/>
      <c r="AN580" s="13"/>
      <c r="AO580" s="13"/>
      <c r="AP580" s="13"/>
      <c r="AQ580" s="13"/>
      <c r="AR580" s="13"/>
      <c r="AS580" s="13"/>
      <c r="AT580" s="13"/>
      <c r="AU580" s="13"/>
      <c r="AV580" s="13"/>
      <c r="AW580" s="13"/>
      <c r="AX580" s="13"/>
      <c r="AY580" s="13"/>
      <c r="AZ580" s="13"/>
      <c r="BA580" s="13"/>
      <c r="BB580" s="13"/>
      <c r="BC580" s="13"/>
      <c r="BD580" s="13"/>
      <c r="BE580" s="13"/>
      <c r="BF580" s="13"/>
      <c r="BG580" s="13"/>
      <c r="BH580" s="13"/>
      <c r="BI580" s="13"/>
      <c r="BJ580" s="13"/>
      <c r="BK580" s="13"/>
      <c r="BL580" s="13"/>
      <c r="BM580" s="13"/>
      <c r="BN580" s="13"/>
      <c r="BO580" s="13"/>
      <c r="BP580" s="13"/>
      <c r="BQ580" s="13"/>
      <c r="BR580" s="13"/>
      <c r="BS580" s="13"/>
      <c r="BT580" s="13"/>
      <c r="BU580" s="13"/>
      <c r="BV580" s="13"/>
      <c r="BW580" s="13"/>
      <c r="BX580" s="13"/>
      <c r="BY580" s="13"/>
    </row>
    <row r="581" spans="1:77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/>
      <c r="AL581" s="13"/>
      <c r="AM581" s="13"/>
      <c r="AN581" s="13"/>
      <c r="AO581" s="13"/>
      <c r="AP581" s="13"/>
      <c r="AQ581" s="13"/>
      <c r="AR581" s="13"/>
      <c r="AS581" s="13"/>
      <c r="AT581" s="13"/>
      <c r="AU581" s="13"/>
      <c r="AV581" s="13"/>
      <c r="AW581" s="13"/>
      <c r="AX581" s="13"/>
      <c r="AY581" s="13"/>
      <c r="AZ581" s="13"/>
      <c r="BA581" s="13"/>
      <c r="BB581" s="13"/>
      <c r="BC581" s="13"/>
      <c r="BD581" s="13"/>
      <c r="BE581" s="13"/>
      <c r="BF581" s="13"/>
      <c r="BG581" s="13"/>
      <c r="BH581" s="13"/>
      <c r="BI581" s="13"/>
      <c r="BJ581" s="13"/>
      <c r="BK581" s="13"/>
      <c r="BL581" s="13"/>
      <c r="BM581" s="13"/>
      <c r="BN581" s="13"/>
      <c r="BO581" s="13"/>
      <c r="BP581" s="13"/>
      <c r="BQ581" s="13"/>
      <c r="BR581" s="13"/>
      <c r="BS581" s="13"/>
      <c r="BT581" s="13"/>
      <c r="BU581" s="13"/>
      <c r="BV581" s="13"/>
      <c r="BW581" s="13"/>
      <c r="BX581" s="13"/>
      <c r="BY581" s="13"/>
    </row>
    <row r="582" spans="1:77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/>
      <c r="AL582" s="13"/>
      <c r="AM582" s="13"/>
      <c r="AN582" s="13"/>
      <c r="AO582" s="13"/>
      <c r="AP582" s="13"/>
      <c r="AQ582" s="13"/>
      <c r="AR582" s="13"/>
      <c r="AS582" s="13"/>
      <c r="AT582" s="13"/>
      <c r="AU582" s="13"/>
      <c r="AV582" s="13"/>
      <c r="AW582" s="13"/>
      <c r="AX582" s="13"/>
      <c r="AY582" s="13"/>
      <c r="AZ582" s="13"/>
      <c r="BA582" s="13"/>
      <c r="BB582" s="13"/>
      <c r="BC582" s="13"/>
      <c r="BD582" s="13"/>
      <c r="BE582" s="13"/>
      <c r="BF582" s="13"/>
      <c r="BG582" s="13"/>
      <c r="BH582" s="13"/>
      <c r="BI582" s="13"/>
      <c r="BJ582" s="13"/>
      <c r="BK582" s="13"/>
      <c r="BL582" s="13"/>
      <c r="BM582" s="13"/>
      <c r="BN582" s="13"/>
      <c r="BO582" s="13"/>
      <c r="BP582" s="13"/>
      <c r="BQ582" s="13"/>
      <c r="BR582" s="13"/>
      <c r="BS582" s="13"/>
      <c r="BT582" s="13"/>
      <c r="BU582" s="13"/>
      <c r="BV582" s="13"/>
      <c r="BW582" s="13"/>
      <c r="BX582" s="13"/>
      <c r="BY582" s="13"/>
    </row>
    <row r="583" spans="1:77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  <c r="AK583" s="13"/>
      <c r="AL583" s="13"/>
      <c r="AM583" s="13"/>
      <c r="AN583" s="13"/>
      <c r="AO583" s="13"/>
      <c r="AP583" s="13"/>
      <c r="AQ583" s="13"/>
      <c r="AR583" s="13"/>
      <c r="AS583" s="13"/>
      <c r="AT583" s="13"/>
      <c r="AU583" s="13"/>
      <c r="AV583" s="13"/>
      <c r="AW583" s="13"/>
      <c r="AX583" s="13"/>
      <c r="AY583" s="13"/>
      <c r="AZ583" s="13"/>
      <c r="BA583" s="13"/>
      <c r="BB583" s="13"/>
      <c r="BC583" s="13"/>
      <c r="BD583" s="13"/>
      <c r="BE583" s="13"/>
      <c r="BF583" s="13"/>
      <c r="BG583" s="13"/>
      <c r="BH583" s="13"/>
      <c r="BI583" s="13"/>
      <c r="BJ583" s="13"/>
      <c r="BK583" s="13"/>
      <c r="BL583" s="13"/>
      <c r="BM583" s="13"/>
      <c r="BN583" s="13"/>
      <c r="BO583" s="13"/>
      <c r="BP583" s="13"/>
      <c r="BQ583" s="13"/>
      <c r="BR583" s="13"/>
      <c r="BS583" s="13"/>
      <c r="BT583" s="13"/>
      <c r="BU583" s="13"/>
      <c r="BV583" s="13"/>
      <c r="BW583" s="13"/>
      <c r="BX583" s="13"/>
      <c r="BY583" s="13"/>
    </row>
    <row r="584" spans="1:77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  <c r="AK584" s="13"/>
      <c r="AL584" s="13"/>
      <c r="AM584" s="13"/>
      <c r="AN584" s="13"/>
      <c r="AO584" s="13"/>
      <c r="AP584" s="13"/>
      <c r="AQ584" s="13"/>
      <c r="AR584" s="13"/>
      <c r="AS584" s="13"/>
      <c r="AT584" s="13"/>
      <c r="AU584" s="13"/>
      <c r="AV584" s="13"/>
      <c r="AW584" s="13"/>
      <c r="AX584" s="13"/>
      <c r="AY584" s="13"/>
      <c r="AZ584" s="13"/>
      <c r="BA584" s="13"/>
      <c r="BB584" s="13"/>
      <c r="BC584" s="13"/>
      <c r="BD584" s="13"/>
      <c r="BE584" s="13"/>
      <c r="BF584" s="13"/>
      <c r="BG584" s="13"/>
      <c r="BH584" s="13"/>
      <c r="BI584" s="13"/>
      <c r="BJ584" s="13"/>
      <c r="BK584" s="13"/>
      <c r="BL584" s="13"/>
      <c r="BM584" s="13"/>
      <c r="BN584" s="13"/>
      <c r="BO584" s="13"/>
      <c r="BP584" s="13"/>
      <c r="BQ584" s="13"/>
      <c r="BR584" s="13"/>
      <c r="BS584" s="13"/>
      <c r="BT584" s="13"/>
      <c r="BU584" s="13"/>
      <c r="BV584" s="13"/>
      <c r="BW584" s="13"/>
      <c r="BX584" s="13"/>
      <c r="BY584" s="13"/>
    </row>
    <row r="585" spans="1:77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/>
      <c r="AL585" s="13"/>
      <c r="AM585" s="13"/>
      <c r="AN585" s="13"/>
      <c r="AO585" s="13"/>
      <c r="AP585" s="13"/>
      <c r="AQ585" s="13"/>
      <c r="AR585" s="13"/>
      <c r="AS585" s="13"/>
      <c r="AT585" s="13"/>
      <c r="AU585" s="13"/>
      <c r="AV585" s="13"/>
      <c r="AW585" s="13"/>
      <c r="AX585" s="13"/>
      <c r="AY585" s="13"/>
      <c r="AZ585" s="13"/>
      <c r="BA585" s="13"/>
      <c r="BB585" s="13"/>
      <c r="BC585" s="13"/>
      <c r="BD585" s="13"/>
      <c r="BE585" s="13"/>
      <c r="BF585" s="13"/>
      <c r="BG585" s="13"/>
      <c r="BH585" s="13"/>
      <c r="BI585" s="13"/>
      <c r="BJ585" s="13"/>
      <c r="BK585" s="13"/>
      <c r="BL585" s="13"/>
      <c r="BM585" s="13"/>
      <c r="BN585" s="13"/>
      <c r="BO585" s="13"/>
      <c r="BP585" s="13"/>
      <c r="BQ585" s="13"/>
      <c r="BR585" s="13"/>
      <c r="BS585" s="13"/>
      <c r="BT585" s="13"/>
      <c r="BU585" s="13"/>
      <c r="BV585" s="13"/>
      <c r="BW585" s="13"/>
      <c r="BX585" s="13"/>
      <c r="BY585" s="13"/>
    </row>
    <row r="586" spans="1:77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  <c r="AM586" s="13"/>
      <c r="AN586" s="13"/>
      <c r="AO586" s="13"/>
      <c r="AP586" s="13"/>
      <c r="AQ586" s="13"/>
      <c r="AR586" s="13"/>
      <c r="AS586" s="13"/>
      <c r="AT586" s="13"/>
      <c r="AU586" s="13"/>
      <c r="AV586" s="13"/>
      <c r="AW586" s="13"/>
      <c r="AX586" s="13"/>
      <c r="AY586" s="13"/>
      <c r="AZ586" s="13"/>
      <c r="BA586" s="13"/>
      <c r="BB586" s="13"/>
      <c r="BC586" s="13"/>
      <c r="BD586" s="13"/>
      <c r="BE586" s="13"/>
      <c r="BF586" s="13"/>
      <c r="BG586" s="13"/>
      <c r="BH586" s="13"/>
      <c r="BI586" s="13"/>
      <c r="BJ586" s="13"/>
      <c r="BK586" s="13"/>
      <c r="BL586" s="13"/>
      <c r="BM586" s="13"/>
      <c r="BN586" s="13"/>
      <c r="BO586" s="13"/>
      <c r="BP586" s="13"/>
      <c r="BQ586" s="13"/>
      <c r="BR586" s="13"/>
      <c r="BS586" s="13"/>
      <c r="BT586" s="13"/>
      <c r="BU586" s="13"/>
      <c r="BV586" s="13"/>
      <c r="BW586" s="13"/>
      <c r="BX586" s="13"/>
      <c r="BY586" s="13"/>
    </row>
    <row r="587" spans="1:77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  <c r="AM587" s="13"/>
      <c r="AN587" s="13"/>
      <c r="AO587" s="13"/>
      <c r="AP587" s="13"/>
      <c r="AQ587" s="13"/>
      <c r="AR587" s="13"/>
      <c r="AS587" s="13"/>
      <c r="AT587" s="13"/>
      <c r="AU587" s="13"/>
      <c r="AV587" s="13"/>
      <c r="AW587" s="13"/>
      <c r="AX587" s="13"/>
      <c r="AY587" s="13"/>
      <c r="AZ587" s="13"/>
      <c r="BA587" s="13"/>
      <c r="BB587" s="13"/>
      <c r="BC587" s="13"/>
      <c r="BD587" s="13"/>
      <c r="BE587" s="13"/>
      <c r="BF587" s="13"/>
      <c r="BG587" s="13"/>
      <c r="BH587" s="13"/>
      <c r="BI587" s="13"/>
      <c r="BJ587" s="13"/>
      <c r="BK587" s="13"/>
      <c r="BL587" s="13"/>
      <c r="BM587" s="13"/>
      <c r="BN587" s="13"/>
      <c r="BO587" s="13"/>
      <c r="BP587" s="13"/>
      <c r="BQ587" s="13"/>
      <c r="BR587" s="13"/>
      <c r="BS587" s="13"/>
      <c r="BT587" s="13"/>
      <c r="BU587" s="13"/>
      <c r="BV587" s="13"/>
      <c r="BW587" s="13"/>
      <c r="BX587" s="13"/>
      <c r="BY587" s="13"/>
    </row>
    <row r="588" spans="1:77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  <c r="AO588" s="13"/>
      <c r="AP588" s="13"/>
      <c r="AQ588" s="13"/>
      <c r="AR588" s="13"/>
      <c r="AS588" s="13"/>
      <c r="AT588" s="13"/>
      <c r="AU588" s="13"/>
      <c r="AV588" s="13"/>
      <c r="AW588" s="13"/>
      <c r="AX588" s="13"/>
      <c r="AY588" s="13"/>
      <c r="AZ588" s="13"/>
      <c r="BA588" s="13"/>
      <c r="BB588" s="13"/>
      <c r="BC588" s="13"/>
      <c r="BD588" s="13"/>
      <c r="BE588" s="13"/>
      <c r="BF588" s="13"/>
      <c r="BG588" s="13"/>
      <c r="BH588" s="13"/>
      <c r="BI588" s="13"/>
      <c r="BJ588" s="13"/>
      <c r="BK588" s="13"/>
      <c r="BL588" s="13"/>
      <c r="BM588" s="13"/>
      <c r="BN588" s="13"/>
      <c r="BO588" s="13"/>
      <c r="BP588" s="13"/>
      <c r="BQ588" s="13"/>
      <c r="BR588" s="13"/>
      <c r="BS588" s="13"/>
      <c r="BT588" s="13"/>
      <c r="BU588" s="13"/>
      <c r="BV588" s="13"/>
      <c r="BW588" s="13"/>
      <c r="BX588" s="13"/>
      <c r="BY588" s="13"/>
    </row>
    <row r="589" spans="1:77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  <c r="AO589" s="13"/>
      <c r="AP589" s="13"/>
      <c r="AQ589" s="13"/>
      <c r="AR589" s="13"/>
      <c r="AS589" s="13"/>
      <c r="AT589" s="13"/>
      <c r="AU589" s="13"/>
      <c r="AV589" s="13"/>
      <c r="AW589" s="13"/>
      <c r="AX589" s="13"/>
      <c r="AY589" s="13"/>
      <c r="AZ589" s="13"/>
      <c r="BA589" s="13"/>
      <c r="BB589" s="13"/>
      <c r="BC589" s="13"/>
      <c r="BD589" s="13"/>
      <c r="BE589" s="13"/>
      <c r="BF589" s="13"/>
      <c r="BG589" s="13"/>
      <c r="BH589" s="13"/>
      <c r="BI589" s="13"/>
      <c r="BJ589" s="13"/>
      <c r="BK589" s="13"/>
      <c r="BL589" s="13"/>
      <c r="BM589" s="13"/>
      <c r="BN589" s="13"/>
      <c r="BO589" s="13"/>
      <c r="BP589" s="13"/>
      <c r="BQ589" s="13"/>
      <c r="BR589" s="13"/>
      <c r="BS589" s="13"/>
      <c r="BT589" s="13"/>
      <c r="BU589" s="13"/>
      <c r="BV589" s="13"/>
      <c r="BW589" s="13"/>
      <c r="BX589" s="13"/>
      <c r="BY589" s="13"/>
    </row>
    <row r="590" spans="1:77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  <c r="AO590" s="13"/>
      <c r="AP590" s="13"/>
      <c r="AQ590" s="13"/>
      <c r="AR590" s="13"/>
      <c r="AS590" s="13"/>
      <c r="AT590" s="13"/>
      <c r="AU590" s="13"/>
      <c r="AV590" s="13"/>
      <c r="AW590" s="13"/>
      <c r="AX590" s="13"/>
      <c r="AY590" s="13"/>
      <c r="AZ590" s="13"/>
      <c r="BA590" s="13"/>
      <c r="BB590" s="13"/>
      <c r="BC590" s="13"/>
      <c r="BD590" s="13"/>
      <c r="BE590" s="13"/>
      <c r="BF590" s="13"/>
      <c r="BG590" s="13"/>
      <c r="BH590" s="13"/>
      <c r="BI590" s="13"/>
      <c r="BJ590" s="13"/>
      <c r="BK590" s="13"/>
      <c r="BL590" s="13"/>
      <c r="BM590" s="13"/>
      <c r="BN590" s="13"/>
      <c r="BO590" s="13"/>
      <c r="BP590" s="13"/>
      <c r="BQ590" s="13"/>
      <c r="BR590" s="13"/>
      <c r="BS590" s="13"/>
      <c r="BT590" s="13"/>
      <c r="BU590" s="13"/>
      <c r="BV590" s="13"/>
      <c r="BW590" s="13"/>
      <c r="BX590" s="13"/>
      <c r="BY590" s="13"/>
    </row>
    <row r="591" spans="1:77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  <c r="AN591" s="13"/>
      <c r="AO591" s="13"/>
      <c r="AP591" s="13"/>
      <c r="AQ591" s="13"/>
      <c r="AR591" s="13"/>
      <c r="AS591" s="13"/>
      <c r="AT591" s="13"/>
      <c r="AU591" s="13"/>
      <c r="AV591" s="13"/>
      <c r="AW591" s="13"/>
      <c r="AX591" s="13"/>
      <c r="AY591" s="13"/>
      <c r="AZ591" s="13"/>
      <c r="BA591" s="13"/>
      <c r="BB591" s="13"/>
      <c r="BC591" s="13"/>
      <c r="BD591" s="13"/>
      <c r="BE591" s="13"/>
      <c r="BF591" s="13"/>
      <c r="BG591" s="13"/>
      <c r="BH591" s="13"/>
      <c r="BI591" s="13"/>
      <c r="BJ591" s="13"/>
      <c r="BK591" s="13"/>
      <c r="BL591" s="13"/>
      <c r="BM591" s="13"/>
      <c r="BN591" s="13"/>
      <c r="BO591" s="13"/>
      <c r="BP591" s="13"/>
      <c r="BQ591" s="13"/>
      <c r="BR591" s="13"/>
      <c r="BS591" s="13"/>
      <c r="BT591" s="13"/>
      <c r="BU591" s="13"/>
      <c r="BV591" s="13"/>
      <c r="BW591" s="13"/>
      <c r="BX591" s="13"/>
      <c r="BY591" s="13"/>
    </row>
    <row r="592" spans="1:77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  <c r="AN592" s="13"/>
      <c r="AO592" s="13"/>
      <c r="AP592" s="13"/>
      <c r="AQ592" s="13"/>
      <c r="AR592" s="13"/>
      <c r="AS592" s="13"/>
      <c r="AT592" s="13"/>
      <c r="AU592" s="13"/>
      <c r="AV592" s="13"/>
      <c r="AW592" s="13"/>
      <c r="AX592" s="13"/>
      <c r="AY592" s="13"/>
      <c r="AZ592" s="13"/>
      <c r="BA592" s="13"/>
      <c r="BB592" s="13"/>
      <c r="BC592" s="13"/>
      <c r="BD592" s="13"/>
      <c r="BE592" s="13"/>
      <c r="BF592" s="13"/>
      <c r="BG592" s="13"/>
      <c r="BH592" s="13"/>
      <c r="BI592" s="13"/>
      <c r="BJ592" s="13"/>
      <c r="BK592" s="13"/>
      <c r="BL592" s="13"/>
      <c r="BM592" s="13"/>
      <c r="BN592" s="13"/>
      <c r="BO592" s="13"/>
      <c r="BP592" s="13"/>
      <c r="BQ592" s="13"/>
      <c r="BR592" s="13"/>
      <c r="BS592" s="13"/>
      <c r="BT592" s="13"/>
      <c r="BU592" s="13"/>
      <c r="BV592" s="13"/>
      <c r="BW592" s="13"/>
      <c r="BX592" s="13"/>
      <c r="BY592" s="13"/>
    </row>
    <row r="593" spans="1:77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  <c r="AO593" s="13"/>
      <c r="AP593" s="13"/>
      <c r="AQ593" s="13"/>
      <c r="AR593" s="13"/>
      <c r="AS593" s="13"/>
      <c r="AT593" s="13"/>
      <c r="AU593" s="13"/>
      <c r="AV593" s="13"/>
      <c r="AW593" s="13"/>
      <c r="AX593" s="13"/>
      <c r="AY593" s="13"/>
      <c r="AZ593" s="13"/>
      <c r="BA593" s="13"/>
      <c r="BB593" s="13"/>
      <c r="BC593" s="13"/>
      <c r="BD593" s="13"/>
      <c r="BE593" s="13"/>
      <c r="BF593" s="13"/>
      <c r="BG593" s="13"/>
      <c r="BH593" s="13"/>
      <c r="BI593" s="13"/>
      <c r="BJ593" s="13"/>
      <c r="BK593" s="13"/>
      <c r="BL593" s="13"/>
      <c r="BM593" s="13"/>
      <c r="BN593" s="13"/>
      <c r="BO593" s="13"/>
      <c r="BP593" s="13"/>
      <c r="BQ593" s="13"/>
      <c r="BR593" s="13"/>
      <c r="BS593" s="13"/>
      <c r="BT593" s="13"/>
      <c r="BU593" s="13"/>
      <c r="BV593" s="13"/>
      <c r="BW593" s="13"/>
      <c r="BX593" s="13"/>
      <c r="BY593" s="13"/>
    </row>
    <row r="594" spans="1:77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  <c r="AO594" s="13"/>
      <c r="AP594" s="13"/>
      <c r="AQ594" s="13"/>
      <c r="AR594" s="13"/>
      <c r="AS594" s="13"/>
      <c r="AT594" s="13"/>
      <c r="AU594" s="13"/>
      <c r="AV594" s="13"/>
      <c r="AW594" s="13"/>
      <c r="AX594" s="13"/>
      <c r="AY594" s="13"/>
      <c r="AZ594" s="13"/>
      <c r="BA594" s="13"/>
      <c r="BB594" s="13"/>
      <c r="BC594" s="13"/>
      <c r="BD594" s="13"/>
      <c r="BE594" s="13"/>
      <c r="BF594" s="13"/>
      <c r="BG594" s="13"/>
      <c r="BH594" s="13"/>
      <c r="BI594" s="13"/>
      <c r="BJ594" s="13"/>
      <c r="BK594" s="13"/>
      <c r="BL594" s="13"/>
      <c r="BM594" s="13"/>
      <c r="BN594" s="13"/>
      <c r="BO594" s="13"/>
      <c r="BP594" s="13"/>
      <c r="BQ594" s="13"/>
      <c r="BR594" s="13"/>
      <c r="BS594" s="13"/>
      <c r="BT594" s="13"/>
      <c r="BU594" s="13"/>
      <c r="BV594" s="13"/>
      <c r="BW594" s="13"/>
      <c r="BX594" s="13"/>
      <c r="BY594" s="13"/>
    </row>
    <row r="595" spans="1:77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  <c r="AN595" s="13"/>
      <c r="AO595" s="13"/>
      <c r="AP595" s="13"/>
      <c r="AQ595" s="13"/>
      <c r="AR595" s="13"/>
      <c r="AS595" s="13"/>
      <c r="AT595" s="13"/>
      <c r="AU595" s="13"/>
      <c r="AV595" s="13"/>
      <c r="AW595" s="13"/>
      <c r="AX595" s="13"/>
      <c r="AY595" s="13"/>
      <c r="AZ595" s="13"/>
      <c r="BA595" s="13"/>
      <c r="BB595" s="13"/>
      <c r="BC595" s="13"/>
      <c r="BD595" s="13"/>
      <c r="BE595" s="13"/>
      <c r="BF595" s="13"/>
      <c r="BG595" s="13"/>
      <c r="BH595" s="13"/>
      <c r="BI595" s="13"/>
      <c r="BJ595" s="13"/>
      <c r="BK595" s="13"/>
      <c r="BL595" s="13"/>
      <c r="BM595" s="13"/>
      <c r="BN595" s="13"/>
      <c r="BO595" s="13"/>
      <c r="BP595" s="13"/>
      <c r="BQ595" s="13"/>
      <c r="BR595" s="13"/>
      <c r="BS595" s="13"/>
      <c r="BT595" s="13"/>
      <c r="BU595" s="13"/>
      <c r="BV595" s="13"/>
      <c r="BW595" s="13"/>
      <c r="BX595" s="13"/>
      <c r="BY595" s="13"/>
    </row>
    <row r="596" spans="1:77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  <c r="AN596" s="13"/>
      <c r="AO596" s="13"/>
      <c r="AP596" s="13"/>
      <c r="AQ596" s="13"/>
      <c r="AR596" s="13"/>
      <c r="AS596" s="13"/>
      <c r="AT596" s="13"/>
      <c r="AU596" s="13"/>
      <c r="AV596" s="13"/>
      <c r="AW596" s="13"/>
      <c r="AX596" s="13"/>
      <c r="AY596" s="13"/>
      <c r="AZ596" s="13"/>
      <c r="BA596" s="13"/>
      <c r="BB596" s="13"/>
      <c r="BC596" s="13"/>
      <c r="BD596" s="13"/>
      <c r="BE596" s="13"/>
      <c r="BF596" s="13"/>
      <c r="BG596" s="13"/>
      <c r="BH596" s="13"/>
      <c r="BI596" s="13"/>
      <c r="BJ596" s="13"/>
      <c r="BK596" s="13"/>
      <c r="BL596" s="13"/>
      <c r="BM596" s="13"/>
      <c r="BN596" s="13"/>
      <c r="BO596" s="13"/>
      <c r="BP596" s="13"/>
      <c r="BQ596" s="13"/>
      <c r="BR596" s="13"/>
      <c r="BS596" s="13"/>
      <c r="BT596" s="13"/>
      <c r="BU596" s="13"/>
      <c r="BV596" s="13"/>
      <c r="BW596" s="13"/>
      <c r="BX596" s="13"/>
      <c r="BY596" s="13"/>
    </row>
    <row r="597" spans="1:77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  <c r="AN597" s="13"/>
      <c r="AO597" s="13"/>
      <c r="AP597" s="13"/>
      <c r="AQ597" s="13"/>
      <c r="AR597" s="13"/>
      <c r="AS597" s="13"/>
      <c r="AT597" s="13"/>
      <c r="AU597" s="13"/>
      <c r="AV597" s="13"/>
      <c r="AW597" s="13"/>
      <c r="AX597" s="13"/>
      <c r="AY597" s="13"/>
      <c r="AZ597" s="13"/>
      <c r="BA597" s="13"/>
      <c r="BB597" s="13"/>
      <c r="BC597" s="13"/>
      <c r="BD597" s="13"/>
      <c r="BE597" s="13"/>
      <c r="BF597" s="13"/>
      <c r="BG597" s="13"/>
      <c r="BH597" s="13"/>
      <c r="BI597" s="13"/>
      <c r="BJ597" s="13"/>
      <c r="BK597" s="13"/>
      <c r="BL597" s="13"/>
      <c r="BM597" s="13"/>
      <c r="BN597" s="13"/>
      <c r="BO597" s="13"/>
      <c r="BP597" s="13"/>
      <c r="BQ597" s="13"/>
      <c r="BR597" s="13"/>
      <c r="BS597" s="13"/>
      <c r="BT597" s="13"/>
      <c r="BU597" s="13"/>
      <c r="BV597" s="13"/>
      <c r="BW597" s="13"/>
      <c r="BX597" s="13"/>
      <c r="BY597" s="13"/>
    </row>
    <row r="598" spans="1:77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  <c r="AO598" s="13"/>
      <c r="AP598" s="13"/>
      <c r="AQ598" s="13"/>
      <c r="AR598" s="13"/>
      <c r="AS598" s="13"/>
      <c r="AT598" s="13"/>
      <c r="AU598" s="13"/>
      <c r="AV598" s="13"/>
      <c r="AW598" s="13"/>
      <c r="AX598" s="13"/>
      <c r="AY598" s="13"/>
      <c r="AZ598" s="13"/>
      <c r="BA598" s="13"/>
      <c r="BB598" s="13"/>
      <c r="BC598" s="13"/>
      <c r="BD598" s="13"/>
      <c r="BE598" s="13"/>
      <c r="BF598" s="13"/>
      <c r="BG598" s="13"/>
      <c r="BH598" s="13"/>
      <c r="BI598" s="13"/>
      <c r="BJ598" s="13"/>
      <c r="BK598" s="13"/>
      <c r="BL598" s="13"/>
      <c r="BM598" s="13"/>
      <c r="BN598" s="13"/>
      <c r="BO598" s="13"/>
      <c r="BP598" s="13"/>
      <c r="BQ598" s="13"/>
      <c r="BR598" s="13"/>
      <c r="BS598" s="13"/>
      <c r="BT598" s="13"/>
      <c r="BU598" s="13"/>
      <c r="BV598" s="13"/>
      <c r="BW598" s="13"/>
      <c r="BX598" s="13"/>
      <c r="BY598" s="13"/>
    </row>
    <row r="599" spans="1:77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  <c r="AN599" s="13"/>
      <c r="AO599" s="13"/>
      <c r="AP599" s="13"/>
      <c r="AQ599" s="13"/>
      <c r="AR599" s="13"/>
      <c r="AS599" s="13"/>
      <c r="AT599" s="13"/>
      <c r="AU599" s="13"/>
      <c r="AV599" s="13"/>
      <c r="AW599" s="13"/>
      <c r="AX599" s="13"/>
      <c r="AY599" s="13"/>
      <c r="AZ599" s="13"/>
      <c r="BA599" s="13"/>
      <c r="BB599" s="13"/>
      <c r="BC599" s="13"/>
      <c r="BD599" s="13"/>
      <c r="BE599" s="13"/>
      <c r="BF599" s="13"/>
      <c r="BG599" s="13"/>
      <c r="BH599" s="13"/>
      <c r="BI599" s="13"/>
      <c r="BJ599" s="13"/>
      <c r="BK599" s="13"/>
      <c r="BL599" s="13"/>
      <c r="BM599" s="13"/>
      <c r="BN599" s="13"/>
      <c r="BO599" s="13"/>
      <c r="BP599" s="13"/>
      <c r="BQ599" s="13"/>
      <c r="BR599" s="13"/>
      <c r="BS599" s="13"/>
      <c r="BT599" s="13"/>
      <c r="BU599" s="13"/>
      <c r="BV599" s="13"/>
      <c r="BW599" s="13"/>
      <c r="BX599" s="13"/>
      <c r="BY599" s="13"/>
    </row>
    <row r="600" spans="1:77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  <c r="AN600" s="13"/>
      <c r="AO600" s="13"/>
      <c r="AP600" s="13"/>
      <c r="AQ600" s="13"/>
      <c r="AR600" s="13"/>
      <c r="AS600" s="13"/>
      <c r="AT600" s="13"/>
      <c r="AU600" s="13"/>
      <c r="AV600" s="13"/>
      <c r="AW600" s="13"/>
      <c r="AX600" s="13"/>
      <c r="AY600" s="13"/>
      <c r="AZ600" s="13"/>
      <c r="BA600" s="13"/>
      <c r="BB600" s="13"/>
      <c r="BC600" s="13"/>
      <c r="BD600" s="13"/>
      <c r="BE600" s="13"/>
      <c r="BF600" s="13"/>
      <c r="BG600" s="13"/>
      <c r="BH600" s="13"/>
      <c r="BI600" s="13"/>
      <c r="BJ600" s="13"/>
      <c r="BK600" s="13"/>
      <c r="BL600" s="13"/>
      <c r="BM600" s="13"/>
      <c r="BN600" s="13"/>
      <c r="BO600" s="13"/>
      <c r="BP600" s="13"/>
      <c r="BQ600" s="13"/>
      <c r="BR600" s="13"/>
      <c r="BS600" s="13"/>
      <c r="BT600" s="13"/>
      <c r="BU600" s="13"/>
      <c r="BV600" s="13"/>
      <c r="BW600" s="13"/>
      <c r="BX600" s="13"/>
      <c r="BY600" s="13"/>
    </row>
    <row r="601" spans="1:77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  <c r="AN601" s="13"/>
      <c r="AO601" s="13"/>
      <c r="AP601" s="13"/>
      <c r="AQ601" s="13"/>
      <c r="AR601" s="13"/>
      <c r="AS601" s="13"/>
      <c r="AT601" s="13"/>
      <c r="AU601" s="13"/>
      <c r="AV601" s="13"/>
      <c r="AW601" s="13"/>
      <c r="AX601" s="13"/>
      <c r="AY601" s="13"/>
      <c r="AZ601" s="13"/>
      <c r="BA601" s="13"/>
      <c r="BB601" s="13"/>
      <c r="BC601" s="13"/>
      <c r="BD601" s="13"/>
      <c r="BE601" s="13"/>
      <c r="BF601" s="13"/>
      <c r="BG601" s="13"/>
      <c r="BH601" s="13"/>
      <c r="BI601" s="13"/>
      <c r="BJ601" s="13"/>
      <c r="BK601" s="13"/>
      <c r="BL601" s="13"/>
      <c r="BM601" s="13"/>
      <c r="BN601" s="13"/>
      <c r="BO601" s="13"/>
      <c r="BP601" s="13"/>
      <c r="BQ601" s="13"/>
      <c r="BR601" s="13"/>
      <c r="BS601" s="13"/>
      <c r="BT601" s="13"/>
      <c r="BU601" s="13"/>
      <c r="BV601" s="13"/>
      <c r="BW601" s="13"/>
      <c r="BX601" s="13"/>
      <c r="BY601" s="13"/>
    </row>
    <row r="602" spans="1:77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  <c r="AN602" s="13"/>
      <c r="AO602" s="13"/>
      <c r="AP602" s="13"/>
      <c r="AQ602" s="13"/>
      <c r="AR602" s="13"/>
      <c r="AS602" s="13"/>
      <c r="AT602" s="13"/>
      <c r="AU602" s="13"/>
      <c r="AV602" s="13"/>
      <c r="AW602" s="13"/>
      <c r="AX602" s="13"/>
      <c r="AY602" s="13"/>
      <c r="AZ602" s="13"/>
      <c r="BA602" s="13"/>
      <c r="BB602" s="13"/>
      <c r="BC602" s="13"/>
      <c r="BD602" s="13"/>
      <c r="BE602" s="13"/>
      <c r="BF602" s="13"/>
      <c r="BG602" s="13"/>
      <c r="BH602" s="13"/>
      <c r="BI602" s="13"/>
      <c r="BJ602" s="13"/>
      <c r="BK602" s="13"/>
      <c r="BL602" s="13"/>
      <c r="BM602" s="13"/>
      <c r="BN602" s="13"/>
      <c r="BO602" s="13"/>
      <c r="BP602" s="13"/>
      <c r="BQ602" s="13"/>
      <c r="BR602" s="13"/>
      <c r="BS602" s="13"/>
      <c r="BT602" s="13"/>
      <c r="BU602" s="13"/>
      <c r="BV602" s="13"/>
      <c r="BW602" s="13"/>
      <c r="BX602" s="13"/>
      <c r="BY602" s="13"/>
    </row>
    <row r="603" spans="1:77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  <c r="AM603" s="13"/>
      <c r="AN603" s="13"/>
      <c r="AO603" s="13"/>
      <c r="AP603" s="13"/>
      <c r="AQ603" s="13"/>
      <c r="AR603" s="13"/>
      <c r="AS603" s="13"/>
      <c r="AT603" s="13"/>
      <c r="AU603" s="13"/>
      <c r="AV603" s="13"/>
      <c r="AW603" s="13"/>
      <c r="AX603" s="13"/>
      <c r="AY603" s="13"/>
      <c r="AZ603" s="13"/>
      <c r="BA603" s="13"/>
      <c r="BB603" s="13"/>
      <c r="BC603" s="13"/>
      <c r="BD603" s="13"/>
      <c r="BE603" s="13"/>
      <c r="BF603" s="13"/>
      <c r="BG603" s="13"/>
      <c r="BH603" s="13"/>
      <c r="BI603" s="13"/>
      <c r="BJ603" s="13"/>
      <c r="BK603" s="13"/>
      <c r="BL603" s="13"/>
      <c r="BM603" s="13"/>
      <c r="BN603" s="13"/>
      <c r="BO603" s="13"/>
      <c r="BP603" s="13"/>
      <c r="BQ603" s="13"/>
      <c r="BR603" s="13"/>
      <c r="BS603" s="13"/>
      <c r="BT603" s="13"/>
      <c r="BU603" s="13"/>
      <c r="BV603" s="13"/>
      <c r="BW603" s="13"/>
      <c r="BX603" s="13"/>
      <c r="BY603" s="13"/>
    </row>
    <row r="604" spans="1:77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  <c r="AN604" s="13"/>
      <c r="AO604" s="13"/>
      <c r="AP604" s="13"/>
      <c r="AQ604" s="13"/>
      <c r="AR604" s="13"/>
      <c r="AS604" s="13"/>
      <c r="AT604" s="13"/>
      <c r="AU604" s="13"/>
      <c r="AV604" s="13"/>
      <c r="AW604" s="13"/>
      <c r="AX604" s="13"/>
      <c r="AY604" s="13"/>
      <c r="AZ604" s="13"/>
      <c r="BA604" s="13"/>
      <c r="BB604" s="13"/>
      <c r="BC604" s="13"/>
      <c r="BD604" s="13"/>
      <c r="BE604" s="13"/>
      <c r="BF604" s="13"/>
      <c r="BG604" s="13"/>
      <c r="BH604" s="13"/>
      <c r="BI604" s="13"/>
      <c r="BJ604" s="13"/>
      <c r="BK604" s="13"/>
      <c r="BL604" s="13"/>
      <c r="BM604" s="13"/>
      <c r="BN604" s="13"/>
      <c r="BO604" s="13"/>
      <c r="BP604" s="13"/>
      <c r="BQ604" s="13"/>
      <c r="BR604" s="13"/>
      <c r="BS604" s="13"/>
      <c r="BT604" s="13"/>
      <c r="BU604" s="13"/>
      <c r="BV604" s="13"/>
      <c r="BW604" s="13"/>
      <c r="BX604" s="13"/>
      <c r="BY604" s="13"/>
    </row>
    <row r="605" spans="1:77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  <c r="AN605" s="13"/>
      <c r="AO605" s="13"/>
      <c r="AP605" s="13"/>
      <c r="AQ605" s="13"/>
      <c r="AR605" s="13"/>
      <c r="AS605" s="13"/>
      <c r="AT605" s="13"/>
      <c r="AU605" s="13"/>
      <c r="AV605" s="13"/>
      <c r="AW605" s="13"/>
      <c r="AX605" s="13"/>
      <c r="AY605" s="13"/>
      <c r="AZ605" s="13"/>
      <c r="BA605" s="13"/>
      <c r="BB605" s="13"/>
      <c r="BC605" s="13"/>
      <c r="BD605" s="13"/>
      <c r="BE605" s="13"/>
      <c r="BF605" s="13"/>
      <c r="BG605" s="13"/>
      <c r="BH605" s="13"/>
      <c r="BI605" s="13"/>
      <c r="BJ605" s="13"/>
      <c r="BK605" s="13"/>
      <c r="BL605" s="13"/>
      <c r="BM605" s="13"/>
      <c r="BN605" s="13"/>
      <c r="BO605" s="13"/>
      <c r="BP605" s="13"/>
      <c r="BQ605" s="13"/>
      <c r="BR605" s="13"/>
      <c r="BS605" s="13"/>
      <c r="BT605" s="13"/>
      <c r="BU605" s="13"/>
      <c r="BV605" s="13"/>
      <c r="BW605" s="13"/>
      <c r="BX605" s="13"/>
      <c r="BY605" s="13"/>
    </row>
    <row r="606" spans="1:77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  <c r="AN606" s="13"/>
      <c r="AO606" s="13"/>
      <c r="AP606" s="13"/>
      <c r="AQ606" s="13"/>
      <c r="AR606" s="13"/>
      <c r="AS606" s="13"/>
      <c r="AT606" s="13"/>
      <c r="AU606" s="13"/>
      <c r="AV606" s="13"/>
      <c r="AW606" s="13"/>
      <c r="AX606" s="13"/>
      <c r="AY606" s="13"/>
      <c r="AZ606" s="13"/>
      <c r="BA606" s="13"/>
      <c r="BB606" s="13"/>
      <c r="BC606" s="13"/>
      <c r="BD606" s="13"/>
      <c r="BE606" s="13"/>
      <c r="BF606" s="13"/>
      <c r="BG606" s="13"/>
      <c r="BH606" s="13"/>
      <c r="BI606" s="13"/>
      <c r="BJ606" s="13"/>
      <c r="BK606" s="13"/>
      <c r="BL606" s="13"/>
      <c r="BM606" s="13"/>
      <c r="BN606" s="13"/>
      <c r="BO606" s="13"/>
      <c r="BP606" s="13"/>
      <c r="BQ606" s="13"/>
      <c r="BR606" s="13"/>
      <c r="BS606" s="13"/>
      <c r="BT606" s="13"/>
      <c r="BU606" s="13"/>
      <c r="BV606" s="13"/>
      <c r="BW606" s="13"/>
      <c r="BX606" s="13"/>
      <c r="BY606" s="13"/>
    </row>
    <row r="607" spans="1:77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  <c r="AN607" s="13"/>
      <c r="AO607" s="13"/>
      <c r="AP607" s="13"/>
      <c r="AQ607" s="13"/>
      <c r="AR607" s="13"/>
      <c r="AS607" s="13"/>
      <c r="AT607" s="13"/>
      <c r="AU607" s="13"/>
      <c r="AV607" s="13"/>
      <c r="AW607" s="13"/>
      <c r="AX607" s="13"/>
      <c r="AY607" s="13"/>
      <c r="AZ607" s="13"/>
      <c r="BA607" s="13"/>
      <c r="BB607" s="13"/>
      <c r="BC607" s="13"/>
      <c r="BD607" s="13"/>
      <c r="BE607" s="13"/>
      <c r="BF607" s="13"/>
      <c r="BG607" s="13"/>
      <c r="BH607" s="13"/>
      <c r="BI607" s="13"/>
      <c r="BJ607" s="13"/>
      <c r="BK607" s="13"/>
      <c r="BL607" s="13"/>
      <c r="BM607" s="13"/>
      <c r="BN607" s="13"/>
      <c r="BO607" s="13"/>
      <c r="BP607" s="13"/>
      <c r="BQ607" s="13"/>
      <c r="BR607" s="13"/>
      <c r="BS607" s="13"/>
      <c r="BT607" s="13"/>
      <c r="BU607" s="13"/>
      <c r="BV607" s="13"/>
      <c r="BW607" s="13"/>
      <c r="BX607" s="13"/>
      <c r="BY607" s="13"/>
    </row>
    <row r="608" spans="1:77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  <c r="AN608" s="13"/>
      <c r="AO608" s="13"/>
      <c r="AP608" s="13"/>
      <c r="AQ608" s="13"/>
      <c r="AR608" s="13"/>
      <c r="AS608" s="13"/>
      <c r="AT608" s="13"/>
      <c r="AU608" s="13"/>
      <c r="AV608" s="13"/>
      <c r="AW608" s="13"/>
      <c r="AX608" s="13"/>
      <c r="AY608" s="13"/>
      <c r="AZ608" s="13"/>
      <c r="BA608" s="13"/>
      <c r="BB608" s="13"/>
      <c r="BC608" s="13"/>
      <c r="BD608" s="13"/>
      <c r="BE608" s="13"/>
      <c r="BF608" s="13"/>
      <c r="BG608" s="13"/>
      <c r="BH608" s="13"/>
      <c r="BI608" s="13"/>
      <c r="BJ608" s="13"/>
      <c r="BK608" s="13"/>
      <c r="BL608" s="13"/>
      <c r="BM608" s="13"/>
      <c r="BN608" s="13"/>
      <c r="BO608" s="13"/>
      <c r="BP608" s="13"/>
      <c r="BQ608" s="13"/>
      <c r="BR608" s="13"/>
      <c r="BS608" s="13"/>
      <c r="BT608" s="13"/>
      <c r="BU608" s="13"/>
      <c r="BV608" s="13"/>
      <c r="BW608" s="13"/>
      <c r="BX608" s="13"/>
      <c r="BY608" s="13"/>
    </row>
    <row r="609" spans="1:77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  <c r="AN609" s="13"/>
      <c r="AO609" s="13"/>
      <c r="AP609" s="13"/>
      <c r="AQ609" s="13"/>
      <c r="AR609" s="13"/>
      <c r="AS609" s="13"/>
      <c r="AT609" s="13"/>
      <c r="AU609" s="13"/>
      <c r="AV609" s="13"/>
      <c r="AW609" s="13"/>
      <c r="AX609" s="13"/>
      <c r="AY609" s="13"/>
      <c r="AZ609" s="13"/>
      <c r="BA609" s="13"/>
      <c r="BB609" s="13"/>
      <c r="BC609" s="13"/>
      <c r="BD609" s="13"/>
      <c r="BE609" s="13"/>
      <c r="BF609" s="13"/>
      <c r="BG609" s="13"/>
      <c r="BH609" s="13"/>
      <c r="BI609" s="13"/>
      <c r="BJ609" s="13"/>
      <c r="BK609" s="13"/>
      <c r="BL609" s="13"/>
      <c r="BM609" s="13"/>
      <c r="BN609" s="13"/>
      <c r="BO609" s="13"/>
      <c r="BP609" s="13"/>
      <c r="BQ609" s="13"/>
      <c r="BR609" s="13"/>
      <c r="BS609" s="13"/>
      <c r="BT609" s="13"/>
      <c r="BU609" s="13"/>
      <c r="BV609" s="13"/>
      <c r="BW609" s="13"/>
      <c r="BX609" s="13"/>
      <c r="BY609" s="13"/>
    </row>
    <row r="610" spans="1:77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  <c r="AM610" s="13"/>
      <c r="AN610" s="13"/>
      <c r="AO610" s="13"/>
      <c r="AP610" s="13"/>
      <c r="AQ610" s="13"/>
      <c r="AR610" s="13"/>
      <c r="AS610" s="13"/>
      <c r="AT610" s="13"/>
      <c r="AU610" s="13"/>
      <c r="AV610" s="13"/>
      <c r="AW610" s="13"/>
      <c r="AX610" s="13"/>
      <c r="AY610" s="13"/>
      <c r="AZ610" s="13"/>
      <c r="BA610" s="13"/>
      <c r="BB610" s="13"/>
      <c r="BC610" s="13"/>
      <c r="BD610" s="13"/>
      <c r="BE610" s="13"/>
      <c r="BF610" s="13"/>
      <c r="BG610" s="13"/>
      <c r="BH610" s="13"/>
      <c r="BI610" s="13"/>
      <c r="BJ610" s="13"/>
      <c r="BK610" s="13"/>
      <c r="BL610" s="13"/>
      <c r="BM610" s="13"/>
      <c r="BN610" s="13"/>
      <c r="BO610" s="13"/>
      <c r="BP610" s="13"/>
      <c r="BQ610" s="13"/>
      <c r="BR610" s="13"/>
      <c r="BS610" s="13"/>
      <c r="BT610" s="13"/>
      <c r="BU610" s="13"/>
      <c r="BV610" s="13"/>
      <c r="BW610" s="13"/>
      <c r="BX610" s="13"/>
      <c r="BY610" s="13"/>
    </row>
    <row r="611" spans="1:77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  <c r="AN611" s="13"/>
      <c r="AO611" s="13"/>
      <c r="AP611" s="13"/>
      <c r="AQ611" s="13"/>
      <c r="AR611" s="13"/>
      <c r="AS611" s="13"/>
      <c r="AT611" s="13"/>
      <c r="AU611" s="13"/>
      <c r="AV611" s="13"/>
      <c r="AW611" s="13"/>
      <c r="AX611" s="13"/>
      <c r="AY611" s="13"/>
      <c r="AZ611" s="13"/>
      <c r="BA611" s="13"/>
      <c r="BB611" s="13"/>
      <c r="BC611" s="13"/>
      <c r="BD611" s="13"/>
      <c r="BE611" s="13"/>
      <c r="BF611" s="13"/>
      <c r="BG611" s="13"/>
      <c r="BH611" s="13"/>
      <c r="BI611" s="13"/>
      <c r="BJ611" s="13"/>
      <c r="BK611" s="13"/>
      <c r="BL611" s="13"/>
      <c r="BM611" s="13"/>
      <c r="BN611" s="13"/>
      <c r="BO611" s="13"/>
      <c r="BP611" s="13"/>
      <c r="BQ611" s="13"/>
      <c r="BR611" s="13"/>
      <c r="BS611" s="13"/>
      <c r="BT611" s="13"/>
      <c r="BU611" s="13"/>
      <c r="BV611" s="13"/>
      <c r="BW611" s="13"/>
      <c r="BX611" s="13"/>
      <c r="BY611" s="13"/>
    </row>
    <row r="612" spans="1:77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  <c r="AN612" s="13"/>
      <c r="AO612" s="13"/>
      <c r="AP612" s="13"/>
      <c r="AQ612" s="13"/>
      <c r="AR612" s="13"/>
      <c r="AS612" s="13"/>
      <c r="AT612" s="13"/>
      <c r="AU612" s="13"/>
      <c r="AV612" s="13"/>
      <c r="AW612" s="13"/>
      <c r="AX612" s="13"/>
      <c r="AY612" s="13"/>
      <c r="AZ612" s="13"/>
      <c r="BA612" s="13"/>
      <c r="BB612" s="13"/>
      <c r="BC612" s="13"/>
      <c r="BD612" s="13"/>
      <c r="BE612" s="13"/>
      <c r="BF612" s="13"/>
      <c r="BG612" s="13"/>
      <c r="BH612" s="13"/>
      <c r="BI612" s="13"/>
      <c r="BJ612" s="13"/>
      <c r="BK612" s="13"/>
      <c r="BL612" s="13"/>
      <c r="BM612" s="13"/>
      <c r="BN612" s="13"/>
      <c r="BO612" s="13"/>
      <c r="BP612" s="13"/>
      <c r="BQ612" s="13"/>
      <c r="BR612" s="13"/>
      <c r="BS612" s="13"/>
      <c r="BT612" s="13"/>
      <c r="BU612" s="13"/>
      <c r="BV612" s="13"/>
      <c r="BW612" s="13"/>
      <c r="BX612" s="13"/>
      <c r="BY612" s="13"/>
    </row>
    <row r="613" spans="1:77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  <c r="AM613" s="13"/>
      <c r="AN613" s="13"/>
      <c r="AO613" s="13"/>
      <c r="AP613" s="13"/>
      <c r="AQ613" s="13"/>
      <c r="AR613" s="13"/>
      <c r="AS613" s="13"/>
      <c r="AT613" s="13"/>
      <c r="AU613" s="13"/>
      <c r="AV613" s="13"/>
      <c r="AW613" s="13"/>
      <c r="AX613" s="13"/>
      <c r="AY613" s="13"/>
      <c r="AZ613" s="13"/>
      <c r="BA613" s="13"/>
      <c r="BB613" s="13"/>
      <c r="BC613" s="13"/>
      <c r="BD613" s="13"/>
      <c r="BE613" s="13"/>
      <c r="BF613" s="13"/>
      <c r="BG613" s="13"/>
      <c r="BH613" s="13"/>
      <c r="BI613" s="13"/>
      <c r="BJ613" s="13"/>
      <c r="BK613" s="13"/>
      <c r="BL613" s="13"/>
      <c r="BM613" s="13"/>
      <c r="BN613" s="13"/>
      <c r="BO613" s="13"/>
      <c r="BP613" s="13"/>
      <c r="BQ613" s="13"/>
      <c r="BR613" s="13"/>
      <c r="BS613" s="13"/>
      <c r="BT613" s="13"/>
      <c r="BU613" s="13"/>
      <c r="BV613" s="13"/>
      <c r="BW613" s="13"/>
      <c r="BX613" s="13"/>
      <c r="BY613" s="13"/>
    </row>
    <row r="614" spans="1:77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  <c r="AN614" s="13"/>
      <c r="AO614" s="13"/>
      <c r="AP614" s="13"/>
      <c r="AQ614" s="13"/>
      <c r="AR614" s="13"/>
      <c r="AS614" s="13"/>
      <c r="AT614" s="13"/>
      <c r="AU614" s="13"/>
      <c r="AV614" s="13"/>
      <c r="AW614" s="13"/>
      <c r="AX614" s="13"/>
      <c r="AY614" s="13"/>
      <c r="AZ614" s="13"/>
      <c r="BA614" s="13"/>
      <c r="BB614" s="13"/>
      <c r="BC614" s="13"/>
      <c r="BD614" s="13"/>
      <c r="BE614" s="13"/>
      <c r="BF614" s="13"/>
      <c r="BG614" s="13"/>
      <c r="BH614" s="13"/>
      <c r="BI614" s="13"/>
      <c r="BJ614" s="13"/>
      <c r="BK614" s="13"/>
      <c r="BL614" s="13"/>
      <c r="BM614" s="13"/>
      <c r="BN614" s="13"/>
      <c r="BO614" s="13"/>
      <c r="BP614" s="13"/>
      <c r="BQ614" s="13"/>
      <c r="BR614" s="13"/>
      <c r="BS614" s="13"/>
      <c r="BT614" s="13"/>
      <c r="BU614" s="13"/>
      <c r="BV614" s="13"/>
      <c r="BW614" s="13"/>
      <c r="BX614" s="13"/>
      <c r="BY614" s="13"/>
    </row>
    <row r="615" spans="1:77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  <c r="AK615" s="13"/>
      <c r="AL615" s="13"/>
      <c r="AM615" s="13"/>
      <c r="AN615" s="13"/>
      <c r="AO615" s="13"/>
      <c r="AP615" s="13"/>
      <c r="AQ615" s="13"/>
      <c r="AR615" s="13"/>
      <c r="AS615" s="13"/>
      <c r="AT615" s="13"/>
      <c r="AU615" s="13"/>
      <c r="AV615" s="13"/>
      <c r="AW615" s="13"/>
      <c r="AX615" s="13"/>
      <c r="AY615" s="13"/>
      <c r="AZ615" s="13"/>
      <c r="BA615" s="13"/>
      <c r="BB615" s="13"/>
      <c r="BC615" s="13"/>
      <c r="BD615" s="13"/>
      <c r="BE615" s="13"/>
      <c r="BF615" s="13"/>
      <c r="BG615" s="13"/>
      <c r="BH615" s="13"/>
      <c r="BI615" s="13"/>
      <c r="BJ615" s="13"/>
      <c r="BK615" s="13"/>
      <c r="BL615" s="13"/>
      <c r="BM615" s="13"/>
      <c r="BN615" s="13"/>
      <c r="BO615" s="13"/>
      <c r="BP615" s="13"/>
      <c r="BQ615" s="13"/>
      <c r="BR615" s="13"/>
      <c r="BS615" s="13"/>
      <c r="BT615" s="13"/>
      <c r="BU615" s="13"/>
      <c r="BV615" s="13"/>
      <c r="BW615" s="13"/>
      <c r="BX615" s="13"/>
      <c r="BY615" s="13"/>
    </row>
    <row r="616" spans="1:77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  <c r="AM616" s="13"/>
      <c r="AN616" s="13"/>
      <c r="AO616" s="13"/>
      <c r="AP616" s="13"/>
      <c r="AQ616" s="13"/>
      <c r="AR616" s="13"/>
      <c r="AS616" s="13"/>
      <c r="AT616" s="13"/>
      <c r="AU616" s="13"/>
      <c r="AV616" s="13"/>
      <c r="AW616" s="13"/>
      <c r="AX616" s="13"/>
      <c r="AY616" s="13"/>
      <c r="AZ616" s="13"/>
      <c r="BA616" s="13"/>
      <c r="BB616" s="13"/>
      <c r="BC616" s="13"/>
      <c r="BD616" s="13"/>
      <c r="BE616" s="13"/>
      <c r="BF616" s="13"/>
      <c r="BG616" s="13"/>
      <c r="BH616" s="13"/>
      <c r="BI616" s="13"/>
      <c r="BJ616" s="13"/>
      <c r="BK616" s="13"/>
      <c r="BL616" s="13"/>
      <c r="BM616" s="13"/>
      <c r="BN616" s="13"/>
      <c r="BO616" s="13"/>
      <c r="BP616" s="13"/>
      <c r="BQ616" s="13"/>
      <c r="BR616" s="13"/>
      <c r="BS616" s="13"/>
      <c r="BT616" s="13"/>
      <c r="BU616" s="13"/>
      <c r="BV616" s="13"/>
      <c r="BW616" s="13"/>
      <c r="BX616" s="13"/>
      <c r="BY616" s="13"/>
    </row>
    <row r="617" spans="1:77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  <c r="AM617" s="13"/>
      <c r="AN617" s="13"/>
      <c r="AO617" s="13"/>
      <c r="AP617" s="13"/>
      <c r="AQ617" s="13"/>
      <c r="AR617" s="13"/>
      <c r="AS617" s="13"/>
      <c r="AT617" s="13"/>
      <c r="AU617" s="13"/>
      <c r="AV617" s="13"/>
      <c r="AW617" s="13"/>
      <c r="AX617" s="13"/>
      <c r="AY617" s="13"/>
      <c r="AZ617" s="13"/>
      <c r="BA617" s="13"/>
      <c r="BB617" s="13"/>
      <c r="BC617" s="13"/>
      <c r="BD617" s="13"/>
      <c r="BE617" s="13"/>
      <c r="BF617" s="13"/>
      <c r="BG617" s="13"/>
      <c r="BH617" s="13"/>
      <c r="BI617" s="13"/>
      <c r="BJ617" s="13"/>
      <c r="BK617" s="13"/>
      <c r="BL617" s="13"/>
      <c r="BM617" s="13"/>
      <c r="BN617" s="13"/>
      <c r="BO617" s="13"/>
      <c r="BP617" s="13"/>
      <c r="BQ617" s="13"/>
      <c r="BR617" s="13"/>
      <c r="BS617" s="13"/>
      <c r="BT617" s="13"/>
      <c r="BU617" s="13"/>
      <c r="BV617" s="13"/>
      <c r="BW617" s="13"/>
      <c r="BX617" s="13"/>
      <c r="BY617" s="13"/>
    </row>
    <row r="618" spans="1:77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  <c r="AN618" s="13"/>
      <c r="AO618" s="13"/>
      <c r="AP618" s="13"/>
      <c r="AQ618" s="13"/>
      <c r="AR618" s="13"/>
      <c r="AS618" s="13"/>
      <c r="AT618" s="13"/>
      <c r="AU618" s="13"/>
      <c r="AV618" s="13"/>
      <c r="AW618" s="13"/>
      <c r="AX618" s="13"/>
      <c r="AY618" s="13"/>
      <c r="AZ618" s="13"/>
      <c r="BA618" s="13"/>
      <c r="BB618" s="13"/>
      <c r="BC618" s="13"/>
      <c r="BD618" s="13"/>
      <c r="BE618" s="13"/>
      <c r="BF618" s="13"/>
      <c r="BG618" s="13"/>
      <c r="BH618" s="13"/>
      <c r="BI618" s="13"/>
      <c r="BJ618" s="13"/>
      <c r="BK618" s="13"/>
      <c r="BL618" s="13"/>
      <c r="BM618" s="13"/>
      <c r="BN618" s="13"/>
      <c r="BO618" s="13"/>
      <c r="BP618" s="13"/>
      <c r="BQ618" s="13"/>
      <c r="BR618" s="13"/>
      <c r="BS618" s="13"/>
      <c r="BT618" s="13"/>
      <c r="BU618" s="13"/>
      <c r="BV618" s="13"/>
      <c r="BW618" s="13"/>
      <c r="BX618" s="13"/>
      <c r="BY618" s="13"/>
    </row>
    <row r="619" spans="1:77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  <c r="AN619" s="13"/>
      <c r="AO619" s="13"/>
      <c r="AP619" s="13"/>
      <c r="AQ619" s="13"/>
      <c r="AR619" s="13"/>
      <c r="AS619" s="13"/>
      <c r="AT619" s="13"/>
      <c r="AU619" s="13"/>
      <c r="AV619" s="13"/>
      <c r="AW619" s="13"/>
      <c r="AX619" s="13"/>
      <c r="AY619" s="13"/>
      <c r="AZ619" s="13"/>
      <c r="BA619" s="13"/>
      <c r="BB619" s="13"/>
      <c r="BC619" s="13"/>
      <c r="BD619" s="13"/>
      <c r="BE619" s="13"/>
      <c r="BF619" s="13"/>
      <c r="BG619" s="13"/>
      <c r="BH619" s="13"/>
      <c r="BI619" s="13"/>
      <c r="BJ619" s="13"/>
      <c r="BK619" s="13"/>
      <c r="BL619" s="13"/>
      <c r="BM619" s="13"/>
      <c r="BN619" s="13"/>
      <c r="BO619" s="13"/>
      <c r="BP619" s="13"/>
      <c r="BQ619" s="13"/>
      <c r="BR619" s="13"/>
      <c r="BS619" s="13"/>
      <c r="BT619" s="13"/>
      <c r="BU619" s="13"/>
      <c r="BV619" s="13"/>
      <c r="BW619" s="13"/>
      <c r="BX619" s="13"/>
      <c r="BY619" s="13"/>
    </row>
    <row r="620" spans="1:77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  <c r="AN620" s="13"/>
      <c r="AO620" s="13"/>
      <c r="AP620" s="13"/>
      <c r="AQ620" s="13"/>
      <c r="AR620" s="13"/>
      <c r="AS620" s="13"/>
      <c r="AT620" s="13"/>
      <c r="AU620" s="13"/>
      <c r="AV620" s="13"/>
      <c r="AW620" s="13"/>
      <c r="AX620" s="13"/>
      <c r="AY620" s="13"/>
      <c r="AZ620" s="13"/>
      <c r="BA620" s="13"/>
      <c r="BB620" s="13"/>
      <c r="BC620" s="13"/>
      <c r="BD620" s="13"/>
      <c r="BE620" s="13"/>
      <c r="BF620" s="13"/>
      <c r="BG620" s="13"/>
      <c r="BH620" s="13"/>
      <c r="BI620" s="13"/>
      <c r="BJ620" s="13"/>
      <c r="BK620" s="13"/>
      <c r="BL620" s="13"/>
      <c r="BM620" s="13"/>
      <c r="BN620" s="13"/>
      <c r="BO620" s="13"/>
      <c r="BP620" s="13"/>
      <c r="BQ620" s="13"/>
      <c r="BR620" s="13"/>
      <c r="BS620" s="13"/>
      <c r="BT620" s="13"/>
      <c r="BU620" s="13"/>
      <c r="BV620" s="13"/>
      <c r="BW620" s="13"/>
      <c r="BX620" s="13"/>
      <c r="BY620" s="13"/>
    </row>
    <row r="621" spans="1:77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  <c r="AN621" s="13"/>
      <c r="AO621" s="13"/>
      <c r="AP621" s="13"/>
      <c r="AQ621" s="13"/>
      <c r="AR621" s="13"/>
      <c r="AS621" s="13"/>
      <c r="AT621" s="13"/>
      <c r="AU621" s="13"/>
      <c r="AV621" s="13"/>
      <c r="AW621" s="13"/>
      <c r="AX621" s="13"/>
      <c r="AY621" s="13"/>
      <c r="AZ621" s="13"/>
      <c r="BA621" s="13"/>
      <c r="BB621" s="13"/>
      <c r="BC621" s="13"/>
      <c r="BD621" s="13"/>
      <c r="BE621" s="13"/>
      <c r="BF621" s="13"/>
      <c r="BG621" s="13"/>
      <c r="BH621" s="13"/>
      <c r="BI621" s="13"/>
      <c r="BJ621" s="13"/>
      <c r="BK621" s="13"/>
      <c r="BL621" s="13"/>
      <c r="BM621" s="13"/>
      <c r="BN621" s="13"/>
      <c r="BO621" s="13"/>
      <c r="BP621" s="13"/>
      <c r="BQ621" s="13"/>
      <c r="BR621" s="13"/>
      <c r="BS621" s="13"/>
      <c r="BT621" s="13"/>
      <c r="BU621" s="13"/>
      <c r="BV621" s="13"/>
      <c r="BW621" s="13"/>
      <c r="BX621" s="13"/>
      <c r="BY621" s="13"/>
    </row>
    <row r="622" spans="1:77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/>
      <c r="AL622" s="13"/>
      <c r="AM622" s="13"/>
      <c r="AN622" s="13"/>
      <c r="AO622" s="13"/>
      <c r="AP622" s="13"/>
      <c r="AQ622" s="13"/>
      <c r="AR622" s="13"/>
      <c r="AS622" s="13"/>
      <c r="AT622" s="13"/>
      <c r="AU622" s="13"/>
      <c r="AV622" s="13"/>
      <c r="AW622" s="13"/>
      <c r="AX622" s="13"/>
      <c r="AY622" s="13"/>
      <c r="AZ622" s="13"/>
      <c r="BA622" s="13"/>
      <c r="BB622" s="13"/>
      <c r="BC622" s="13"/>
      <c r="BD622" s="13"/>
      <c r="BE622" s="13"/>
      <c r="BF622" s="13"/>
      <c r="BG622" s="13"/>
      <c r="BH622" s="13"/>
      <c r="BI622" s="13"/>
      <c r="BJ622" s="13"/>
      <c r="BK622" s="13"/>
      <c r="BL622" s="13"/>
      <c r="BM622" s="13"/>
      <c r="BN622" s="13"/>
      <c r="BO622" s="13"/>
      <c r="BP622" s="13"/>
      <c r="BQ622" s="13"/>
      <c r="BR622" s="13"/>
      <c r="BS622" s="13"/>
      <c r="BT622" s="13"/>
      <c r="BU622" s="13"/>
      <c r="BV622" s="13"/>
      <c r="BW622" s="13"/>
      <c r="BX622" s="13"/>
      <c r="BY622" s="13"/>
    </row>
    <row r="623" spans="1:77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  <c r="AM623" s="13"/>
      <c r="AN623" s="13"/>
      <c r="AO623" s="13"/>
      <c r="AP623" s="13"/>
      <c r="AQ623" s="13"/>
      <c r="AR623" s="13"/>
      <c r="AS623" s="13"/>
      <c r="AT623" s="13"/>
      <c r="AU623" s="13"/>
      <c r="AV623" s="13"/>
      <c r="AW623" s="13"/>
      <c r="AX623" s="13"/>
      <c r="AY623" s="13"/>
      <c r="AZ623" s="13"/>
      <c r="BA623" s="13"/>
      <c r="BB623" s="13"/>
      <c r="BC623" s="13"/>
      <c r="BD623" s="13"/>
      <c r="BE623" s="13"/>
      <c r="BF623" s="13"/>
      <c r="BG623" s="13"/>
      <c r="BH623" s="13"/>
      <c r="BI623" s="13"/>
      <c r="BJ623" s="13"/>
      <c r="BK623" s="13"/>
      <c r="BL623" s="13"/>
      <c r="BM623" s="13"/>
      <c r="BN623" s="13"/>
      <c r="BO623" s="13"/>
      <c r="BP623" s="13"/>
      <c r="BQ623" s="13"/>
      <c r="BR623" s="13"/>
      <c r="BS623" s="13"/>
      <c r="BT623" s="13"/>
      <c r="BU623" s="13"/>
      <c r="BV623" s="13"/>
      <c r="BW623" s="13"/>
      <c r="BX623" s="13"/>
      <c r="BY623" s="13"/>
    </row>
    <row r="624" spans="1:77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/>
      <c r="AL624" s="13"/>
      <c r="AM624" s="13"/>
      <c r="AN624" s="13"/>
      <c r="AO624" s="13"/>
      <c r="AP624" s="13"/>
      <c r="AQ624" s="13"/>
      <c r="AR624" s="13"/>
      <c r="AS624" s="13"/>
      <c r="AT624" s="13"/>
      <c r="AU624" s="13"/>
      <c r="AV624" s="13"/>
      <c r="AW624" s="13"/>
      <c r="AX624" s="13"/>
      <c r="AY624" s="13"/>
      <c r="AZ624" s="13"/>
      <c r="BA624" s="13"/>
      <c r="BB624" s="13"/>
      <c r="BC624" s="13"/>
      <c r="BD624" s="13"/>
      <c r="BE624" s="13"/>
      <c r="BF624" s="13"/>
      <c r="BG624" s="13"/>
      <c r="BH624" s="13"/>
      <c r="BI624" s="13"/>
      <c r="BJ624" s="13"/>
      <c r="BK624" s="13"/>
      <c r="BL624" s="13"/>
      <c r="BM624" s="13"/>
      <c r="BN624" s="13"/>
      <c r="BO624" s="13"/>
      <c r="BP624" s="13"/>
      <c r="BQ624" s="13"/>
      <c r="BR624" s="13"/>
      <c r="BS624" s="13"/>
      <c r="BT624" s="13"/>
      <c r="BU624" s="13"/>
      <c r="BV624" s="13"/>
      <c r="BW624" s="13"/>
      <c r="BX624" s="13"/>
      <c r="BY624" s="13"/>
    </row>
    <row r="625" spans="1:77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  <c r="AK625" s="13"/>
      <c r="AL625" s="13"/>
      <c r="AM625" s="13"/>
      <c r="AN625" s="13"/>
      <c r="AO625" s="13"/>
      <c r="AP625" s="13"/>
      <c r="AQ625" s="13"/>
      <c r="AR625" s="13"/>
      <c r="AS625" s="13"/>
      <c r="AT625" s="13"/>
      <c r="AU625" s="13"/>
      <c r="AV625" s="13"/>
      <c r="AW625" s="13"/>
      <c r="AX625" s="13"/>
      <c r="AY625" s="13"/>
      <c r="AZ625" s="13"/>
      <c r="BA625" s="13"/>
      <c r="BB625" s="13"/>
      <c r="BC625" s="13"/>
      <c r="BD625" s="13"/>
      <c r="BE625" s="13"/>
      <c r="BF625" s="13"/>
      <c r="BG625" s="13"/>
      <c r="BH625" s="13"/>
      <c r="BI625" s="13"/>
      <c r="BJ625" s="13"/>
      <c r="BK625" s="13"/>
      <c r="BL625" s="13"/>
      <c r="BM625" s="13"/>
      <c r="BN625" s="13"/>
      <c r="BO625" s="13"/>
      <c r="BP625" s="13"/>
      <c r="BQ625" s="13"/>
      <c r="BR625" s="13"/>
      <c r="BS625" s="13"/>
      <c r="BT625" s="13"/>
      <c r="BU625" s="13"/>
      <c r="BV625" s="13"/>
      <c r="BW625" s="13"/>
      <c r="BX625" s="13"/>
      <c r="BY625" s="13"/>
    </row>
    <row r="626" spans="1:77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  <c r="AK626" s="13"/>
      <c r="AL626" s="13"/>
      <c r="AM626" s="13"/>
      <c r="AN626" s="13"/>
      <c r="AO626" s="13"/>
      <c r="AP626" s="13"/>
      <c r="AQ626" s="13"/>
      <c r="AR626" s="13"/>
      <c r="AS626" s="13"/>
      <c r="AT626" s="13"/>
      <c r="AU626" s="13"/>
      <c r="AV626" s="13"/>
      <c r="AW626" s="13"/>
      <c r="AX626" s="13"/>
      <c r="AY626" s="13"/>
      <c r="AZ626" s="13"/>
      <c r="BA626" s="13"/>
      <c r="BB626" s="13"/>
      <c r="BC626" s="13"/>
      <c r="BD626" s="13"/>
      <c r="BE626" s="13"/>
      <c r="BF626" s="13"/>
      <c r="BG626" s="13"/>
      <c r="BH626" s="13"/>
      <c r="BI626" s="13"/>
      <c r="BJ626" s="13"/>
      <c r="BK626" s="13"/>
      <c r="BL626" s="13"/>
      <c r="BM626" s="13"/>
      <c r="BN626" s="13"/>
      <c r="BO626" s="13"/>
      <c r="BP626" s="13"/>
      <c r="BQ626" s="13"/>
      <c r="BR626" s="13"/>
      <c r="BS626" s="13"/>
      <c r="BT626" s="13"/>
      <c r="BU626" s="13"/>
      <c r="BV626" s="13"/>
      <c r="BW626" s="13"/>
      <c r="BX626" s="13"/>
      <c r="BY626" s="13"/>
    </row>
    <row r="627" spans="1:77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  <c r="AK627" s="13"/>
      <c r="AL627" s="13"/>
      <c r="AM627" s="13"/>
      <c r="AN627" s="13"/>
      <c r="AO627" s="13"/>
      <c r="AP627" s="13"/>
      <c r="AQ627" s="13"/>
      <c r="AR627" s="13"/>
      <c r="AS627" s="13"/>
      <c r="AT627" s="13"/>
      <c r="AU627" s="13"/>
      <c r="AV627" s="13"/>
      <c r="AW627" s="13"/>
      <c r="AX627" s="13"/>
      <c r="AY627" s="13"/>
      <c r="AZ627" s="13"/>
      <c r="BA627" s="13"/>
      <c r="BB627" s="13"/>
      <c r="BC627" s="13"/>
      <c r="BD627" s="13"/>
      <c r="BE627" s="13"/>
      <c r="BF627" s="13"/>
      <c r="BG627" s="13"/>
      <c r="BH627" s="13"/>
      <c r="BI627" s="13"/>
      <c r="BJ627" s="13"/>
      <c r="BK627" s="13"/>
      <c r="BL627" s="13"/>
      <c r="BM627" s="13"/>
      <c r="BN627" s="13"/>
      <c r="BO627" s="13"/>
      <c r="BP627" s="13"/>
      <c r="BQ627" s="13"/>
      <c r="BR627" s="13"/>
      <c r="BS627" s="13"/>
      <c r="BT627" s="13"/>
      <c r="BU627" s="13"/>
      <c r="BV627" s="13"/>
      <c r="BW627" s="13"/>
      <c r="BX627" s="13"/>
      <c r="BY627" s="13"/>
    </row>
    <row r="628" spans="1:77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  <c r="AK628" s="13"/>
      <c r="AL628" s="13"/>
      <c r="AM628" s="13"/>
      <c r="AN628" s="13"/>
      <c r="AO628" s="13"/>
      <c r="AP628" s="13"/>
      <c r="AQ628" s="13"/>
      <c r="AR628" s="13"/>
      <c r="AS628" s="13"/>
      <c r="AT628" s="13"/>
      <c r="AU628" s="13"/>
      <c r="AV628" s="13"/>
      <c r="AW628" s="13"/>
      <c r="AX628" s="13"/>
      <c r="AY628" s="13"/>
      <c r="AZ628" s="13"/>
      <c r="BA628" s="13"/>
      <c r="BB628" s="13"/>
      <c r="BC628" s="13"/>
      <c r="BD628" s="13"/>
      <c r="BE628" s="13"/>
      <c r="BF628" s="13"/>
      <c r="BG628" s="13"/>
      <c r="BH628" s="13"/>
      <c r="BI628" s="13"/>
      <c r="BJ628" s="13"/>
      <c r="BK628" s="13"/>
      <c r="BL628" s="13"/>
      <c r="BM628" s="13"/>
      <c r="BN628" s="13"/>
      <c r="BO628" s="13"/>
      <c r="BP628" s="13"/>
      <c r="BQ628" s="13"/>
      <c r="BR628" s="13"/>
      <c r="BS628" s="13"/>
      <c r="BT628" s="13"/>
      <c r="BU628" s="13"/>
      <c r="BV628" s="13"/>
      <c r="BW628" s="13"/>
      <c r="BX628" s="13"/>
      <c r="BY628" s="13"/>
    </row>
    <row r="629" spans="1:77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  <c r="AJ629" s="13"/>
      <c r="AK629" s="13"/>
      <c r="AL629" s="13"/>
      <c r="AM629" s="13"/>
      <c r="AN629" s="13"/>
      <c r="AO629" s="13"/>
      <c r="AP629" s="13"/>
      <c r="AQ629" s="13"/>
      <c r="AR629" s="13"/>
      <c r="AS629" s="13"/>
      <c r="AT629" s="13"/>
      <c r="AU629" s="13"/>
      <c r="AV629" s="13"/>
      <c r="AW629" s="13"/>
      <c r="AX629" s="13"/>
      <c r="AY629" s="13"/>
      <c r="AZ629" s="13"/>
      <c r="BA629" s="13"/>
      <c r="BB629" s="13"/>
      <c r="BC629" s="13"/>
      <c r="BD629" s="13"/>
      <c r="BE629" s="13"/>
      <c r="BF629" s="13"/>
      <c r="BG629" s="13"/>
      <c r="BH629" s="13"/>
      <c r="BI629" s="13"/>
      <c r="BJ629" s="13"/>
      <c r="BK629" s="13"/>
      <c r="BL629" s="13"/>
      <c r="BM629" s="13"/>
      <c r="BN629" s="13"/>
      <c r="BO629" s="13"/>
      <c r="BP629" s="13"/>
      <c r="BQ629" s="13"/>
      <c r="BR629" s="13"/>
      <c r="BS629" s="13"/>
      <c r="BT629" s="13"/>
      <c r="BU629" s="13"/>
      <c r="BV629" s="13"/>
      <c r="BW629" s="13"/>
      <c r="BX629" s="13"/>
      <c r="BY629" s="13"/>
    </row>
    <row r="630" spans="1:77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  <c r="AK630" s="13"/>
      <c r="AL630" s="13"/>
      <c r="AM630" s="13"/>
      <c r="AN630" s="13"/>
      <c r="AO630" s="13"/>
      <c r="AP630" s="13"/>
      <c r="AQ630" s="13"/>
      <c r="AR630" s="13"/>
      <c r="AS630" s="13"/>
      <c r="AT630" s="13"/>
      <c r="AU630" s="13"/>
      <c r="AV630" s="13"/>
      <c r="AW630" s="13"/>
      <c r="AX630" s="13"/>
      <c r="AY630" s="13"/>
      <c r="AZ630" s="13"/>
      <c r="BA630" s="13"/>
      <c r="BB630" s="13"/>
      <c r="BC630" s="13"/>
      <c r="BD630" s="13"/>
      <c r="BE630" s="13"/>
      <c r="BF630" s="13"/>
      <c r="BG630" s="13"/>
      <c r="BH630" s="13"/>
      <c r="BI630" s="13"/>
      <c r="BJ630" s="13"/>
      <c r="BK630" s="13"/>
      <c r="BL630" s="13"/>
      <c r="BM630" s="13"/>
      <c r="BN630" s="13"/>
      <c r="BO630" s="13"/>
      <c r="BP630" s="13"/>
      <c r="BQ630" s="13"/>
      <c r="BR630" s="13"/>
      <c r="BS630" s="13"/>
      <c r="BT630" s="13"/>
      <c r="BU630" s="13"/>
      <c r="BV630" s="13"/>
      <c r="BW630" s="13"/>
      <c r="BX630" s="13"/>
      <c r="BY630" s="13"/>
    </row>
    <row r="631" spans="1:77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  <c r="AM631" s="13"/>
      <c r="AN631" s="13"/>
      <c r="AO631" s="13"/>
      <c r="AP631" s="13"/>
      <c r="AQ631" s="13"/>
      <c r="AR631" s="13"/>
      <c r="AS631" s="13"/>
      <c r="AT631" s="13"/>
      <c r="AU631" s="13"/>
      <c r="AV631" s="13"/>
      <c r="AW631" s="13"/>
      <c r="AX631" s="13"/>
      <c r="AY631" s="13"/>
      <c r="AZ631" s="13"/>
      <c r="BA631" s="13"/>
      <c r="BB631" s="13"/>
      <c r="BC631" s="13"/>
      <c r="BD631" s="13"/>
      <c r="BE631" s="13"/>
      <c r="BF631" s="13"/>
      <c r="BG631" s="13"/>
      <c r="BH631" s="13"/>
      <c r="BI631" s="13"/>
      <c r="BJ631" s="13"/>
      <c r="BK631" s="13"/>
      <c r="BL631" s="13"/>
      <c r="BM631" s="13"/>
      <c r="BN631" s="13"/>
      <c r="BO631" s="13"/>
      <c r="BP631" s="13"/>
      <c r="BQ631" s="13"/>
      <c r="BR631" s="13"/>
      <c r="BS631" s="13"/>
      <c r="BT631" s="13"/>
      <c r="BU631" s="13"/>
      <c r="BV631" s="13"/>
      <c r="BW631" s="13"/>
      <c r="BX631" s="13"/>
      <c r="BY631" s="13"/>
    </row>
    <row r="632" spans="1:77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  <c r="AK632" s="13"/>
      <c r="AL632" s="13"/>
      <c r="AM632" s="13"/>
      <c r="AN632" s="13"/>
      <c r="AO632" s="13"/>
      <c r="AP632" s="13"/>
      <c r="AQ632" s="13"/>
      <c r="AR632" s="13"/>
      <c r="AS632" s="13"/>
      <c r="AT632" s="13"/>
      <c r="AU632" s="13"/>
      <c r="AV632" s="13"/>
      <c r="AW632" s="13"/>
      <c r="AX632" s="13"/>
      <c r="AY632" s="13"/>
      <c r="AZ632" s="13"/>
      <c r="BA632" s="13"/>
      <c r="BB632" s="13"/>
      <c r="BC632" s="13"/>
      <c r="BD632" s="13"/>
      <c r="BE632" s="13"/>
      <c r="BF632" s="13"/>
      <c r="BG632" s="13"/>
      <c r="BH632" s="13"/>
      <c r="BI632" s="13"/>
      <c r="BJ632" s="13"/>
      <c r="BK632" s="13"/>
      <c r="BL632" s="13"/>
      <c r="BM632" s="13"/>
      <c r="BN632" s="13"/>
      <c r="BO632" s="13"/>
      <c r="BP632" s="13"/>
      <c r="BQ632" s="13"/>
      <c r="BR632" s="13"/>
      <c r="BS632" s="13"/>
      <c r="BT632" s="13"/>
      <c r="BU632" s="13"/>
      <c r="BV632" s="13"/>
      <c r="BW632" s="13"/>
      <c r="BX632" s="13"/>
      <c r="BY632" s="13"/>
    </row>
    <row r="633" spans="1:77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  <c r="AK633" s="13"/>
      <c r="AL633" s="13"/>
      <c r="AM633" s="13"/>
      <c r="AN633" s="13"/>
      <c r="AO633" s="13"/>
      <c r="AP633" s="13"/>
      <c r="AQ633" s="13"/>
      <c r="AR633" s="13"/>
      <c r="AS633" s="13"/>
      <c r="AT633" s="13"/>
      <c r="AU633" s="13"/>
      <c r="AV633" s="13"/>
      <c r="AW633" s="13"/>
      <c r="AX633" s="13"/>
      <c r="AY633" s="13"/>
      <c r="AZ633" s="13"/>
      <c r="BA633" s="13"/>
      <c r="BB633" s="13"/>
      <c r="BC633" s="13"/>
      <c r="BD633" s="13"/>
      <c r="BE633" s="13"/>
      <c r="BF633" s="13"/>
      <c r="BG633" s="13"/>
      <c r="BH633" s="13"/>
      <c r="BI633" s="13"/>
      <c r="BJ633" s="13"/>
      <c r="BK633" s="13"/>
      <c r="BL633" s="13"/>
      <c r="BM633" s="13"/>
      <c r="BN633" s="13"/>
      <c r="BO633" s="13"/>
      <c r="BP633" s="13"/>
      <c r="BQ633" s="13"/>
      <c r="BR633" s="13"/>
      <c r="BS633" s="13"/>
      <c r="BT633" s="13"/>
      <c r="BU633" s="13"/>
      <c r="BV633" s="13"/>
      <c r="BW633" s="13"/>
      <c r="BX633" s="13"/>
      <c r="BY633" s="13"/>
    </row>
    <row r="634" spans="1:77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  <c r="AK634" s="13"/>
      <c r="AL634" s="13"/>
      <c r="AM634" s="13"/>
      <c r="AN634" s="13"/>
      <c r="AO634" s="13"/>
      <c r="AP634" s="13"/>
      <c r="AQ634" s="13"/>
      <c r="AR634" s="13"/>
      <c r="AS634" s="13"/>
      <c r="AT634" s="13"/>
      <c r="AU634" s="13"/>
      <c r="AV634" s="13"/>
      <c r="AW634" s="13"/>
      <c r="AX634" s="13"/>
      <c r="AY634" s="13"/>
      <c r="AZ634" s="13"/>
      <c r="BA634" s="13"/>
      <c r="BB634" s="13"/>
      <c r="BC634" s="13"/>
      <c r="BD634" s="13"/>
      <c r="BE634" s="13"/>
      <c r="BF634" s="13"/>
      <c r="BG634" s="13"/>
      <c r="BH634" s="13"/>
      <c r="BI634" s="13"/>
      <c r="BJ634" s="13"/>
      <c r="BK634" s="13"/>
      <c r="BL634" s="13"/>
      <c r="BM634" s="13"/>
      <c r="BN634" s="13"/>
      <c r="BO634" s="13"/>
      <c r="BP634" s="13"/>
      <c r="BQ634" s="13"/>
      <c r="BR634" s="13"/>
      <c r="BS634" s="13"/>
      <c r="BT634" s="13"/>
      <c r="BU634" s="13"/>
      <c r="BV634" s="13"/>
      <c r="BW634" s="13"/>
      <c r="BX634" s="13"/>
      <c r="BY634" s="13"/>
    </row>
    <row r="635" spans="1:77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  <c r="AK635" s="13"/>
      <c r="AL635" s="13"/>
      <c r="AM635" s="13"/>
      <c r="AN635" s="13"/>
      <c r="AO635" s="13"/>
      <c r="AP635" s="13"/>
      <c r="AQ635" s="13"/>
      <c r="AR635" s="13"/>
      <c r="AS635" s="13"/>
      <c r="AT635" s="13"/>
      <c r="AU635" s="13"/>
      <c r="AV635" s="13"/>
      <c r="AW635" s="13"/>
      <c r="AX635" s="13"/>
      <c r="AY635" s="13"/>
      <c r="AZ635" s="13"/>
      <c r="BA635" s="13"/>
      <c r="BB635" s="13"/>
      <c r="BC635" s="13"/>
      <c r="BD635" s="13"/>
      <c r="BE635" s="13"/>
      <c r="BF635" s="13"/>
      <c r="BG635" s="13"/>
      <c r="BH635" s="13"/>
      <c r="BI635" s="13"/>
      <c r="BJ635" s="13"/>
      <c r="BK635" s="13"/>
      <c r="BL635" s="13"/>
      <c r="BM635" s="13"/>
      <c r="BN635" s="13"/>
      <c r="BO635" s="13"/>
      <c r="BP635" s="13"/>
      <c r="BQ635" s="13"/>
      <c r="BR635" s="13"/>
      <c r="BS635" s="13"/>
      <c r="BT635" s="13"/>
      <c r="BU635" s="13"/>
      <c r="BV635" s="13"/>
      <c r="BW635" s="13"/>
      <c r="BX635" s="13"/>
      <c r="BY635" s="13"/>
    </row>
    <row r="636" spans="1:77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  <c r="AK636" s="13"/>
      <c r="AL636" s="13"/>
      <c r="AM636" s="13"/>
      <c r="AN636" s="13"/>
      <c r="AO636" s="13"/>
      <c r="AP636" s="13"/>
      <c r="AQ636" s="13"/>
      <c r="AR636" s="13"/>
      <c r="AS636" s="13"/>
      <c r="AT636" s="13"/>
      <c r="AU636" s="13"/>
      <c r="AV636" s="13"/>
      <c r="AW636" s="13"/>
      <c r="AX636" s="13"/>
      <c r="AY636" s="13"/>
      <c r="AZ636" s="13"/>
      <c r="BA636" s="13"/>
      <c r="BB636" s="13"/>
      <c r="BC636" s="13"/>
      <c r="BD636" s="13"/>
      <c r="BE636" s="13"/>
      <c r="BF636" s="13"/>
      <c r="BG636" s="13"/>
      <c r="BH636" s="13"/>
      <c r="BI636" s="13"/>
      <c r="BJ636" s="13"/>
      <c r="BK636" s="13"/>
      <c r="BL636" s="13"/>
      <c r="BM636" s="13"/>
      <c r="BN636" s="13"/>
      <c r="BO636" s="13"/>
      <c r="BP636" s="13"/>
      <c r="BQ636" s="13"/>
      <c r="BR636" s="13"/>
      <c r="BS636" s="13"/>
      <c r="BT636" s="13"/>
      <c r="BU636" s="13"/>
      <c r="BV636" s="13"/>
      <c r="BW636" s="13"/>
      <c r="BX636" s="13"/>
      <c r="BY636" s="13"/>
    </row>
    <row r="637" spans="1:77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  <c r="AK637" s="13"/>
      <c r="AL637" s="13"/>
      <c r="AM637" s="13"/>
      <c r="AN637" s="13"/>
      <c r="AO637" s="13"/>
      <c r="AP637" s="13"/>
      <c r="AQ637" s="13"/>
      <c r="AR637" s="13"/>
      <c r="AS637" s="13"/>
      <c r="AT637" s="13"/>
      <c r="AU637" s="13"/>
      <c r="AV637" s="13"/>
      <c r="AW637" s="13"/>
      <c r="AX637" s="13"/>
      <c r="AY637" s="13"/>
      <c r="AZ637" s="13"/>
      <c r="BA637" s="13"/>
      <c r="BB637" s="13"/>
      <c r="BC637" s="13"/>
      <c r="BD637" s="13"/>
      <c r="BE637" s="13"/>
      <c r="BF637" s="13"/>
      <c r="BG637" s="13"/>
      <c r="BH637" s="13"/>
      <c r="BI637" s="13"/>
      <c r="BJ637" s="13"/>
      <c r="BK637" s="13"/>
      <c r="BL637" s="13"/>
      <c r="BM637" s="13"/>
      <c r="BN637" s="13"/>
      <c r="BO637" s="13"/>
      <c r="BP637" s="13"/>
      <c r="BQ637" s="13"/>
      <c r="BR637" s="13"/>
      <c r="BS637" s="13"/>
      <c r="BT637" s="13"/>
      <c r="BU637" s="13"/>
      <c r="BV637" s="13"/>
      <c r="BW637" s="13"/>
      <c r="BX637" s="13"/>
      <c r="BY637" s="13"/>
    </row>
  </sheetData>
  <mergeCells count="4">
    <mergeCell ref="A19:J19"/>
    <mergeCell ref="A1:H1"/>
    <mergeCell ref="A3:J3"/>
    <mergeCell ref="A4:J4"/>
  </mergeCells>
  <hyperlinks>
    <hyperlink ref="B8" location="I_posocupacional!A1" display="Ocupados Informales por Posición Ocupacional Y sexo" xr:uid="{00000000-0004-0000-0000-000000000000}"/>
    <hyperlink ref="B7" location="I_niveledu!A1" display="Ocupados Informales por Nivel Educativo y Sexo" xr:uid="{00000000-0004-0000-0000-000001000000}"/>
    <hyperlink ref="B9" location="I_RamaAct!A1" display="Ocupados informales por rama económica y sexo" xr:uid="{00000000-0004-0000-0000-000002000000}"/>
    <hyperlink ref="B6" location="sexo!A1" display="Ocupados formales e informales, por sexo." xr:uid="{00000000-0004-0000-0000-000003000000}"/>
    <hyperlink ref="B5" location="'Ficha Metodológica'!A1" display="Ficha Metodológica" xr:uid="{00000000-0004-0000-0000-000004000000}"/>
    <hyperlink ref="B10" location="N_educativo!A1" display="Ingreso promedio mensual por nivel educativo para ocupados formales e informales en Ibagué *(1)" xr:uid="{00000000-0004-0000-0000-000005000000}"/>
    <hyperlink ref="B11" location="ingr_POcu!A1" display="Ingreso Promedio Mensual informales en Ibagué, por sexo y posición ocupacional" xr:uid="{00000000-0004-0000-0000-000006000000}"/>
    <hyperlink ref="B12" location="EstadoCivil!A1" display="OCUPADOS FORMALES E INFORMALES, ESTADO CIVIL POR SEXO" xr:uid="{00000000-0004-0000-0000-000007000000}"/>
    <hyperlink ref="B13" location="'Pos_ Hogar'!A1" display="Ocupados Formales e Informales, Posición en el Hogar por  Sexo" xr:uid="{00000000-0004-0000-0000-000008000000}"/>
    <hyperlink ref="B14" location="TipoContrato!A1" display="Ocupados formales e informales por sexo y tipo de contrato" xr:uid="{00000000-0004-0000-0000-000009000000}"/>
    <hyperlink ref="B15" location="salud!A1" display="Ocupados afiliación a seguidad social, Tipo de Afiliación a Salud" xr:uid="{00000000-0004-0000-0000-00000A000000}"/>
    <hyperlink ref="B16" location="salud!A1" display="Ocupados afiliación a seguidad social, Tipo de Afiliación a Salud" xr:uid="{00000000-0004-0000-0000-00000B000000}"/>
    <hyperlink ref="B17" location="Horas_semana!A1" display="Ocupados formales e informales, por sexo y por horas trabajadas a la semana" xr:uid="{00000000-0004-0000-0000-00000C000000}"/>
    <hyperlink ref="B18" location="Tablas!A1" display="Tablas de Informalidad Laboral en Ibagué (SEGUNDO TRIMESTRE 2010-2019)" xr:uid="{00000000-0004-0000-0000-00000D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O46"/>
  <sheetViews>
    <sheetView showGridLines="0" topLeftCell="A20" zoomScale="70" zoomScaleNormal="70" workbookViewId="0">
      <selection activeCell="Q42" sqref="Q42"/>
    </sheetView>
  </sheetViews>
  <sheetFormatPr baseColWidth="10" defaultRowHeight="14.5"/>
  <cols>
    <col min="1" max="1" width="32.6328125" customWidth="1"/>
    <col min="2" max="2" width="13.1796875" customWidth="1"/>
    <col min="3" max="3" width="14.1796875" customWidth="1"/>
    <col min="4" max="4" width="13" customWidth="1"/>
    <col min="5" max="5" width="13.26953125" customWidth="1"/>
    <col min="6" max="6" width="13.81640625" customWidth="1"/>
    <col min="7" max="7" width="10.81640625" customWidth="1"/>
    <col min="8" max="8" width="11.7265625" customWidth="1"/>
    <col min="9" max="9" width="15.36328125" customWidth="1"/>
    <col min="10" max="10" width="11.1796875" bestFit="1" customWidth="1"/>
    <col min="11" max="11" width="10.36328125" bestFit="1" customWidth="1"/>
    <col min="12" max="12" width="11.1796875" bestFit="1" customWidth="1"/>
    <col min="13" max="13" width="10.36328125" bestFit="1" customWidth="1"/>
    <col min="14" max="14" width="11.36328125" customWidth="1"/>
    <col min="15" max="15" width="10.453125" customWidth="1"/>
    <col min="16" max="16" width="10.81640625" customWidth="1"/>
    <col min="17" max="17" width="9.90625" customWidth="1"/>
  </cols>
  <sheetData>
    <row r="1" spans="1:171" s="20" customFormat="1" ht="23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</row>
    <row r="2" spans="1:171" s="20" customFormat="1" ht="21">
      <c r="A2" s="215" t="s">
        <v>105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</row>
    <row r="3" spans="1:171" s="20" customFormat="1" ht="57" customHeight="1">
      <c r="A3" s="216" t="s">
        <v>212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</row>
    <row r="4" spans="1:171" s="31" customFormat="1" ht="32.5">
      <c r="A4" s="21" t="s">
        <v>65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104"/>
      <c r="O4" s="104"/>
      <c r="P4" s="104"/>
      <c r="Q4" s="104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</row>
    <row r="5" spans="1:171" s="20" customFormat="1" ht="16.5">
      <c r="A5" s="43" t="s">
        <v>113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</row>
    <row r="6" spans="1:171" s="20" customFormat="1" ht="17.5">
      <c r="A6" s="41" t="s">
        <v>141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8"/>
      <c r="AG6" s="18"/>
      <c r="AH6" s="106"/>
      <c r="AI6" s="18"/>
      <c r="AJ6" s="18"/>
      <c r="AK6" s="106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</row>
    <row r="7" spans="1:171" s="20" customFormat="1" ht="16.5">
      <c r="A7" s="45" t="s">
        <v>114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107"/>
      <c r="O7" s="107"/>
      <c r="P7" s="107"/>
      <c r="Q7" s="107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</row>
    <row r="8" spans="1:171" s="51" customFormat="1" ht="16.5">
      <c r="A8" s="129"/>
      <c r="B8" s="244">
        <v>2021</v>
      </c>
      <c r="C8" s="244"/>
      <c r="D8" s="244"/>
      <c r="E8" s="244"/>
      <c r="F8" s="244">
        <v>2020</v>
      </c>
      <c r="G8" s="244"/>
      <c r="H8" s="244"/>
      <c r="I8" s="244"/>
      <c r="J8" s="244">
        <v>2019</v>
      </c>
      <c r="K8" s="244"/>
      <c r="L8" s="244"/>
      <c r="M8" s="244"/>
      <c r="N8" s="244">
        <v>2018</v>
      </c>
      <c r="O8" s="244"/>
      <c r="P8" s="244"/>
      <c r="Q8" s="244"/>
      <c r="R8" s="244">
        <v>2017</v>
      </c>
      <c r="S8" s="244"/>
      <c r="T8" s="244"/>
      <c r="U8" s="244"/>
      <c r="V8" s="244">
        <v>2016</v>
      </c>
      <c r="W8" s="244"/>
      <c r="X8" s="244"/>
      <c r="Y8" s="244"/>
      <c r="Z8" s="244">
        <v>2015</v>
      </c>
      <c r="AA8" s="244"/>
      <c r="AB8" s="244"/>
      <c r="AC8" s="244"/>
      <c r="AD8" s="244">
        <v>2014</v>
      </c>
      <c r="AE8" s="244"/>
      <c r="AF8" s="244"/>
      <c r="AG8" s="244"/>
      <c r="AH8" s="244">
        <v>2013</v>
      </c>
      <c r="AI8" s="244"/>
      <c r="AJ8" s="244"/>
      <c r="AK8" s="244"/>
      <c r="AL8" s="244">
        <v>2012</v>
      </c>
      <c r="AM8" s="244"/>
      <c r="AN8" s="244"/>
      <c r="AO8" s="244"/>
      <c r="AP8" s="244">
        <v>2011</v>
      </c>
      <c r="AQ8" s="244"/>
      <c r="AR8" s="244"/>
      <c r="AS8" s="244"/>
      <c r="AT8" s="244">
        <v>2010</v>
      </c>
      <c r="AU8" s="244"/>
      <c r="AV8" s="244"/>
      <c r="AW8" s="244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</row>
    <row r="9" spans="1:171" s="52" customFormat="1" ht="16.5">
      <c r="A9" s="115"/>
      <c r="B9" s="238" t="s">
        <v>1</v>
      </c>
      <c r="C9" s="238"/>
      <c r="D9" s="238" t="s">
        <v>4</v>
      </c>
      <c r="E9" s="238"/>
      <c r="F9" s="238" t="s">
        <v>1</v>
      </c>
      <c r="G9" s="238"/>
      <c r="H9" s="238" t="s">
        <v>4</v>
      </c>
      <c r="I9" s="238"/>
      <c r="J9" s="238" t="s">
        <v>1</v>
      </c>
      <c r="K9" s="238"/>
      <c r="L9" s="238" t="s">
        <v>4</v>
      </c>
      <c r="M9" s="238"/>
      <c r="N9" s="238" t="s">
        <v>1</v>
      </c>
      <c r="O9" s="238"/>
      <c r="P9" s="238" t="s">
        <v>4</v>
      </c>
      <c r="Q9" s="238"/>
      <c r="R9" s="238" t="s">
        <v>1</v>
      </c>
      <c r="S9" s="238"/>
      <c r="T9" s="238" t="s">
        <v>4</v>
      </c>
      <c r="U9" s="238"/>
      <c r="V9" s="238" t="s">
        <v>1</v>
      </c>
      <c r="W9" s="238"/>
      <c r="X9" s="238" t="s">
        <v>4</v>
      </c>
      <c r="Y9" s="238"/>
      <c r="Z9" s="238" t="s">
        <v>1</v>
      </c>
      <c r="AA9" s="238"/>
      <c r="AB9" s="238" t="s">
        <v>4</v>
      </c>
      <c r="AC9" s="238"/>
      <c r="AD9" s="238" t="s">
        <v>1</v>
      </c>
      <c r="AE9" s="238"/>
      <c r="AF9" s="238" t="s">
        <v>4</v>
      </c>
      <c r="AG9" s="238"/>
      <c r="AH9" s="238" t="s">
        <v>1</v>
      </c>
      <c r="AI9" s="238"/>
      <c r="AJ9" s="238" t="s">
        <v>4</v>
      </c>
      <c r="AK9" s="238"/>
      <c r="AL9" s="238" t="s">
        <v>1</v>
      </c>
      <c r="AM9" s="238"/>
      <c r="AN9" s="238" t="s">
        <v>4</v>
      </c>
      <c r="AO9" s="238"/>
      <c r="AP9" s="238" t="s">
        <v>1</v>
      </c>
      <c r="AQ9" s="238"/>
      <c r="AR9" s="238" t="s">
        <v>4</v>
      </c>
      <c r="AS9" s="238"/>
      <c r="AT9" s="238" t="s">
        <v>1</v>
      </c>
      <c r="AU9" s="238"/>
      <c r="AV9" s="238" t="s">
        <v>4</v>
      </c>
      <c r="AW9" s="23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</row>
    <row r="10" spans="1:171" s="55" customFormat="1" ht="16.5">
      <c r="A10" s="81" t="s">
        <v>15</v>
      </c>
      <c r="B10" s="81" t="s">
        <v>2</v>
      </c>
      <c r="C10" s="81" t="s">
        <v>3</v>
      </c>
      <c r="D10" s="81" t="s">
        <v>2</v>
      </c>
      <c r="E10" s="81" t="s">
        <v>3</v>
      </c>
      <c r="F10" s="81" t="s">
        <v>2</v>
      </c>
      <c r="G10" s="81" t="s">
        <v>3</v>
      </c>
      <c r="H10" s="81" t="s">
        <v>2</v>
      </c>
      <c r="I10" s="81" t="s">
        <v>3</v>
      </c>
      <c r="J10" s="81" t="s">
        <v>2</v>
      </c>
      <c r="K10" s="81" t="s">
        <v>3</v>
      </c>
      <c r="L10" s="81" t="s">
        <v>2</v>
      </c>
      <c r="M10" s="81" t="s">
        <v>3</v>
      </c>
      <c r="N10" s="81" t="s">
        <v>2</v>
      </c>
      <c r="O10" s="81" t="s">
        <v>3</v>
      </c>
      <c r="P10" s="81" t="s">
        <v>2</v>
      </c>
      <c r="Q10" s="81" t="s">
        <v>3</v>
      </c>
      <c r="R10" s="81" t="s">
        <v>2</v>
      </c>
      <c r="S10" s="81" t="s">
        <v>3</v>
      </c>
      <c r="T10" s="81" t="s">
        <v>2</v>
      </c>
      <c r="U10" s="81" t="s">
        <v>3</v>
      </c>
      <c r="V10" s="81" t="s">
        <v>2</v>
      </c>
      <c r="W10" s="81" t="s">
        <v>3</v>
      </c>
      <c r="X10" s="81" t="s">
        <v>2</v>
      </c>
      <c r="Y10" s="81" t="s">
        <v>3</v>
      </c>
      <c r="Z10" s="81" t="s">
        <v>2</v>
      </c>
      <c r="AA10" s="81" t="s">
        <v>3</v>
      </c>
      <c r="AB10" s="81" t="s">
        <v>2</v>
      </c>
      <c r="AC10" s="81" t="s">
        <v>3</v>
      </c>
      <c r="AD10" s="81" t="s">
        <v>2</v>
      </c>
      <c r="AE10" s="81" t="s">
        <v>3</v>
      </c>
      <c r="AF10" s="81" t="s">
        <v>2</v>
      </c>
      <c r="AG10" s="81" t="s">
        <v>3</v>
      </c>
      <c r="AH10" s="81" t="s">
        <v>2</v>
      </c>
      <c r="AI10" s="81" t="s">
        <v>3</v>
      </c>
      <c r="AJ10" s="81" t="s">
        <v>2</v>
      </c>
      <c r="AK10" s="81" t="s">
        <v>3</v>
      </c>
      <c r="AL10" s="81" t="s">
        <v>2</v>
      </c>
      <c r="AM10" s="81" t="s">
        <v>3</v>
      </c>
      <c r="AN10" s="81" t="s">
        <v>2</v>
      </c>
      <c r="AO10" s="81" t="s">
        <v>3</v>
      </c>
      <c r="AP10" s="81" t="s">
        <v>2</v>
      </c>
      <c r="AQ10" s="81" t="s">
        <v>3</v>
      </c>
      <c r="AR10" s="81" t="s">
        <v>2</v>
      </c>
      <c r="AS10" s="81" t="s">
        <v>3</v>
      </c>
      <c r="AT10" s="81" t="s">
        <v>2</v>
      </c>
      <c r="AU10" s="81" t="s">
        <v>3</v>
      </c>
      <c r="AV10" s="81" t="s">
        <v>2</v>
      </c>
      <c r="AW10" s="81" t="s">
        <v>3</v>
      </c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</row>
    <row r="11" spans="1:171" ht="16.5">
      <c r="A11" s="77" t="s">
        <v>23</v>
      </c>
      <c r="B11" s="163">
        <v>31.818999999999999</v>
      </c>
      <c r="C11" s="163">
        <v>12.864000000000001</v>
      </c>
      <c r="D11" s="163">
        <v>42.872</v>
      </c>
      <c r="E11" s="163">
        <v>27.024000000000001</v>
      </c>
      <c r="F11" s="180">
        <v>18.238499999999998</v>
      </c>
      <c r="G11" s="180">
        <v>6.1777899999999999</v>
      </c>
      <c r="H11" s="181">
        <v>22.680099999999999</v>
      </c>
      <c r="I11" s="181">
        <v>12.947299999999998</v>
      </c>
      <c r="J11" s="63">
        <v>30.684099999999997</v>
      </c>
      <c r="K11" s="63">
        <v>14.28</v>
      </c>
      <c r="L11" s="136">
        <v>46.877600000000001</v>
      </c>
      <c r="M11" s="136">
        <v>26.6601</v>
      </c>
      <c r="N11" s="63">
        <v>38.830249999999999</v>
      </c>
      <c r="O11" s="63">
        <v>14.885009999999999</v>
      </c>
      <c r="P11" s="63">
        <v>40.747860000000003</v>
      </c>
      <c r="Q11" s="63">
        <v>23.018630000000002</v>
      </c>
      <c r="R11" s="63">
        <v>37.26041</v>
      </c>
      <c r="S11" s="63">
        <v>15.521420000000001</v>
      </c>
      <c r="T11" s="63">
        <v>43.955940000000005</v>
      </c>
      <c r="U11" s="63">
        <v>24.254300000000001</v>
      </c>
      <c r="V11" s="63">
        <v>32.384099999999997</v>
      </c>
      <c r="W11" s="63">
        <v>13.480700000000001</v>
      </c>
      <c r="X11" s="63">
        <v>45.697400000000002</v>
      </c>
      <c r="Y11" s="63">
        <v>27.577200000000001</v>
      </c>
      <c r="Z11" s="63">
        <v>35.795400000000001</v>
      </c>
      <c r="AA11" s="63">
        <v>14.414299999999999</v>
      </c>
      <c r="AB11" s="63">
        <v>44.7333</v>
      </c>
      <c r="AC11" s="63">
        <v>25.868500000000001</v>
      </c>
      <c r="AD11" s="63">
        <v>36.518699999999995</v>
      </c>
      <c r="AE11" s="63">
        <v>13.254100000000001</v>
      </c>
      <c r="AF11" s="63">
        <v>41.953000000000003</v>
      </c>
      <c r="AG11" s="63">
        <v>25.582900000000002</v>
      </c>
      <c r="AH11" s="63">
        <v>36.664000000000001</v>
      </c>
      <c r="AI11" s="63">
        <v>12.663</v>
      </c>
      <c r="AJ11" s="63">
        <v>42.198999999999998</v>
      </c>
      <c r="AK11" s="63">
        <v>23.465199999999999</v>
      </c>
      <c r="AL11" s="63">
        <v>32.414299999999997</v>
      </c>
      <c r="AM11" s="63">
        <v>11.879899999999999</v>
      </c>
      <c r="AN11" s="63">
        <v>41.817900000000002</v>
      </c>
      <c r="AO11" s="63">
        <v>24.739699999999999</v>
      </c>
      <c r="AP11" s="63">
        <v>32.577400000000004</v>
      </c>
      <c r="AQ11" s="63">
        <v>10.574399999999999</v>
      </c>
      <c r="AR11" s="63">
        <v>40.773300000000006</v>
      </c>
      <c r="AS11" s="63">
        <v>23.553599999999999</v>
      </c>
      <c r="AT11" s="63">
        <v>33.862400000000001</v>
      </c>
      <c r="AU11" s="63">
        <v>11.740200000000002</v>
      </c>
      <c r="AV11" s="63">
        <v>40.349299999999999</v>
      </c>
      <c r="AW11" s="63">
        <v>21.2453</v>
      </c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</row>
    <row r="12" spans="1:171" ht="16.5">
      <c r="A12" s="77" t="s">
        <v>24</v>
      </c>
      <c r="B12" s="163">
        <v>2.456</v>
      </c>
      <c r="C12" s="163">
        <v>11.125999999999999</v>
      </c>
      <c r="D12" s="163">
        <v>6.4749999999999996</v>
      </c>
      <c r="E12" s="163">
        <v>22.901</v>
      </c>
      <c r="F12" s="180">
        <v>1.6146500000000001</v>
      </c>
      <c r="G12" s="180">
        <v>6.63049</v>
      </c>
      <c r="H12" s="181">
        <v>4.3528199999999995</v>
      </c>
      <c r="I12" s="181">
        <v>9.5247799999999998</v>
      </c>
      <c r="J12" s="116">
        <v>3.9119200000000003</v>
      </c>
      <c r="K12" s="116">
        <v>13.3979</v>
      </c>
      <c r="L12" s="136">
        <v>6.0113599999999998</v>
      </c>
      <c r="M12" s="136">
        <v>24.843299999999999</v>
      </c>
      <c r="N12" s="63">
        <v>4.5940750000000001</v>
      </c>
      <c r="O12" s="63">
        <v>16.520589999999999</v>
      </c>
      <c r="P12" s="63">
        <v>6.1439149999999998</v>
      </c>
      <c r="Q12" s="63">
        <v>25.364270000000001</v>
      </c>
      <c r="R12" s="63">
        <v>4.0927220000000002</v>
      </c>
      <c r="S12" s="63">
        <v>14.773</v>
      </c>
      <c r="T12" s="63">
        <v>5.1267110000000002</v>
      </c>
      <c r="U12" s="63">
        <v>26.809349999999998</v>
      </c>
      <c r="V12" s="63">
        <v>4.7165100000000004</v>
      </c>
      <c r="W12" s="63">
        <v>17.060200000000002</v>
      </c>
      <c r="X12" s="63">
        <v>6.4664999999999999</v>
      </c>
      <c r="Y12" s="63">
        <v>26.818999999999999</v>
      </c>
      <c r="Z12" s="63">
        <v>4.0629200000000001</v>
      </c>
      <c r="AA12" s="63">
        <v>14.6715</v>
      </c>
      <c r="AB12" s="63">
        <v>4.8285799999999997</v>
      </c>
      <c r="AC12" s="63">
        <v>29.234999999999999</v>
      </c>
      <c r="AD12" s="63">
        <v>4.1316800000000002</v>
      </c>
      <c r="AE12" s="63">
        <v>16.014500000000002</v>
      </c>
      <c r="AF12" s="63">
        <v>4.8155000000000001</v>
      </c>
      <c r="AG12" s="63">
        <v>27.995000000000001</v>
      </c>
      <c r="AH12" s="63">
        <v>2.8483200000000002</v>
      </c>
      <c r="AI12" s="63">
        <v>15.076700000000001</v>
      </c>
      <c r="AJ12" s="63">
        <v>3.97987</v>
      </c>
      <c r="AK12" s="63">
        <v>30.099900000000002</v>
      </c>
      <c r="AL12" s="63">
        <v>2.1292</v>
      </c>
      <c r="AM12" s="63">
        <v>12.755600000000001</v>
      </c>
      <c r="AN12" s="63">
        <v>4.8844200000000004</v>
      </c>
      <c r="AO12" s="63">
        <v>28.280900000000003</v>
      </c>
      <c r="AP12" s="63">
        <v>2.6645500000000002</v>
      </c>
      <c r="AQ12" s="63">
        <v>13.8642</v>
      </c>
      <c r="AR12" s="63">
        <v>3.7941100000000003</v>
      </c>
      <c r="AS12" s="63">
        <v>27.4954</v>
      </c>
      <c r="AT12" s="63">
        <v>1.5110999999999999</v>
      </c>
      <c r="AU12" s="63">
        <v>13.9444</v>
      </c>
      <c r="AV12" s="63">
        <v>4.2119799999999996</v>
      </c>
      <c r="AW12" s="63">
        <v>25.854599999999998</v>
      </c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</row>
    <row r="13" spans="1:171" ht="16.5">
      <c r="A13" s="77" t="s">
        <v>25</v>
      </c>
      <c r="B13" s="163">
        <v>9.1950000000000003</v>
      </c>
      <c r="C13" s="163">
        <v>6.9459999999999997</v>
      </c>
      <c r="D13" s="163">
        <v>17.541</v>
      </c>
      <c r="E13" s="163">
        <v>9.0039999999999996</v>
      </c>
      <c r="F13" s="180">
        <v>4.7389200000000002</v>
      </c>
      <c r="G13" s="180">
        <v>3.8029000000000002</v>
      </c>
      <c r="H13" s="181">
        <v>6.4796300000000002</v>
      </c>
      <c r="I13" s="181">
        <v>3.7948400000000002</v>
      </c>
      <c r="J13" s="116">
        <v>9.2266000000000012</v>
      </c>
      <c r="K13" s="116">
        <v>9.95505</v>
      </c>
      <c r="L13" s="136">
        <v>16.201599999999999</v>
      </c>
      <c r="M13" s="136">
        <v>11.453799999999999</v>
      </c>
      <c r="N13" s="63">
        <v>14.7875</v>
      </c>
      <c r="O13" s="63">
        <v>12.667680000000001</v>
      </c>
      <c r="P13" s="63">
        <v>15.603530000000001</v>
      </c>
      <c r="Q13" s="63">
        <v>9.5265799999999992</v>
      </c>
      <c r="R13" s="63">
        <v>17.050889999999999</v>
      </c>
      <c r="S13" s="63">
        <v>12.35679</v>
      </c>
      <c r="T13" s="63">
        <v>15.59366</v>
      </c>
      <c r="U13" s="63">
        <v>9.7722029999999993</v>
      </c>
      <c r="V13" s="63">
        <v>15.2464</v>
      </c>
      <c r="W13" s="63">
        <v>10.730799999999999</v>
      </c>
      <c r="X13" s="63">
        <v>15.1639</v>
      </c>
      <c r="Y13" s="63">
        <v>9.6317700000000013</v>
      </c>
      <c r="Z13" s="63">
        <v>14.154200000000001</v>
      </c>
      <c r="AA13" s="63">
        <v>11.6065</v>
      </c>
      <c r="AB13" s="63">
        <v>14.101600000000001</v>
      </c>
      <c r="AC13" s="63">
        <v>11.9101</v>
      </c>
      <c r="AD13" s="63">
        <v>12.875500000000001</v>
      </c>
      <c r="AE13" s="63">
        <v>11.705299999999999</v>
      </c>
      <c r="AF13" s="63">
        <v>18.815000000000001</v>
      </c>
      <c r="AG13" s="63">
        <v>11.727499999999999</v>
      </c>
      <c r="AH13" s="63">
        <v>16.3431</v>
      </c>
      <c r="AI13" s="63">
        <v>11.316600000000001</v>
      </c>
      <c r="AJ13" s="63">
        <v>17.614699999999999</v>
      </c>
      <c r="AK13" s="63">
        <v>14.765799999999999</v>
      </c>
      <c r="AL13" s="63">
        <v>12.608000000000001</v>
      </c>
      <c r="AM13" s="63">
        <v>11.197899999999999</v>
      </c>
      <c r="AN13" s="63">
        <v>17.889099999999999</v>
      </c>
      <c r="AO13" s="63">
        <v>12.672499999999999</v>
      </c>
      <c r="AP13" s="63">
        <v>11.5229</v>
      </c>
      <c r="AQ13" s="63">
        <v>9.8720400000000001</v>
      </c>
      <c r="AR13" s="63">
        <v>18.395900000000001</v>
      </c>
      <c r="AS13" s="63">
        <v>11.0159</v>
      </c>
      <c r="AT13" s="63">
        <v>11.1929</v>
      </c>
      <c r="AU13" s="63">
        <v>8.9336900000000004</v>
      </c>
      <c r="AV13" s="63">
        <v>15.235299999999999</v>
      </c>
      <c r="AW13" s="63">
        <v>10.993499999999999</v>
      </c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</row>
    <row r="14" spans="1:171" ht="16.5">
      <c r="A14" s="77" t="s">
        <v>27</v>
      </c>
      <c r="B14" s="163">
        <v>1.3109999999999999</v>
      </c>
      <c r="C14" s="163">
        <v>0.54200000000000004</v>
      </c>
      <c r="D14" s="163">
        <v>0.99399999999999999</v>
      </c>
      <c r="E14" s="163">
        <v>0.89900000000000002</v>
      </c>
      <c r="F14" s="180">
        <v>0.13167789999999999</v>
      </c>
      <c r="G14" s="180">
        <v>3.2993090000000003E-2</v>
      </c>
      <c r="H14" s="181">
        <v>0.26789360000000001</v>
      </c>
      <c r="I14" s="181">
        <v>0.18700640000000002</v>
      </c>
      <c r="J14" s="116">
        <v>0.97419149999999999</v>
      </c>
      <c r="K14" s="116">
        <v>0.20838300000000001</v>
      </c>
      <c r="L14" s="136">
        <v>1.12798</v>
      </c>
      <c r="M14" s="136">
        <v>0.94007050000000003</v>
      </c>
      <c r="N14" s="63">
        <v>1.2227560000000002</v>
      </c>
      <c r="O14" s="63">
        <v>0.50127529999999998</v>
      </c>
      <c r="P14" s="63">
        <v>1.3833510000000002</v>
      </c>
      <c r="Q14" s="63">
        <v>0.97231800000000002</v>
      </c>
      <c r="R14" s="63">
        <v>0.56285779999999996</v>
      </c>
      <c r="S14" s="63">
        <v>0.77143660000000003</v>
      </c>
      <c r="T14" s="63">
        <v>1.209028</v>
      </c>
      <c r="U14" s="63">
        <v>0.65447330000000004</v>
      </c>
      <c r="V14" s="63">
        <v>1.1540299999999999</v>
      </c>
      <c r="W14" s="63">
        <v>0.60299999999999998</v>
      </c>
      <c r="X14" s="63">
        <v>0.876</v>
      </c>
      <c r="Y14" s="63">
        <v>0.495</v>
      </c>
      <c r="Z14" s="63">
        <v>1.20099</v>
      </c>
      <c r="AA14" s="63">
        <v>0.58299999999999996</v>
      </c>
      <c r="AB14" s="63">
        <v>1.6124700000000001</v>
      </c>
      <c r="AC14" s="63">
        <v>0.48199999999999998</v>
      </c>
      <c r="AD14" s="63">
        <v>0.64666000000000001</v>
      </c>
      <c r="AE14" s="63">
        <v>0.82899999999999996</v>
      </c>
      <c r="AF14" s="63">
        <v>1.4361900000000001</v>
      </c>
      <c r="AG14" s="63">
        <v>1.1200899999999998</v>
      </c>
      <c r="AH14" s="63">
        <v>0.48205999999999999</v>
      </c>
      <c r="AI14" s="63">
        <v>0.43282999999999999</v>
      </c>
      <c r="AJ14" s="63">
        <v>1.4775699999999998</v>
      </c>
      <c r="AK14" s="63">
        <v>0.52400000000000002</v>
      </c>
      <c r="AL14" s="63">
        <v>0.79653999999999991</v>
      </c>
      <c r="AM14" s="63">
        <v>0.35199000000000003</v>
      </c>
      <c r="AN14" s="63">
        <v>1.8769100000000001</v>
      </c>
      <c r="AO14" s="63">
        <v>0.82040000000000002</v>
      </c>
      <c r="AP14" s="63">
        <v>0.75029000000000001</v>
      </c>
      <c r="AQ14" s="63">
        <v>0.41943999999999998</v>
      </c>
      <c r="AR14" s="63">
        <v>1.0243900000000001</v>
      </c>
      <c r="AS14" s="63">
        <v>0.67276999999999998</v>
      </c>
      <c r="AT14" s="63">
        <v>0.75378000000000001</v>
      </c>
      <c r="AU14" s="63">
        <v>0.497228</v>
      </c>
      <c r="AV14" s="63">
        <v>1.2147600000000001</v>
      </c>
      <c r="AW14" s="63">
        <v>0.62463999999999997</v>
      </c>
    </row>
    <row r="15" spans="1:171" ht="16.5">
      <c r="A15" s="77" t="s">
        <v>26</v>
      </c>
      <c r="B15" s="163">
        <v>2.2949999999999999</v>
      </c>
      <c r="C15" s="163">
        <v>0.54600000000000004</v>
      </c>
      <c r="D15" s="163">
        <v>6.0839999999999996</v>
      </c>
      <c r="E15" s="163">
        <v>3.2149999999999999</v>
      </c>
      <c r="F15" s="180">
        <v>1.7850899999999998</v>
      </c>
      <c r="G15" s="180">
        <v>0.55800019999999995</v>
      </c>
      <c r="H15" s="181">
        <v>2.5782800000000003</v>
      </c>
      <c r="I15" s="181">
        <v>1.24007</v>
      </c>
      <c r="J15" s="116">
        <v>2.7433400000000003</v>
      </c>
      <c r="K15" s="116">
        <v>1.3371199999999999</v>
      </c>
      <c r="L15" s="136">
        <v>4.9923599999999997</v>
      </c>
      <c r="M15" s="136">
        <v>3.2661799999999999</v>
      </c>
      <c r="N15" s="63">
        <v>4.4691419999999997</v>
      </c>
      <c r="O15" s="63">
        <v>2.506589</v>
      </c>
      <c r="P15" s="63">
        <v>4.6849769999999999</v>
      </c>
      <c r="Q15" s="63">
        <v>4.0792789999999997</v>
      </c>
      <c r="R15" s="63">
        <v>4.1321840000000005</v>
      </c>
      <c r="S15" s="63">
        <v>1.9621310000000001</v>
      </c>
      <c r="T15" s="63">
        <v>4.6212979999999995</v>
      </c>
      <c r="U15" s="63">
        <v>3.6003980000000002</v>
      </c>
      <c r="V15" s="63">
        <v>3.8612600000000001</v>
      </c>
      <c r="W15" s="63">
        <v>2.66683</v>
      </c>
      <c r="X15" s="63">
        <v>3.9513699999999998</v>
      </c>
      <c r="Y15" s="63">
        <v>4.7840699999999998</v>
      </c>
      <c r="Z15" s="63">
        <v>3.24709</v>
      </c>
      <c r="AA15" s="63">
        <v>2.6126999999999998</v>
      </c>
      <c r="AB15" s="63">
        <v>5.2602799999999998</v>
      </c>
      <c r="AC15" s="63">
        <v>6.5160200000000001</v>
      </c>
      <c r="AD15" s="63">
        <v>3.2204999999999999</v>
      </c>
      <c r="AE15" s="63">
        <v>1.92506</v>
      </c>
      <c r="AF15" s="63">
        <v>4.7488299999999999</v>
      </c>
      <c r="AG15" s="63">
        <v>5.0254099999999999</v>
      </c>
      <c r="AH15" s="63">
        <v>4.3171499999999998</v>
      </c>
      <c r="AI15" s="63">
        <v>1.83812</v>
      </c>
      <c r="AJ15" s="63">
        <v>4.9169999999999998</v>
      </c>
      <c r="AK15" s="63">
        <v>4.6816300000000002</v>
      </c>
      <c r="AL15" s="63">
        <v>2.7769299999999997</v>
      </c>
      <c r="AM15" s="63">
        <v>1.5358499999999999</v>
      </c>
      <c r="AN15" s="63">
        <v>5.2440299999999995</v>
      </c>
      <c r="AO15" s="63">
        <v>5.0321600000000002</v>
      </c>
      <c r="AP15" s="63">
        <v>2.63063</v>
      </c>
      <c r="AQ15" s="63">
        <v>1.61616</v>
      </c>
      <c r="AR15" s="63">
        <v>4.4521600000000001</v>
      </c>
      <c r="AS15" s="63">
        <v>3.9767600000000001</v>
      </c>
      <c r="AT15" s="63">
        <v>2.5760500000000004</v>
      </c>
      <c r="AU15" s="63">
        <v>1.3883599999999998</v>
      </c>
      <c r="AV15" s="63">
        <v>4.1913299999999998</v>
      </c>
      <c r="AW15" s="63">
        <v>2.89175</v>
      </c>
    </row>
    <row r="16" spans="1:171" ht="16.5">
      <c r="A16" s="77" t="s">
        <v>28</v>
      </c>
      <c r="B16" s="163">
        <v>0</v>
      </c>
      <c r="C16" s="163">
        <v>0</v>
      </c>
      <c r="D16" s="163">
        <v>0</v>
      </c>
      <c r="E16" s="163">
        <v>0.373</v>
      </c>
      <c r="F16" s="184">
        <v>0</v>
      </c>
      <c r="G16" s="182">
        <v>0</v>
      </c>
      <c r="H16" s="181">
        <v>0</v>
      </c>
      <c r="I16" s="181">
        <v>0.1536265</v>
      </c>
      <c r="J16" s="116">
        <v>0</v>
      </c>
      <c r="K16" s="116">
        <v>0</v>
      </c>
      <c r="L16" s="136">
        <v>0</v>
      </c>
      <c r="M16" s="136">
        <v>0.51366010000000006</v>
      </c>
      <c r="N16" s="63">
        <v>0</v>
      </c>
      <c r="O16" s="63">
        <v>0</v>
      </c>
      <c r="P16" s="63">
        <v>0</v>
      </c>
      <c r="Q16" s="63">
        <v>0.51146069999999999</v>
      </c>
      <c r="R16" s="63">
        <v>0</v>
      </c>
      <c r="S16" s="63">
        <v>0</v>
      </c>
      <c r="T16" s="63">
        <v>0</v>
      </c>
      <c r="U16" s="63">
        <v>0.1992294</v>
      </c>
      <c r="V16" s="63">
        <v>0</v>
      </c>
      <c r="W16" s="63">
        <v>8.2000000000000003E-2</v>
      </c>
      <c r="X16" s="63">
        <v>0</v>
      </c>
      <c r="Y16" s="63">
        <v>0.96199999999999997</v>
      </c>
      <c r="Z16" s="63">
        <v>0</v>
      </c>
      <c r="AA16" s="63">
        <v>0</v>
      </c>
      <c r="AB16" s="63">
        <v>8.7999999999999995E-2</v>
      </c>
      <c r="AC16" s="63">
        <v>0.66700000000000004</v>
      </c>
      <c r="AD16" s="63">
        <v>0</v>
      </c>
      <c r="AE16" s="63">
        <v>0</v>
      </c>
      <c r="AF16" s="63">
        <v>0</v>
      </c>
      <c r="AG16" s="63">
        <v>0.56542999999999999</v>
      </c>
      <c r="AH16" s="63">
        <v>0</v>
      </c>
      <c r="AI16" s="63">
        <v>9.1999999999999998E-2</v>
      </c>
      <c r="AJ16" s="63">
        <v>7.0000000000000007E-2</v>
      </c>
      <c r="AK16" s="63">
        <v>0.42958999999999997</v>
      </c>
      <c r="AL16" s="63">
        <v>0</v>
      </c>
      <c r="AM16" s="63">
        <v>0</v>
      </c>
      <c r="AN16" s="63">
        <v>0</v>
      </c>
      <c r="AO16" s="63">
        <v>1.09328</v>
      </c>
      <c r="AP16" s="63">
        <v>0</v>
      </c>
      <c r="AQ16" s="63">
        <v>4.9869999999999998E-2</v>
      </c>
      <c r="AR16" s="63">
        <v>0</v>
      </c>
      <c r="AS16" s="63">
        <v>0.91918</v>
      </c>
      <c r="AT16" s="63">
        <v>0</v>
      </c>
      <c r="AU16" s="63">
        <v>0</v>
      </c>
      <c r="AV16" s="63">
        <v>0</v>
      </c>
      <c r="AW16" s="63">
        <v>1.3380099999999999</v>
      </c>
    </row>
    <row r="17" spans="1:57" ht="16.5">
      <c r="A17" s="77" t="s">
        <v>29</v>
      </c>
      <c r="B17" s="163">
        <v>0</v>
      </c>
      <c r="C17" s="163">
        <v>0</v>
      </c>
      <c r="D17" s="163">
        <v>0</v>
      </c>
      <c r="E17" s="163">
        <v>0</v>
      </c>
      <c r="F17" s="155">
        <v>0</v>
      </c>
      <c r="G17" s="155">
        <v>0</v>
      </c>
      <c r="H17" s="181">
        <v>0</v>
      </c>
      <c r="I17" s="181">
        <v>0</v>
      </c>
      <c r="J17" s="63">
        <v>0</v>
      </c>
      <c r="K17" s="63">
        <v>0</v>
      </c>
      <c r="L17" s="136">
        <v>9.7472229999999993E-2</v>
      </c>
      <c r="M17" s="136">
        <v>0</v>
      </c>
      <c r="N17" s="63">
        <v>9.4267179999999992E-2</v>
      </c>
      <c r="O17" s="63">
        <v>5.7035950000000002E-2</v>
      </c>
      <c r="P17" s="63">
        <v>7.6823059999999999E-2</v>
      </c>
      <c r="Q17" s="63">
        <v>7.6823059999999999E-2</v>
      </c>
      <c r="R17" s="63">
        <v>0</v>
      </c>
      <c r="S17" s="63">
        <v>6.3056870000000001E-2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5.8000000000000003E-2</v>
      </c>
      <c r="AB17" s="63">
        <v>0</v>
      </c>
      <c r="AC17" s="63">
        <v>0</v>
      </c>
      <c r="AD17" s="63">
        <v>0</v>
      </c>
      <c r="AE17" s="63">
        <v>8.9880000000000002E-2</v>
      </c>
      <c r="AF17" s="63">
        <v>0</v>
      </c>
      <c r="AG17" s="63">
        <v>6.9900000000000004E-2</v>
      </c>
      <c r="AH17" s="63">
        <v>6.3479999999999995E-2</v>
      </c>
      <c r="AI17" s="63">
        <v>0</v>
      </c>
      <c r="AJ17" s="63">
        <v>0.15</v>
      </c>
      <c r="AK17" s="63">
        <v>0</v>
      </c>
      <c r="AL17" s="63">
        <v>0.66803299999999999</v>
      </c>
      <c r="AM17" s="63">
        <v>0.11895</v>
      </c>
      <c r="AN17" s="63">
        <v>0</v>
      </c>
      <c r="AO17" s="63">
        <v>9.8640000000000005E-2</v>
      </c>
      <c r="AP17" s="63">
        <v>8.6739999999999998E-2</v>
      </c>
      <c r="AQ17" s="63">
        <v>4.061E-2</v>
      </c>
      <c r="AR17" s="63">
        <v>0</v>
      </c>
      <c r="AS17" s="63">
        <v>0</v>
      </c>
      <c r="AT17" s="63">
        <v>0.52082000000000006</v>
      </c>
      <c r="AU17" s="63">
        <v>0</v>
      </c>
      <c r="AV17" s="63">
        <v>6.6489999999999994E-2</v>
      </c>
      <c r="AW17" s="63">
        <v>5.3460000000000001E-2</v>
      </c>
    </row>
    <row r="18" spans="1:57" ht="16.5">
      <c r="A18" s="77" t="s">
        <v>43</v>
      </c>
      <c r="B18" s="163">
        <v>0</v>
      </c>
      <c r="C18" s="163">
        <v>0</v>
      </c>
      <c r="D18" s="163">
        <v>0</v>
      </c>
      <c r="E18" s="163">
        <v>0</v>
      </c>
      <c r="F18" s="155">
        <v>0</v>
      </c>
      <c r="G18" s="155">
        <v>0</v>
      </c>
      <c r="H18" s="181">
        <v>0</v>
      </c>
      <c r="I18" s="181">
        <v>0</v>
      </c>
      <c r="J18" s="63">
        <v>0</v>
      </c>
      <c r="K18" s="63">
        <v>0</v>
      </c>
      <c r="L18" s="136">
        <v>0.9285892</v>
      </c>
      <c r="M18" s="136">
        <v>0.96706300000000001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5.3999999999999999E-2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6.4530000000000004E-2</v>
      </c>
      <c r="AO18" s="63">
        <v>0</v>
      </c>
      <c r="AP18" s="63">
        <v>0</v>
      </c>
      <c r="AQ18" s="63">
        <v>0</v>
      </c>
      <c r="AR18" s="63">
        <v>7.6480000000000006E-2</v>
      </c>
      <c r="AS18" s="63">
        <v>6.9589999999999999E-2</v>
      </c>
      <c r="AT18" s="63">
        <v>0</v>
      </c>
      <c r="AU18" s="63">
        <v>0</v>
      </c>
      <c r="AV18" s="63">
        <v>0</v>
      </c>
      <c r="AW18" s="63">
        <v>0</v>
      </c>
    </row>
    <row r="19" spans="1:57" ht="16.5">
      <c r="A19" s="77" t="s">
        <v>30</v>
      </c>
      <c r="B19" s="163">
        <v>0.36199999999999999</v>
      </c>
      <c r="C19" s="163">
        <v>0.217</v>
      </c>
      <c r="D19" s="163">
        <v>0.76700000000000002</v>
      </c>
      <c r="E19" s="163">
        <v>0.47499999999999998</v>
      </c>
      <c r="F19" s="180">
        <v>9.5811300000000002E-2</v>
      </c>
      <c r="G19" s="180">
        <v>5.1925820000000004E-2</v>
      </c>
      <c r="H19" s="181">
        <v>0.3977677</v>
      </c>
      <c r="I19" s="181">
        <v>0.1065995</v>
      </c>
      <c r="J19" s="116">
        <v>0.31768020000000002</v>
      </c>
      <c r="K19" s="116">
        <v>0.50679839999999998</v>
      </c>
      <c r="L19" s="63">
        <v>0</v>
      </c>
      <c r="M19" s="63">
        <v>0</v>
      </c>
      <c r="N19" s="63">
        <v>0.80234419999999995</v>
      </c>
      <c r="O19" s="63">
        <v>0.75468859999999993</v>
      </c>
      <c r="P19" s="63">
        <v>0.9598158</v>
      </c>
      <c r="Q19" s="63">
        <v>0.75743340000000003</v>
      </c>
      <c r="R19" s="63">
        <v>0.61824140000000005</v>
      </c>
      <c r="S19" s="63">
        <v>0.73142830000000003</v>
      </c>
      <c r="T19" s="63">
        <v>0.91384199999999993</v>
      </c>
      <c r="U19" s="63">
        <v>0.83942660000000002</v>
      </c>
      <c r="V19" s="63">
        <v>1.50343</v>
      </c>
      <c r="W19" s="63">
        <v>0.39600000000000002</v>
      </c>
      <c r="X19" s="63">
        <v>1.0599100000000001</v>
      </c>
      <c r="Y19" s="63">
        <v>0.55900000000000005</v>
      </c>
      <c r="Z19" s="63">
        <v>0.752</v>
      </c>
      <c r="AA19" s="63">
        <v>0.627</v>
      </c>
      <c r="AB19" s="63">
        <v>1.3867</v>
      </c>
      <c r="AC19" s="63">
        <v>0.216</v>
      </c>
      <c r="AD19" s="63">
        <v>0.60599999999999998</v>
      </c>
      <c r="AE19" s="63">
        <v>0.63139999999999996</v>
      </c>
      <c r="AF19" s="63">
        <v>1.0470899999999999</v>
      </c>
      <c r="AG19" s="183">
        <v>0.83362999999999998</v>
      </c>
      <c r="AH19" s="63">
        <v>1.09223</v>
      </c>
      <c r="AI19" s="63">
        <v>0.27377999999999997</v>
      </c>
      <c r="AJ19" s="63">
        <v>1.2769000000000001</v>
      </c>
      <c r="AK19" s="63">
        <v>0.40303</v>
      </c>
      <c r="AL19" s="63">
        <v>0.76560000000000006</v>
      </c>
      <c r="AM19" s="63">
        <v>0.19452</v>
      </c>
      <c r="AN19" s="63">
        <v>1.5477700000000001</v>
      </c>
      <c r="AO19" s="63">
        <v>0.59597</v>
      </c>
      <c r="AP19" s="63">
        <v>1.1449100000000001</v>
      </c>
      <c r="AQ19" s="63">
        <v>0.84413000000000005</v>
      </c>
      <c r="AR19" s="63">
        <v>1.4160200000000001</v>
      </c>
      <c r="AS19" s="63">
        <v>0.60718899999999998</v>
      </c>
      <c r="AT19" s="63">
        <v>0.40138999999999997</v>
      </c>
      <c r="AU19" s="63">
        <v>0.49319999999999997</v>
      </c>
      <c r="AV19" s="63">
        <v>0.93028</v>
      </c>
      <c r="AW19" s="63">
        <v>0.52739000000000003</v>
      </c>
    </row>
    <row r="20" spans="1:57" ht="16.5">
      <c r="A20" s="117" t="s">
        <v>13</v>
      </c>
      <c r="B20" s="148">
        <f t="shared" ref="B20:G20" si="0">SUM(B11:B19)</f>
        <v>47.438000000000002</v>
      </c>
      <c r="C20" s="148">
        <f t="shared" si="0"/>
        <v>32.241</v>
      </c>
      <c r="D20" s="148">
        <f t="shared" si="0"/>
        <v>74.733000000000004</v>
      </c>
      <c r="E20" s="148">
        <f t="shared" si="0"/>
        <v>63.890999999999991</v>
      </c>
      <c r="F20" s="65">
        <f t="shared" si="0"/>
        <v>26.604649200000001</v>
      </c>
      <c r="G20" s="65">
        <f t="shared" si="0"/>
        <v>17.254099110000002</v>
      </c>
      <c r="H20" s="65">
        <f t="shared" ref="H20:M20" si="1">SUM(H11:H19)</f>
        <v>36.7564913</v>
      </c>
      <c r="I20" s="65">
        <f t="shared" si="1"/>
        <v>27.954222400000003</v>
      </c>
      <c r="J20" s="65">
        <f>SUM(J11:J19)</f>
        <v>47.857831700000006</v>
      </c>
      <c r="K20" s="65">
        <f t="shared" si="1"/>
        <v>39.685251399999999</v>
      </c>
      <c r="L20" s="65">
        <f t="shared" si="1"/>
        <v>76.236961429999994</v>
      </c>
      <c r="M20" s="65">
        <f t="shared" si="1"/>
        <v>68.644173599999988</v>
      </c>
      <c r="N20" s="65">
        <f t="shared" ref="N20:AW20" si="2">SUM(N11:N19)</f>
        <v>64.800334379999995</v>
      </c>
      <c r="O20" s="65">
        <f t="shared" si="2"/>
        <v>47.892868849999999</v>
      </c>
      <c r="P20" s="65">
        <f t="shared" si="2"/>
        <v>69.600271859999992</v>
      </c>
      <c r="Q20" s="65">
        <f t="shared" si="2"/>
        <v>64.30679416000001</v>
      </c>
      <c r="R20" s="65">
        <f t="shared" si="2"/>
        <v>63.717305200000006</v>
      </c>
      <c r="S20" s="65">
        <f t="shared" si="2"/>
        <v>46.179262770000001</v>
      </c>
      <c r="T20" s="65">
        <f t="shared" si="2"/>
        <v>71.420479</v>
      </c>
      <c r="U20" s="65">
        <f t="shared" si="2"/>
        <v>66.12938029999998</v>
      </c>
      <c r="V20" s="65">
        <f t="shared" si="2"/>
        <v>58.865729999999999</v>
      </c>
      <c r="W20" s="65">
        <f t="shared" si="2"/>
        <v>45.019529999999996</v>
      </c>
      <c r="X20" s="65">
        <f t="shared" si="2"/>
        <v>73.21508</v>
      </c>
      <c r="Y20" s="65">
        <f t="shared" si="2"/>
        <v>70.828040000000001</v>
      </c>
      <c r="Z20" s="65">
        <f t="shared" si="2"/>
        <v>59.212600000000002</v>
      </c>
      <c r="AA20" s="65">
        <f t="shared" si="2"/>
        <v>44.573</v>
      </c>
      <c r="AB20" s="65">
        <f t="shared" si="2"/>
        <v>72.010930000000002</v>
      </c>
      <c r="AC20" s="65">
        <f t="shared" si="2"/>
        <v>74.948619999999991</v>
      </c>
      <c r="AD20" s="65">
        <f t="shared" si="2"/>
        <v>57.999040000000001</v>
      </c>
      <c r="AE20" s="65">
        <f t="shared" si="2"/>
        <v>44.449240000000003</v>
      </c>
      <c r="AF20" s="65">
        <f t="shared" si="2"/>
        <v>72.815609999999992</v>
      </c>
      <c r="AG20" s="65">
        <f t="shared" si="2"/>
        <v>72.91986</v>
      </c>
      <c r="AH20" s="65">
        <f t="shared" si="2"/>
        <v>61.810339999999997</v>
      </c>
      <c r="AI20" s="65">
        <f t="shared" si="2"/>
        <v>41.693030000000007</v>
      </c>
      <c r="AJ20" s="65">
        <f t="shared" si="2"/>
        <v>71.685039999999987</v>
      </c>
      <c r="AK20" s="65">
        <f t="shared" si="2"/>
        <v>74.369150000000005</v>
      </c>
      <c r="AL20" s="65">
        <f t="shared" si="2"/>
        <v>52.158602999999999</v>
      </c>
      <c r="AM20" s="65">
        <f t="shared" si="2"/>
        <v>38.03470999999999</v>
      </c>
      <c r="AN20" s="65">
        <f t="shared" si="2"/>
        <v>73.324659999999994</v>
      </c>
      <c r="AO20" s="65">
        <f t="shared" si="2"/>
        <v>73.333550000000017</v>
      </c>
      <c r="AP20" s="65">
        <f t="shared" si="2"/>
        <v>51.377420000000001</v>
      </c>
      <c r="AQ20" s="65">
        <f t="shared" si="2"/>
        <v>37.280850000000001</v>
      </c>
      <c r="AR20" s="65">
        <f t="shared" si="2"/>
        <v>69.932360000000017</v>
      </c>
      <c r="AS20" s="65">
        <f t="shared" si="2"/>
        <v>68.310389000000015</v>
      </c>
      <c r="AT20" s="65">
        <f t="shared" si="2"/>
        <v>50.818440000000002</v>
      </c>
      <c r="AU20" s="65">
        <f t="shared" si="2"/>
        <v>36.997078000000002</v>
      </c>
      <c r="AV20" s="65">
        <f t="shared" si="2"/>
        <v>66.199439999999981</v>
      </c>
      <c r="AW20" s="65">
        <f t="shared" si="2"/>
        <v>63.528649999999992</v>
      </c>
    </row>
    <row r="21" spans="1:57" ht="16.5">
      <c r="A21" s="211" t="s">
        <v>211</v>
      </c>
      <c r="B21" s="65">
        <f t="shared" ref="B21:I21" si="3">(B11/B20)*100</f>
        <v>67.074918841435121</v>
      </c>
      <c r="C21" s="65">
        <f t="shared" si="3"/>
        <v>39.899506839117898</v>
      </c>
      <c r="D21" s="65">
        <f t="shared" si="3"/>
        <v>57.36689280505265</v>
      </c>
      <c r="E21" s="65">
        <f t="shared" si="3"/>
        <v>42.297037141381423</v>
      </c>
      <c r="F21" s="65">
        <f t="shared" si="3"/>
        <v>68.55380750519349</v>
      </c>
      <c r="G21" s="65">
        <f t="shared" si="3"/>
        <v>35.804767091082276</v>
      </c>
      <c r="H21" s="65">
        <f t="shared" si="3"/>
        <v>61.703658858210986</v>
      </c>
      <c r="I21" s="65">
        <f t="shared" si="3"/>
        <v>46.316079963647987</v>
      </c>
      <c r="J21" s="65">
        <f>(J11/J20)*100</f>
        <v>64.115106995121124</v>
      </c>
      <c r="K21" s="65">
        <f>(K11/K20)*100</f>
        <v>35.983141081978879</v>
      </c>
      <c r="L21" s="65">
        <f>(L11/L20)*100</f>
        <v>61.489334203124734</v>
      </c>
      <c r="M21" s="65">
        <f>(M11/M20)*100</f>
        <v>38.838110507896047</v>
      </c>
      <c r="N21" s="65">
        <f t="shared" ref="N21:AW21" si="4">(N11/N20)*100</f>
        <v>59.922916095298092</v>
      </c>
      <c r="O21" s="130">
        <f t="shared" si="4"/>
        <v>31.079804483251372</v>
      </c>
      <c r="P21" s="130">
        <f t="shared" si="4"/>
        <v>58.545547181142879</v>
      </c>
      <c r="Q21" s="130">
        <f t="shared" si="4"/>
        <v>35.795020262910271</v>
      </c>
      <c r="R21" s="130">
        <f t="shared" si="4"/>
        <v>58.477692807385075</v>
      </c>
      <c r="S21" s="130">
        <f t="shared" si="4"/>
        <v>33.611233850366645</v>
      </c>
      <c r="T21" s="130">
        <f t="shared" si="4"/>
        <v>61.545288711939335</v>
      </c>
      <c r="U21" s="130">
        <f t="shared" si="4"/>
        <v>36.677041112390413</v>
      </c>
      <c r="V21" s="130">
        <f t="shared" si="4"/>
        <v>55.013502762982803</v>
      </c>
      <c r="W21" s="130">
        <f t="shared" si="4"/>
        <v>29.944115365042684</v>
      </c>
      <c r="X21" s="130">
        <f t="shared" si="4"/>
        <v>62.415283845896226</v>
      </c>
      <c r="Y21" s="130">
        <f t="shared" si="4"/>
        <v>38.935427268635422</v>
      </c>
      <c r="Z21" s="130">
        <f>(Z11/Z20)*100</f>
        <v>60.452336158182554</v>
      </c>
      <c r="AA21" s="130">
        <f t="shared" si="4"/>
        <v>32.338635496825432</v>
      </c>
      <c r="AB21" s="130">
        <f t="shared" si="4"/>
        <v>62.120153148973358</v>
      </c>
      <c r="AC21" s="130">
        <f t="shared" si="4"/>
        <v>34.51497839453215</v>
      </c>
      <c r="AD21" s="130">
        <f t="shared" si="4"/>
        <v>62.964318030091526</v>
      </c>
      <c r="AE21" s="130">
        <f t="shared" si="4"/>
        <v>29.818507583031788</v>
      </c>
      <c r="AF21" s="130">
        <f t="shared" si="4"/>
        <v>57.61539318286286</v>
      </c>
      <c r="AG21" s="130">
        <f t="shared" si="4"/>
        <v>35.083583539518592</v>
      </c>
      <c r="AH21" s="130">
        <f t="shared" si="4"/>
        <v>59.31693629253617</v>
      </c>
      <c r="AI21" s="130">
        <f t="shared" si="4"/>
        <v>30.371983038891624</v>
      </c>
      <c r="AJ21" s="130">
        <f t="shared" si="4"/>
        <v>58.867233665490048</v>
      </c>
      <c r="AK21" s="130">
        <f t="shared" si="4"/>
        <v>31.55233050263449</v>
      </c>
      <c r="AL21" s="130">
        <f t="shared" si="4"/>
        <v>62.145644506621466</v>
      </c>
      <c r="AM21" s="130">
        <f t="shared" si="4"/>
        <v>31.23436461064118</v>
      </c>
      <c r="AN21" s="130">
        <f t="shared" si="4"/>
        <v>57.031154321070169</v>
      </c>
      <c r="AO21" s="130">
        <f t="shared" si="4"/>
        <v>33.735854871337871</v>
      </c>
      <c r="AP21" s="130">
        <f t="shared" si="4"/>
        <v>63.408010756476294</v>
      </c>
      <c r="AQ21" s="130">
        <f t="shared" si="4"/>
        <v>28.364160151927862</v>
      </c>
      <c r="AR21" s="130">
        <f t="shared" si="4"/>
        <v>58.30390966356633</v>
      </c>
      <c r="AS21" s="130">
        <f t="shared" si="4"/>
        <v>34.480260389089565</v>
      </c>
      <c r="AT21" s="130">
        <f t="shared" si="4"/>
        <v>66.63408007014776</v>
      </c>
      <c r="AU21" s="130">
        <f t="shared" si="4"/>
        <v>31.732776301955525</v>
      </c>
      <c r="AV21" s="130">
        <f t="shared" si="4"/>
        <v>60.951119828204</v>
      </c>
      <c r="AW21" s="130">
        <f t="shared" si="4"/>
        <v>33.442076921200126</v>
      </c>
    </row>
    <row r="22" spans="1:57" ht="16.5">
      <c r="A22" s="117" t="s">
        <v>98</v>
      </c>
      <c r="B22" s="148">
        <f>B20+C20</f>
        <v>79.679000000000002</v>
      </c>
      <c r="C22" s="117"/>
      <c r="D22" s="148">
        <f>D20+E20</f>
        <v>138.624</v>
      </c>
      <c r="E22" s="117"/>
      <c r="F22" s="65">
        <f>(F20+G20)</f>
        <v>43.858748310000003</v>
      </c>
      <c r="G22" s="65"/>
      <c r="H22" s="65">
        <f>(H20+I20)</f>
        <v>64.710713699999999</v>
      </c>
      <c r="I22" s="65"/>
      <c r="J22" s="65">
        <f>(J20+K20)</f>
        <v>87.543083100000004</v>
      </c>
      <c r="K22" s="65"/>
      <c r="L22" s="65">
        <f>(L20+M20)</f>
        <v>144.88113503</v>
      </c>
      <c r="M22" s="65"/>
      <c r="N22" s="65">
        <f>(N20+O20)</f>
        <v>112.69320322999999</v>
      </c>
      <c r="O22" s="65"/>
      <c r="P22" s="65">
        <f>(P20+Q20)</f>
        <v>133.90706602</v>
      </c>
      <c r="Q22" s="65"/>
      <c r="R22" s="65">
        <f>(R20+S20)</f>
        <v>109.89656797000001</v>
      </c>
      <c r="S22" s="65"/>
      <c r="T22" s="65">
        <f>(T20+U20)</f>
        <v>137.54985929999998</v>
      </c>
      <c r="U22" s="65"/>
      <c r="V22" s="65">
        <f>(V20+W20)</f>
        <v>103.88525999999999</v>
      </c>
      <c r="W22" s="65"/>
      <c r="X22" s="65">
        <f>(X20+Y20)</f>
        <v>144.04311999999999</v>
      </c>
      <c r="Y22" s="65"/>
      <c r="Z22" s="65">
        <f>(Z20+AA20)</f>
        <v>103.7856</v>
      </c>
      <c r="AA22" s="65"/>
      <c r="AB22" s="65">
        <f>(AB20+AC20)</f>
        <v>146.95954999999998</v>
      </c>
      <c r="AC22" s="65"/>
      <c r="AD22" s="65">
        <f>(AD20+AE20)</f>
        <v>102.44828000000001</v>
      </c>
      <c r="AE22" s="65"/>
      <c r="AF22" s="65">
        <f>(AF20+AG20)</f>
        <v>145.73546999999999</v>
      </c>
      <c r="AG22" s="65"/>
      <c r="AH22" s="65">
        <f>(AH20+AI20)</f>
        <v>103.50337</v>
      </c>
      <c r="AI22" s="65"/>
      <c r="AJ22" s="65">
        <f>(AJ20+AK20)</f>
        <v>146.05419000000001</v>
      </c>
      <c r="AK22" s="65"/>
      <c r="AL22" s="65">
        <f>(AL20+AM20)</f>
        <v>90.193312999999989</v>
      </c>
      <c r="AM22" s="65"/>
      <c r="AN22" s="65">
        <f>(AN20+AO20)</f>
        <v>146.65821</v>
      </c>
      <c r="AO22" s="65"/>
      <c r="AP22" s="65">
        <f>(AP20+AQ20)</f>
        <v>88.658270000000002</v>
      </c>
      <c r="AQ22" s="65"/>
      <c r="AR22" s="65">
        <f>(AR20+AS20)</f>
        <v>138.24274900000003</v>
      </c>
      <c r="AS22" s="65"/>
      <c r="AT22" s="65">
        <f>(AT20+AU20)</f>
        <v>87.815517999999997</v>
      </c>
      <c r="AU22" s="65"/>
      <c r="AV22" s="65">
        <f>(AV20+AW20)</f>
        <v>129.72808999999998</v>
      </c>
      <c r="AW22" s="65"/>
    </row>
    <row r="23" spans="1:57" ht="16.5">
      <c r="A23" s="233" t="s">
        <v>149</v>
      </c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</row>
    <row r="24" spans="1:57">
      <c r="P24" s="76"/>
      <c r="R24" s="76"/>
      <c r="S24" s="76"/>
      <c r="T24" s="76"/>
      <c r="U24" s="76"/>
      <c r="V24" s="76"/>
      <c r="W24" s="76"/>
      <c r="X24" s="76"/>
      <c r="Y24" s="76"/>
    </row>
    <row r="25" spans="1:57">
      <c r="P25" s="76"/>
      <c r="R25" s="76"/>
      <c r="S25" s="76"/>
      <c r="T25" s="76"/>
      <c r="U25" s="76"/>
      <c r="V25" s="76"/>
      <c r="W25" s="76"/>
      <c r="X25" s="76"/>
      <c r="Y25" s="76"/>
    </row>
    <row r="26" spans="1:57" ht="16.5">
      <c r="B26" s="244">
        <v>2024</v>
      </c>
      <c r="C26" s="244"/>
      <c r="D26" s="244"/>
      <c r="E26" s="244"/>
      <c r="F26" s="244">
        <v>2023</v>
      </c>
      <c r="G26" s="244"/>
      <c r="H26" s="244"/>
      <c r="I26" s="244"/>
      <c r="J26" s="244">
        <v>2022</v>
      </c>
      <c r="K26" s="244"/>
      <c r="L26" s="244"/>
      <c r="M26" s="244"/>
      <c r="T26" s="76"/>
      <c r="V26" s="76"/>
      <c r="W26" s="76"/>
      <c r="X26" s="76"/>
      <c r="Y26" s="76"/>
      <c r="Z26" s="76"/>
      <c r="AA26" s="76"/>
      <c r="AB26" s="76"/>
      <c r="AC26" s="76"/>
    </row>
    <row r="27" spans="1:57" ht="16.5">
      <c r="B27" s="238" t="s">
        <v>1</v>
      </c>
      <c r="C27" s="238"/>
      <c r="D27" s="238" t="s">
        <v>4</v>
      </c>
      <c r="E27" s="238"/>
      <c r="F27" s="238" t="s">
        <v>1</v>
      </c>
      <c r="G27" s="238"/>
      <c r="H27" s="238" t="s">
        <v>4</v>
      </c>
      <c r="I27" s="238"/>
      <c r="J27" s="238" t="s">
        <v>1</v>
      </c>
      <c r="K27" s="238"/>
      <c r="L27" s="238" t="s">
        <v>4</v>
      </c>
      <c r="M27" s="238"/>
      <c r="Q27" s="76"/>
      <c r="R27" s="76"/>
      <c r="V27" s="76"/>
      <c r="W27" s="76"/>
      <c r="X27" s="76"/>
      <c r="Y27" s="76"/>
      <c r="Z27" s="76"/>
      <c r="AA27" s="76"/>
      <c r="AB27" s="76"/>
      <c r="AC27" s="76"/>
    </row>
    <row r="28" spans="1:57" ht="16.5">
      <c r="B28" s="90" t="s">
        <v>2</v>
      </c>
      <c r="C28" s="90" t="s">
        <v>3</v>
      </c>
      <c r="D28" s="90" t="s">
        <v>2</v>
      </c>
      <c r="E28" s="90" t="s">
        <v>3</v>
      </c>
      <c r="F28" s="90" t="s">
        <v>2</v>
      </c>
      <c r="G28" s="90" t="s">
        <v>3</v>
      </c>
      <c r="H28" s="90" t="s">
        <v>2</v>
      </c>
      <c r="I28" s="90" t="s">
        <v>3</v>
      </c>
      <c r="J28" s="90" t="s">
        <v>2</v>
      </c>
      <c r="K28" s="90" t="s">
        <v>3</v>
      </c>
      <c r="L28" s="90" t="s">
        <v>2</v>
      </c>
      <c r="M28" s="90" t="s">
        <v>3</v>
      </c>
      <c r="Q28" s="76"/>
      <c r="R28" s="76"/>
      <c r="V28" s="76"/>
      <c r="W28" s="76"/>
      <c r="X28" s="76"/>
      <c r="Y28" s="76"/>
      <c r="Z28" s="76"/>
      <c r="AA28" s="76"/>
      <c r="AB28" s="76"/>
      <c r="AC28" s="76"/>
    </row>
    <row r="29" spans="1:57">
      <c r="A29" s="200" t="s">
        <v>195</v>
      </c>
      <c r="B29" s="196">
        <v>36.956000000000003</v>
      </c>
      <c r="C29" s="196">
        <v>19.175000000000001</v>
      </c>
      <c r="D29" s="196">
        <v>32.264000000000003</v>
      </c>
      <c r="E29" s="196">
        <v>22.643000000000001</v>
      </c>
      <c r="F29" s="196">
        <v>34.93</v>
      </c>
      <c r="G29" s="196">
        <v>24.218</v>
      </c>
      <c r="H29" s="196">
        <v>28.03</v>
      </c>
      <c r="I29" s="196">
        <v>24.824000000000002</v>
      </c>
      <c r="J29" s="209">
        <v>32.238</v>
      </c>
      <c r="K29" s="196">
        <v>18.617999999999999</v>
      </c>
      <c r="L29" s="196">
        <v>34.558</v>
      </c>
      <c r="M29" s="196">
        <v>22.210999999999999</v>
      </c>
      <c r="O29" s="76"/>
      <c r="Q29" s="76"/>
      <c r="R29" s="76"/>
      <c r="T29" s="76"/>
      <c r="V29" s="76"/>
      <c r="W29" s="76"/>
      <c r="X29" s="76"/>
      <c r="Y29" s="76"/>
      <c r="Z29" s="76"/>
      <c r="AA29" s="76"/>
      <c r="AB29" s="76"/>
      <c r="AC29" s="76"/>
    </row>
    <row r="30" spans="1:57">
      <c r="A30" s="200" t="s">
        <v>192</v>
      </c>
      <c r="B30" s="196">
        <v>6.6929999999999996</v>
      </c>
      <c r="C30" s="196">
        <v>13.048</v>
      </c>
      <c r="D30" s="196">
        <v>7.79</v>
      </c>
      <c r="E30" s="196">
        <v>9.2430000000000003</v>
      </c>
      <c r="F30" s="196">
        <v>7.931</v>
      </c>
      <c r="G30" s="196">
        <v>10.327999999999999</v>
      </c>
      <c r="H30" s="196">
        <v>8.7390000000000008</v>
      </c>
      <c r="I30" s="196">
        <v>8.609</v>
      </c>
      <c r="J30" s="209">
        <v>6.8019999999999996</v>
      </c>
      <c r="K30" s="196">
        <v>13.622</v>
      </c>
      <c r="L30" s="196">
        <v>8.36</v>
      </c>
      <c r="M30" s="196">
        <v>11.515000000000001</v>
      </c>
      <c r="Q30" s="76"/>
      <c r="R30" s="76"/>
      <c r="S30" s="76"/>
      <c r="V30" s="76"/>
      <c r="W30" s="76"/>
      <c r="X30" s="76"/>
      <c r="Y30" s="76"/>
      <c r="Z30" s="76"/>
      <c r="AA30" s="76"/>
      <c r="AB30" s="76"/>
      <c r="AC30" s="76"/>
    </row>
    <row r="31" spans="1:57">
      <c r="A31" s="200" t="s">
        <v>184</v>
      </c>
      <c r="B31" s="196">
        <v>7.6109999999999998</v>
      </c>
      <c r="C31" s="196">
        <v>7.5039999999999996</v>
      </c>
      <c r="D31" s="196">
        <v>11.246</v>
      </c>
      <c r="E31" s="196">
        <v>4.4139999999999997</v>
      </c>
      <c r="F31" s="196">
        <v>8.5779999999999994</v>
      </c>
      <c r="G31" s="196">
        <v>6.28</v>
      </c>
      <c r="H31" s="196">
        <v>11.13</v>
      </c>
      <c r="I31" s="196">
        <v>4.9109999999999996</v>
      </c>
      <c r="J31" s="209">
        <v>9.2110000000000003</v>
      </c>
      <c r="K31" s="196">
        <v>6.0220000000000002</v>
      </c>
      <c r="L31" s="196">
        <v>11.135</v>
      </c>
      <c r="M31" s="196">
        <v>5.6920000000000002</v>
      </c>
      <c r="Q31" s="76"/>
      <c r="R31" s="76"/>
      <c r="S31" s="76"/>
      <c r="V31" s="76"/>
      <c r="W31" s="76"/>
      <c r="X31" s="76"/>
      <c r="Y31" s="76"/>
      <c r="Z31" s="76"/>
      <c r="AA31" s="76"/>
      <c r="AB31" s="76"/>
      <c r="AC31" s="76"/>
    </row>
    <row r="32" spans="1:57" ht="16.5">
      <c r="A32" s="200" t="s">
        <v>185</v>
      </c>
      <c r="B32" s="196">
        <v>9.8000000000000004E-2</v>
      </c>
      <c r="C32" s="196">
        <v>9.8000000000000004E-2</v>
      </c>
      <c r="D32" s="196">
        <v>0.28899999999999998</v>
      </c>
      <c r="E32" s="196">
        <v>0.40400000000000003</v>
      </c>
      <c r="F32" s="196">
        <v>0.11600000000000001</v>
      </c>
      <c r="G32" s="196">
        <v>0.13600000000000001</v>
      </c>
      <c r="H32" s="196">
        <v>0.17799999999999999</v>
      </c>
      <c r="I32" s="196">
        <v>0.30499999999999999</v>
      </c>
      <c r="J32" s="210"/>
      <c r="K32" s="82"/>
      <c r="L32" s="196">
        <v>0.317</v>
      </c>
      <c r="M32" s="196">
        <v>0.30099999999999999</v>
      </c>
      <c r="R32" s="76"/>
      <c r="V32" s="76"/>
      <c r="W32" s="76"/>
      <c r="X32" s="76"/>
      <c r="Y32" s="76"/>
      <c r="Z32" s="76"/>
      <c r="AA32" s="76"/>
      <c r="AB32" s="76"/>
      <c r="AC32" s="76"/>
    </row>
    <row r="33" spans="1:25" ht="16.5">
      <c r="A33" s="200" t="s">
        <v>193</v>
      </c>
      <c r="B33" s="196">
        <v>8.2000000000000003E-2</v>
      </c>
      <c r="C33" s="196"/>
      <c r="D33" s="196"/>
      <c r="E33" s="196"/>
      <c r="F33" s="196"/>
      <c r="G33" s="196"/>
      <c r="H33" s="196"/>
      <c r="I33" s="196"/>
      <c r="J33" s="210"/>
      <c r="K33" s="196">
        <v>6.3E-2</v>
      </c>
      <c r="L33" s="196">
        <v>0.85699999999999998</v>
      </c>
      <c r="M33" s="196">
        <v>0.17299999999999999</v>
      </c>
      <c r="Q33" s="76"/>
    </row>
    <row r="34" spans="1:25">
      <c r="A34" s="200" t="s">
        <v>186</v>
      </c>
      <c r="B34" s="196">
        <v>0.64800000000000002</v>
      </c>
      <c r="C34" s="196">
        <v>0.91400000000000003</v>
      </c>
      <c r="D34" s="196">
        <v>1.1890000000000001</v>
      </c>
      <c r="E34" s="196">
        <v>0.376</v>
      </c>
      <c r="F34" s="196">
        <v>1.2350000000000001</v>
      </c>
      <c r="G34" s="196">
        <v>0.54600000000000004</v>
      </c>
      <c r="H34" s="196">
        <v>1.3340000000000001</v>
      </c>
      <c r="I34" s="196">
        <v>0.29599999999999999</v>
      </c>
      <c r="J34" s="209">
        <v>1.0660000000000001</v>
      </c>
      <c r="K34" s="196">
        <v>0.28000000000000003</v>
      </c>
      <c r="L34" s="196">
        <v>1.0960000000000001</v>
      </c>
      <c r="M34" s="196">
        <v>0.313</v>
      </c>
      <c r="S34" s="76"/>
      <c r="T34" s="76"/>
    </row>
    <row r="35" spans="1:25">
      <c r="A35" s="200" t="s">
        <v>187</v>
      </c>
      <c r="B35" s="196">
        <v>0.872</v>
      </c>
      <c r="C35" s="196">
        <v>0.13100000000000001</v>
      </c>
      <c r="D35" s="196">
        <v>0.28100000000000003</v>
      </c>
      <c r="E35" s="196">
        <v>0.27600000000000002</v>
      </c>
      <c r="F35" s="196">
        <v>0.45800000000000002</v>
      </c>
      <c r="G35" s="196">
        <v>0.16600000000000001</v>
      </c>
      <c r="H35" s="196">
        <v>0.32</v>
      </c>
      <c r="I35" s="196">
        <v>0.217</v>
      </c>
      <c r="J35" s="209">
        <v>0.58299999999999996</v>
      </c>
      <c r="K35" s="196">
        <v>0.28399999999999997</v>
      </c>
      <c r="L35" s="196">
        <v>0.98</v>
      </c>
      <c r="M35" s="196">
        <v>0.38300000000000001</v>
      </c>
      <c r="R35" s="76"/>
      <c r="V35" s="76"/>
      <c r="W35" s="76"/>
    </row>
    <row r="36" spans="1:25">
      <c r="A36" s="200" t="s">
        <v>188</v>
      </c>
      <c r="B36" s="196">
        <v>0.49299999999999999</v>
      </c>
      <c r="C36" s="196">
        <v>0.58099999999999996</v>
      </c>
      <c r="D36" s="196">
        <v>0.42399999999999999</v>
      </c>
      <c r="E36" s="196">
        <v>0.189</v>
      </c>
      <c r="F36" s="196">
        <v>0.35599999999999998</v>
      </c>
      <c r="G36" s="196">
        <v>0.26700000000000002</v>
      </c>
      <c r="H36" s="196">
        <v>1.0329999999999999</v>
      </c>
      <c r="I36" s="196">
        <v>0.44800000000000001</v>
      </c>
      <c r="J36" s="209">
        <v>0.54</v>
      </c>
      <c r="K36" s="196">
        <v>0.125</v>
      </c>
      <c r="L36" s="196">
        <v>0.76500000000000001</v>
      </c>
      <c r="M36" s="196">
        <v>0.83499999999999996</v>
      </c>
      <c r="S36" s="76"/>
      <c r="T36" s="76"/>
    </row>
    <row r="37" spans="1:25">
      <c r="A37" s="199" t="s">
        <v>189</v>
      </c>
      <c r="B37" s="196">
        <v>0.247</v>
      </c>
      <c r="C37" s="196">
        <v>0.19500000000000001</v>
      </c>
      <c r="D37" s="196">
        <v>0.69599999999999995</v>
      </c>
      <c r="E37" s="196">
        <v>0.59899999999999998</v>
      </c>
      <c r="F37" s="196">
        <v>0.626</v>
      </c>
      <c r="G37" s="196">
        <v>0.21199999999999999</v>
      </c>
      <c r="H37" s="196">
        <v>0.92100000000000004</v>
      </c>
      <c r="I37" s="196">
        <v>0.13800000000000001</v>
      </c>
      <c r="J37" s="209">
        <v>1.0489999999999999</v>
      </c>
      <c r="K37" s="196">
        <v>0.28699999999999998</v>
      </c>
      <c r="L37" s="204"/>
      <c r="M37" s="196">
        <v>0.47899999999999998</v>
      </c>
      <c r="Q37" s="76"/>
      <c r="R37" s="76"/>
    </row>
    <row r="38" spans="1:25">
      <c r="A38" s="208" t="s">
        <v>194</v>
      </c>
      <c r="B38" s="196">
        <v>0.122</v>
      </c>
      <c r="C38" s="196">
        <v>8.2000000000000003E-2</v>
      </c>
      <c r="D38" s="196"/>
      <c r="E38" s="196">
        <v>0.42499999999999999</v>
      </c>
      <c r="F38" s="196"/>
      <c r="G38" s="196">
        <v>0.13400000000000001</v>
      </c>
      <c r="H38" s="196">
        <v>9.8000000000000004E-2</v>
      </c>
      <c r="I38" s="196">
        <v>0.107</v>
      </c>
      <c r="J38" s="209">
        <v>0.42099999999999999</v>
      </c>
      <c r="K38" s="196">
        <v>0.16700000000000001</v>
      </c>
      <c r="L38" s="204"/>
      <c r="M38" s="196">
        <v>0.16</v>
      </c>
      <c r="Q38" s="76"/>
    </row>
    <row r="39" spans="1:25" ht="16.5">
      <c r="A39" s="200" t="s">
        <v>190</v>
      </c>
      <c r="B39" s="196"/>
      <c r="C39" s="196"/>
      <c r="D39" s="196"/>
      <c r="E39" s="196"/>
      <c r="F39" s="196"/>
      <c r="G39" s="196"/>
      <c r="H39" s="196"/>
      <c r="I39" s="196"/>
      <c r="J39" s="209"/>
      <c r="K39" s="66"/>
      <c r="L39" s="196">
        <v>9.2999999999999999E-2</v>
      </c>
      <c r="M39" s="196"/>
      <c r="P39" s="76"/>
      <c r="Q39" s="76"/>
      <c r="S39" s="76"/>
    </row>
    <row r="40" spans="1:25">
      <c r="A40" s="200" t="s">
        <v>191</v>
      </c>
      <c r="B40" s="196">
        <v>1.0780000000000001</v>
      </c>
      <c r="C40" s="196">
        <v>0.20300000000000001</v>
      </c>
      <c r="D40" s="196">
        <v>1.226</v>
      </c>
      <c r="E40" s="196">
        <v>0.38200000000000001</v>
      </c>
      <c r="F40" s="196">
        <v>1.101</v>
      </c>
      <c r="G40" s="196">
        <v>0.18099999999999999</v>
      </c>
      <c r="H40" s="196">
        <v>0.35299999999999998</v>
      </c>
      <c r="I40" s="196">
        <v>0.88</v>
      </c>
      <c r="J40" s="195">
        <v>0.42099999999999999</v>
      </c>
      <c r="K40" s="196">
        <v>0.374</v>
      </c>
      <c r="L40" s="196">
        <v>0.44700000000000001</v>
      </c>
      <c r="M40" s="196">
        <v>0.35799999999999998</v>
      </c>
      <c r="P40" s="76"/>
      <c r="Q40" s="76"/>
      <c r="R40" s="76"/>
      <c r="S40" s="76"/>
    </row>
    <row r="41" spans="1:25" ht="16.5">
      <c r="A41" s="202" t="s">
        <v>100</v>
      </c>
      <c r="B41" s="148">
        <f>SUM(B29:B40)</f>
        <v>54.900000000000006</v>
      </c>
      <c r="C41" s="148">
        <f>SUM(C29:C40)</f>
        <v>41.931000000000004</v>
      </c>
      <c r="D41" s="148">
        <f t="shared" ref="B41:E41" si="5">SUM(D29:D40)</f>
        <v>55.405000000000001</v>
      </c>
      <c r="E41" s="148">
        <f>SUM(E29:E40)</f>
        <v>38.951000000000001</v>
      </c>
      <c r="F41" s="148">
        <f>SUM(F29:F40)</f>
        <v>55.330999999999989</v>
      </c>
      <c r="G41" s="148">
        <f t="shared" ref="F41:L41" si="6">SUM(G29:G40)</f>
        <v>42.468000000000004</v>
      </c>
      <c r="H41" s="148">
        <f>SUM(H29:H40)</f>
        <v>52.13600000000001</v>
      </c>
      <c r="I41" s="148">
        <f>SUM(I29:I40)</f>
        <v>40.734999999999999</v>
      </c>
      <c r="J41" s="205">
        <f>SUM(J29:J40)</f>
        <v>52.330999999999996</v>
      </c>
      <c r="K41" s="148">
        <f>SUM(K29:K40)</f>
        <v>39.841999999999999</v>
      </c>
      <c r="L41" s="148">
        <f t="shared" si="6"/>
        <v>58.607999999999997</v>
      </c>
      <c r="M41" s="148">
        <f>SUM(M29:M40)</f>
        <v>42.42</v>
      </c>
      <c r="Q41" s="76"/>
      <c r="R41" s="76"/>
    </row>
    <row r="42" spans="1:25" ht="16.5">
      <c r="A42" s="202" t="s">
        <v>211</v>
      </c>
      <c r="B42" s="148">
        <f>(B29/B41)*100</f>
        <v>67.315118397085598</v>
      </c>
      <c r="C42" s="148">
        <f>(C29/C41)*100</f>
        <v>45.7298895805013</v>
      </c>
      <c r="D42" s="148">
        <f t="shared" ref="B42:E42" si="7">(D29/D41)*100</f>
        <v>58.233011461059483</v>
      </c>
      <c r="E42" s="148">
        <f>(E29/E41)*100</f>
        <v>58.132012015095889</v>
      </c>
      <c r="F42" s="148">
        <f>(F29/F41)*100</f>
        <v>63.129168097449906</v>
      </c>
      <c r="G42" s="148">
        <f t="shared" ref="G42:M42" si="8">(G29/G41)*100</f>
        <v>57.026466986907785</v>
      </c>
      <c r="H42" s="148">
        <f t="shared" si="8"/>
        <v>53.763234617155121</v>
      </c>
      <c r="I42" s="148">
        <f t="shared" si="8"/>
        <v>60.940223395114771</v>
      </c>
      <c r="J42" s="148">
        <f t="shared" si="8"/>
        <v>61.60402056142631</v>
      </c>
      <c r="K42" s="148">
        <f t="shared" si="8"/>
        <v>46.729581848300789</v>
      </c>
      <c r="L42" s="148">
        <f t="shared" si="8"/>
        <v>58.964646464646464</v>
      </c>
      <c r="M42" s="148">
        <f t="shared" si="8"/>
        <v>52.359735973597353</v>
      </c>
    </row>
    <row r="43" spans="1:25" s="7" customFormat="1" ht="16.5">
      <c r="A43" s="263" t="s">
        <v>98</v>
      </c>
      <c r="B43" s="264">
        <f>B41+C41</f>
        <v>96.831000000000017</v>
      </c>
      <c r="C43" s="262"/>
      <c r="D43" s="264">
        <f>D41+E41</f>
        <v>94.355999999999995</v>
      </c>
      <c r="E43" s="262"/>
      <c r="F43" s="148">
        <f>F41+G41</f>
        <v>97.798999999999992</v>
      </c>
      <c r="G43" s="64"/>
      <c r="H43" s="148">
        <f>H41+I41</f>
        <v>92.871000000000009</v>
      </c>
      <c r="I43" s="64"/>
      <c r="J43" s="148">
        <f>J41+K41</f>
        <v>92.173000000000002</v>
      </c>
      <c r="K43" s="64"/>
      <c r="L43" s="148">
        <f>L41+M41</f>
        <v>101.02799999999999</v>
      </c>
      <c r="M43" s="117"/>
    </row>
    <row r="45" spans="1:25" ht="16.5">
      <c r="A45" s="203"/>
      <c r="B45" s="21"/>
      <c r="C45" s="21"/>
      <c r="D45" s="21"/>
      <c r="E45" s="21"/>
      <c r="F45" s="21"/>
      <c r="G45" s="21"/>
      <c r="H45" s="21"/>
      <c r="I45" s="21"/>
    </row>
    <row r="46" spans="1:25" ht="16">
      <c r="A46" s="233" t="s">
        <v>149</v>
      </c>
      <c r="B46" s="233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</row>
  </sheetData>
  <mergeCells count="49">
    <mergeCell ref="Z9:AA9"/>
    <mergeCell ref="AH8:AK8"/>
    <mergeCell ref="AL8:AO8"/>
    <mergeCell ref="AJ9:AK9"/>
    <mergeCell ref="AN9:AO9"/>
    <mergeCell ref="AB9:AC9"/>
    <mergeCell ref="AD8:AG8"/>
    <mergeCell ref="A2:AG2"/>
    <mergeCell ref="A3:AG3"/>
    <mergeCell ref="F8:I8"/>
    <mergeCell ref="F9:G9"/>
    <mergeCell ref="H9:I9"/>
    <mergeCell ref="B8:E8"/>
    <mergeCell ref="B9:C9"/>
    <mergeCell ref="D9:E9"/>
    <mergeCell ref="J8:M8"/>
    <mergeCell ref="J9:K9"/>
    <mergeCell ref="L9:M9"/>
    <mergeCell ref="N8:Q8"/>
    <mergeCell ref="R8:U8"/>
    <mergeCell ref="N9:O9"/>
    <mergeCell ref="P9:Q9"/>
    <mergeCell ref="T9:U9"/>
    <mergeCell ref="A23:Y23"/>
    <mergeCell ref="AT8:AW8"/>
    <mergeCell ref="R9:S9"/>
    <mergeCell ref="Z8:AC8"/>
    <mergeCell ref="V8:Y8"/>
    <mergeCell ref="X9:Y9"/>
    <mergeCell ref="V9:W9"/>
    <mergeCell ref="AR9:AS9"/>
    <mergeCell ref="AT9:AU9"/>
    <mergeCell ref="AV9:AW9"/>
    <mergeCell ref="AD9:AE9"/>
    <mergeCell ref="AF9:AG9"/>
    <mergeCell ref="AL9:AM9"/>
    <mergeCell ref="AP9:AQ9"/>
    <mergeCell ref="AH9:AI9"/>
    <mergeCell ref="AP8:AS8"/>
    <mergeCell ref="L27:M27"/>
    <mergeCell ref="F26:I26"/>
    <mergeCell ref="F27:G27"/>
    <mergeCell ref="H27:I27"/>
    <mergeCell ref="A46:Y46"/>
    <mergeCell ref="J26:M26"/>
    <mergeCell ref="J27:K27"/>
    <mergeCell ref="B26:E26"/>
    <mergeCell ref="B27:C27"/>
    <mergeCell ref="D27:E27"/>
  </mergeCells>
  <hyperlinks>
    <hyperlink ref="A7" location="Índice!A1" display="Indice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N37"/>
  <sheetViews>
    <sheetView showGridLines="0" topLeftCell="A6" zoomScale="73" workbookViewId="0">
      <selection activeCell="E29" sqref="E29"/>
    </sheetView>
  </sheetViews>
  <sheetFormatPr baseColWidth="10" defaultColWidth="11.453125" defaultRowHeight="16.5"/>
  <cols>
    <col min="1" max="1" width="27.36328125" style="10" customWidth="1"/>
    <col min="2" max="2" width="9.6328125" style="10" customWidth="1"/>
    <col min="3" max="3" width="10.1796875" style="10" customWidth="1"/>
    <col min="4" max="4" width="12.1796875" style="10" customWidth="1"/>
    <col min="5" max="5" width="11.1796875" style="10" customWidth="1"/>
    <col min="6" max="6" width="14.1796875" style="10" customWidth="1"/>
    <col min="7" max="7" width="13.54296875" style="10" customWidth="1"/>
    <col min="8" max="8" width="13.1796875" style="10" customWidth="1"/>
    <col min="9" max="9" width="12.453125" style="10" customWidth="1"/>
    <col min="10" max="10" width="9.54296875" style="10" bestFit="1" customWidth="1"/>
    <col min="11" max="11" width="8.54296875" style="10" bestFit="1" customWidth="1"/>
    <col min="12" max="12" width="9.54296875" style="10" bestFit="1" customWidth="1"/>
    <col min="13" max="13" width="8.54296875" style="10" bestFit="1" customWidth="1"/>
    <col min="14" max="16384" width="11.453125" style="10"/>
  </cols>
  <sheetData>
    <row r="1" spans="1:248" s="20" customFormat="1" ht="181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</row>
    <row r="2" spans="1:248" s="20" customFormat="1" ht="20.25" customHeight="1">
      <c r="A2" s="215" t="s">
        <v>105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</row>
    <row r="3" spans="1:248" s="20" customFormat="1" ht="57" customHeight="1">
      <c r="A3" s="216" t="s">
        <v>212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</row>
    <row r="4" spans="1:248" s="31" customFormat="1" ht="32.5">
      <c r="A4" s="21" t="s">
        <v>67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248" s="20" customFormat="1">
      <c r="A5" s="43" t="s">
        <v>113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248" s="20" customFormat="1" ht="17.5">
      <c r="A6" s="41" t="s">
        <v>141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D6" s="30"/>
      <c r="AG6" s="30"/>
    </row>
    <row r="7" spans="1:248" s="20" customFormat="1">
      <c r="A7" s="45" t="s">
        <v>114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</row>
    <row r="8" spans="1:248" s="57" customFormat="1">
      <c r="A8" s="129"/>
      <c r="B8" s="244">
        <v>2024</v>
      </c>
      <c r="C8" s="244"/>
      <c r="D8" s="244"/>
      <c r="E8" s="244"/>
      <c r="F8" s="244">
        <v>2023</v>
      </c>
      <c r="G8" s="244"/>
      <c r="H8" s="244"/>
      <c r="I8" s="244"/>
      <c r="J8" s="244">
        <v>2022</v>
      </c>
      <c r="K8" s="244"/>
      <c r="L8" s="244"/>
      <c r="M8" s="244"/>
      <c r="N8" s="244">
        <v>2021</v>
      </c>
      <c r="O8" s="244"/>
      <c r="P8" s="244"/>
      <c r="Q8" s="244"/>
      <c r="R8" s="244">
        <v>2019</v>
      </c>
      <c r="S8" s="244"/>
      <c r="T8" s="244"/>
      <c r="U8" s="244"/>
      <c r="V8" s="244">
        <v>2018</v>
      </c>
      <c r="W8" s="244"/>
      <c r="X8" s="244"/>
      <c r="Y8" s="244"/>
      <c r="Z8" s="244">
        <v>2017</v>
      </c>
      <c r="AA8" s="244"/>
      <c r="AB8" s="244"/>
      <c r="AC8" s="244"/>
      <c r="AD8" s="244">
        <v>2016</v>
      </c>
      <c r="AE8" s="244"/>
      <c r="AF8" s="244"/>
      <c r="AG8" s="244"/>
      <c r="AH8" s="244">
        <v>2015</v>
      </c>
      <c r="AI8" s="244"/>
      <c r="AJ8" s="244"/>
      <c r="AK8" s="244"/>
      <c r="AL8" s="244">
        <v>2014</v>
      </c>
      <c r="AM8" s="244"/>
      <c r="AN8" s="244"/>
      <c r="AO8" s="244"/>
      <c r="AP8" s="244">
        <v>2013</v>
      </c>
      <c r="AQ8" s="244"/>
      <c r="AR8" s="244"/>
      <c r="AS8" s="244"/>
      <c r="AT8" s="244">
        <v>2012</v>
      </c>
      <c r="AU8" s="244"/>
      <c r="AV8" s="244"/>
      <c r="AW8" s="244"/>
      <c r="AX8" s="244">
        <v>2011</v>
      </c>
      <c r="AY8" s="244"/>
      <c r="AZ8" s="244"/>
      <c r="BA8" s="244"/>
      <c r="BB8" s="244">
        <v>2010</v>
      </c>
      <c r="BC8" s="244"/>
      <c r="BD8" s="244"/>
      <c r="BE8" s="24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</row>
    <row r="9" spans="1:248" s="56" customFormat="1">
      <c r="A9" s="158"/>
      <c r="B9" s="238" t="s">
        <v>1</v>
      </c>
      <c r="C9" s="238"/>
      <c r="D9" s="238" t="s">
        <v>4</v>
      </c>
      <c r="E9" s="238"/>
      <c r="F9" s="238" t="s">
        <v>1</v>
      </c>
      <c r="G9" s="238"/>
      <c r="H9" s="238" t="s">
        <v>4</v>
      </c>
      <c r="I9" s="238"/>
      <c r="J9" s="238" t="s">
        <v>1</v>
      </c>
      <c r="K9" s="238"/>
      <c r="L9" s="238" t="s">
        <v>4</v>
      </c>
      <c r="M9" s="238"/>
      <c r="N9" s="238" t="s">
        <v>1</v>
      </c>
      <c r="O9" s="238"/>
      <c r="P9" s="238" t="s">
        <v>4</v>
      </c>
      <c r="Q9" s="238"/>
      <c r="R9" s="238" t="s">
        <v>1</v>
      </c>
      <c r="S9" s="238"/>
      <c r="T9" s="238" t="s">
        <v>4</v>
      </c>
      <c r="U9" s="238"/>
      <c r="V9" s="238" t="s">
        <v>1</v>
      </c>
      <c r="W9" s="238"/>
      <c r="X9" s="238" t="s">
        <v>4</v>
      </c>
      <c r="Y9" s="238"/>
      <c r="Z9" s="238" t="s">
        <v>1</v>
      </c>
      <c r="AA9" s="238"/>
      <c r="AB9" s="238" t="s">
        <v>4</v>
      </c>
      <c r="AC9" s="238"/>
      <c r="AD9" s="238" t="s">
        <v>1</v>
      </c>
      <c r="AE9" s="238"/>
      <c r="AF9" s="238" t="s">
        <v>4</v>
      </c>
      <c r="AG9" s="238"/>
      <c r="AH9" s="238" t="s">
        <v>1</v>
      </c>
      <c r="AI9" s="238"/>
      <c r="AJ9" s="238" t="s">
        <v>4</v>
      </c>
      <c r="AK9" s="238"/>
      <c r="AL9" s="238" t="s">
        <v>1</v>
      </c>
      <c r="AM9" s="238"/>
      <c r="AN9" s="238" t="s">
        <v>4</v>
      </c>
      <c r="AO9" s="238"/>
      <c r="AP9" s="61" t="s">
        <v>1</v>
      </c>
      <c r="AQ9" s="61"/>
      <c r="AR9" s="61" t="s">
        <v>4</v>
      </c>
      <c r="AS9" s="61"/>
      <c r="AT9" s="238" t="s">
        <v>1</v>
      </c>
      <c r="AU9" s="238"/>
      <c r="AV9" s="238" t="s">
        <v>4</v>
      </c>
      <c r="AW9" s="238"/>
      <c r="AX9" s="238" t="s">
        <v>1</v>
      </c>
      <c r="AY9" s="238"/>
      <c r="AZ9" s="238" t="s">
        <v>4</v>
      </c>
      <c r="BA9" s="238"/>
      <c r="BB9" s="238" t="s">
        <v>1</v>
      </c>
      <c r="BC9" s="238"/>
      <c r="BD9" s="238" t="s">
        <v>4</v>
      </c>
      <c r="BE9" s="238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04"/>
      <c r="FC9" s="104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</row>
    <row r="10" spans="1:248" s="58" customFormat="1">
      <c r="A10" s="159"/>
      <c r="B10" s="90" t="s">
        <v>2</v>
      </c>
      <c r="C10" s="90" t="s">
        <v>3</v>
      </c>
      <c r="D10" s="90" t="s">
        <v>2</v>
      </c>
      <c r="E10" s="90" t="s">
        <v>3</v>
      </c>
      <c r="F10" s="90" t="s">
        <v>2</v>
      </c>
      <c r="G10" s="90" t="s">
        <v>3</v>
      </c>
      <c r="H10" s="90" t="s">
        <v>2</v>
      </c>
      <c r="I10" s="90" t="s">
        <v>3</v>
      </c>
      <c r="J10" s="90" t="s">
        <v>2</v>
      </c>
      <c r="K10" s="90" t="s">
        <v>3</v>
      </c>
      <c r="L10" s="90" t="s">
        <v>2</v>
      </c>
      <c r="M10" s="90" t="s">
        <v>3</v>
      </c>
      <c r="N10" s="81" t="s">
        <v>2</v>
      </c>
      <c r="O10" s="81" t="s">
        <v>3</v>
      </c>
      <c r="P10" s="81" t="s">
        <v>2</v>
      </c>
      <c r="Q10" s="81" t="s">
        <v>3</v>
      </c>
      <c r="R10" s="81" t="s">
        <v>2</v>
      </c>
      <c r="S10" s="81" t="s">
        <v>3</v>
      </c>
      <c r="T10" s="81" t="s">
        <v>2</v>
      </c>
      <c r="U10" s="81" t="s">
        <v>3</v>
      </c>
      <c r="V10" s="81" t="s">
        <v>2</v>
      </c>
      <c r="W10" s="81" t="s">
        <v>3</v>
      </c>
      <c r="X10" s="81" t="s">
        <v>2</v>
      </c>
      <c r="Y10" s="81" t="s">
        <v>3</v>
      </c>
      <c r="Z10" s="81" t="s">
        <v>2</v>
      </c>
      <c r="AA10" s="81" t="s">
        <v>3</v>
      </c>
      <c r="AB10" s="81" t="s">
        <v>2</v>
      </c>
      <c r="AC10" s="81" t="s">
        <v>3</v>
      </c>
      <c r="AD10" s="81" t="s">
        <v>2</v>
      </c>
      <c r="AE10" s="81" t="s">
        <v>3</v>
      </c>
      <c r="AF10" s="81" t="s">
        <v>2</v>
      </c>
      <c r="AG10" s="81" t="s">
        <v>3</v>
      </c>
      <c r="AH10" s="81" t="s">
        <v>2</v>
      </c>
      <c r="AI10" s="81" t="s">
        <v>3</v>
      </c>
      <c r="AJ10" s="81" t="s">
        <v>2</v>
      </c>
      <c r="AK10" s="81" t="s">
        <v>3</v>
      </c>
      <c r="AL10" s="81" t="s">
        <v>2</v>
      </c>
      <c r="AM10" s="81" t="s">
        <v>3</v>
      </c>
      <c r="AN10" s="81" t="s">
        <v>2</v>
      </c>
      <c r="AO10" s="81" t="s">
        <v>3</v>
      </c>
      <c r="AP10" s="81" t="s">
        <v>2</v>
      </c>
      <c r="AQ10" s="81" t="s">
        <v>3</v>
      </c>
      <c r="AR10" s="81" t="s">
        <v>2</v>
      </c>
      <c r="AS10" s="81" t="s">
        <v>3</v>
      </c>
      <c r="AT10" s="81" t="s">
        <v>2</v>
      </c>
      <c r="AU10" s="81" t="s">
        <v>3</v>
      </c>
      <c r="AV10" s="81" t="s">
        <v>2</v>
      </c>
      <c r="AW10" s="81" t="s">
        <v>3</v>
      </c>
      <c r="AX10" s="81" t="s">
        <v>2</v>
      </c>
      <c r="AY10" s="81" t="s">
        <v>3</v>
      </c>
      <c r="AZ10" s="81" t="s">
        <v>2</v>
      </c>
      <c r="BA10" s="81" t="s">
        <v>3</v>
      </c>
      <c r="BB10" s="81" t="s">
        <v>2</v>
      </c>
      <c r="BC10" s="81" t="s">
        <v>3</v>
      </c>
      <c r="BD10" s="81" t="s">
        <v>2</v>
      </c>
      <c r="BE10" s="81" t="s">
        <v>3</v>
      </c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</row>
    <row r="11" spans="1:248">
      <c r="A11" s="80" t="s">
        <v>17</v>
      </c>
      <c r="B11" s="169">
        <v>7.1289999999999996</v>
      </c>
      <c r="C11" s="169">
        <v>5.343</v>
      </c>
      <c r="D11" s="169">
        <v>31.346</v>
      </c>
      <c r="E11" s="177">
        <v>22.219000000000001</v>
      </c>
      <c r="F11" s="82">
        <v>6.093</v>
      </c>
      <c r="G11" s="82">
        <v>5.4740000000000002</v>
      </c>
      <c r="H11" s="82">
        <v>34.61</v>
      </c>
      <c r="I11" s="82">
        <v>23.597000000000001</v>
      </c>
      <c r="J11" s="169">
        <v>4.8970000000000002</v>
      </c>
      <c r="K11" s="169">
        <v>37.301000000000002</v>
      </c>
      <c r="L11" s="169">
        <v>33.167999999999999</v>
      </c>
      <c r="M11" s="169">
        <v>20.524000000000001</v>
      </c>
      <c r="N11" s="86">
        <v>5.04</v>
      </c>
      <c r="O11" s="86">
        <v>1.8129999999999999</v>
      </c>
      <c r="P11" s="169">
        <v>40.043999999999997</v>
      </c>
      <c r="Q11" s="169">
        <v>38.9</v>
      </c>
      <c r="R11" s="187">
        <v>4.9718400000000003</v>
      </c>
      <c r="S11" s="187">
        <v>2.0406400000000002</v>
      </c>
      <c r="T11" s="187">
        <v>44.783699999999996</v>
      </c>
      <c r="U11" s="187">
        <v>42.107199999999999</v>
      </c>
      <c r="V11" s="187">
        <v>7.9365240000000004</v>
      </c>
      <c r="W11" s="187">
        <v>2.8679420000000002</v>
      </c>
      <c r="X11" s="187">
        <v>50.357019999999999</v>
      </c>
      <c r="Y11" s="187">
        <v>44.747059999999998</v>
      </c>
      <c r="Z11" s="187">
        <v>6.628539</v>
      </c>
      <c r="AA11" s="187">
        <v>2.6590990000000003</v>
      </c>
      <c r="AB11" s="187">
        <v>52.261379999999996</v>
      </c>
      <c r="AC11" s="187">
        <v>48.912129999999998</v>
      </c>
      <c r="AD11" s="187">
        <v>6.3849399999999994</v>
      </c>
      <c r="AE11" s="187">
        <v>2.2912499999999998</v>
      </c>
      <c r="AF11" s="187">
        <v>54.1873</v>
      </c>
      <c r="AG11" s="187">
        <v>53.398099999999999</v>
      </c>
      <c r="AH11" s="187">
        <v>7.4045299999999994</v>
      </c>
      <c r="AI11" s="187">
        <v>3.3425100000000003</v>
      </c>
      <c r="AJ11" s="187">
        <v>51.863199999999999</v>
      </c>
      <c r="AK11" s="187">
        <v>55.903800000000004</v>
      </c>
      <c r="AL11" s="188">
        <v>7.6871999999999998</v>
      </c>
      <c r="AM11" s="188">
        <v>3.6890000000000001</v>
      </c>
      <c r="AN11" s="188">
        <v>52.658499999999997</v>
      </c>
      <c r="AO11" s="188">
        <v>54.161699999999996</v>
      </c>
      <c r="AP11" s="188">
        <v>7.4530399999999997</v>
      </c>
      <c r="AQ11" s="188">
        <v>3.9094899999999999</v>
      </c>
      <c r="AR11" s="188">
        <v>52.594300000000004</v>
      </c>
      <c r="AS11" s="188">
        <v>54.595199999999998</v>
      </c>
      <c r="AT11" s="188">
        <v>5.69747</v>
      </c>
      <c r="AU11" s="188">
        <v>1.83975</v>
      </c>
      <c r="AV11" s="188">
        <v>53.080100000000002</v>
      </c>
      <c r="AW11" s="188">
        <v>58.153300000000002</v>
      </c>
      <c r="AX11" s="188">
        <v>6.3206099999999994</v>
      </c>
      <c r="AY11" s="188">
        <v>3.2726500000000001</v>
      </c>
      <c r="AZ11" s="188">
        <v>50.927300000000002</v>
      </c>
      <c r="BA11" s="188">
        <v>52.268500000000003</v>
      </c>
      <c r="BB11" s="188">
        <v>10.466799999999999</v>
      </c>
      <c r="BC11" s="188">
        <v>5.5694300000000005</v>
      </c>
      <c r="BD11" s="188">
        <v>59.284399999999998</v>
      </c>
      <c r="BE11" s="188">
        <v>53.9634</v>
      </c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</row>
    <row r="12" spans="1:248">
      <c r="A12" s="80" t="s">
        <v>16</v>
      </c>
      <c r="B12" s="169">
        <v>47.774000000000001</v>
      </c>
      <c r="C12" s="169">
        <v>36.591999999999999</v>
      </c>
      <c r="D12" s="169">
        <v>24.062999999999999</v>
      </c>
      <c r="E12" s="169">
        <v>16.736000000000001</v>
      </c>
      <c r="F12" s="82">
        <v>49.241</v>
      </c>
      <c r="G12" s="82">
        <v>36.997999999999998</v>
      </c>
      <c r="H12" s="82">
        <v>17.530999999999999</v>
      </c>
      <c r="I12" s="82">
        <v>17.141999999999999</v>
      </c>
      <c r="J12" s="169">
        <v>47.015999999999998</v>
      </c>
      <c r="K12" s="169">
        <v>2.5459999999999998</v>
      </c>
      <c r="L12" s="169">
        <v>25.443999999999999</v>
      </c>
      <c r="M12" s="169">
        <v>21.901</v>
      </c>
      <c r="N12" s="169">
        <v>42.398000000000003</v>
      </c>
      <c r="O12" s="169">
        <v>30.428000000000001</v>
      </c>
      <c r="P12" s="169">
        <v>34.689</v>
      </c>
      <c r="Q12" s="169">
        <v>24.991</v>
      </c>
      <c r="R12" s="187">
        <v>42.886000000000003</v>
      </c>
      <c r="S12" s="187">
        <v>37.644500000000001</v>
      </c>
      <c r="T12" s="187">
        <v>31.453200000000002</v>
      </c>
      <c r="U12" s="187">
        <v>26.536900000000003</v>
      </c>
      <c r="V12" s="187">
        <v>56.863819999999997</v>
      </c>
      <c r="W12" s="187">
        <v>45.024929999999998</v>
      </c>
      <c r="X12" s="187">
        <v>19.242939999999997</v>
      </c>
      <c r="Y12" s="187">
        <v>19.559740000000001</v>
      </c>
      <c r="Z12" s="187">
        <v>57.088769999999997</v>
      </c>
      <c r="AA12" s="187">
        <v>43.520160000000004</v>
      </c>
      <c r="AB12" s="187">
        <v>19.159089999999999</v>
      </c>
      <c r="AC12" s="187">
        <v>17.21725</v>
      </c>
      <c r="AD12" s="187">
        <v>52.480699999999999</v>
      </c>
      <c r="AE12" s="187">
        <v>42.728999999999999</v>
      </c>
      <c r="AF12" s="187">
        <v>19.0274</v>
      </c>
      <c r="AG12" s="187">
        <v>17.430900000000001</v>
      </c>
      <c r="AH12" s="187">
        <v>51.808500000000002</v>
      </c>
      <c r="AI12" s="187">
        <v>41.230499999999999</v>
      </c>
      <c r="AJ12" s="187">
        <v>20.148199999999999</v>
      </c>
      <c r="AK12" s="187">
        <v>19.045200000000001</v>
      </c>
      <c r="AL12" s="188">
        <v>50.3123</v>
      </c>
      <c r="AM12" s="188">
        <v>40.7607</v>
      </c>
      <c r="AN12" s="188">
        <v>20.157299999999999</v>
      </c>
      <c r="AO12" s="188">
        <v>18.758299999999998</v>
      </c>
      <c r="AP12" s="188">
        <v>54.357300000000002</v>
      </c>
      <c r="AQ12" s="188">
        <v>37.783799999999999</v>
      </c>
      <c r="AR12" s="188">
        <v>19.091900000000003</v>
      </c>
      <c r="AS12" s="188">
        <v>19.7743</v>
      </c>
      <c r="AT12" s="188">
        <v>46.461199999999998</v>
      </c>
      <c r="AU12" s="188">
        <v>36.195</v>
      </c>
      <c r="AV12" s="188">
        <v>20.244599999999998</v>
      </c>
      <c r="AW12" s="188">
        <v>15.180299999999999</v>
      </c>
      <c r="AX12" s="188">
        <v>45.056800000000003</v>
      </c>
      <c r="AY12" s="188">
        <v>34.008199999999995</v>
      </c>
      <c r="AZ12" s="188">
        <v>19.005099999999999</v>
      </c>
      <c r="BA12" s="188">
        <v>16.041899999999998</v>
      </c>
      <c r="BB12" s="188">
        <v>40.351800000000004</v>
      </c>
      <c r="BC12" s="188">
        <v>31.427700000000002</v>
      </c>
      <c r="BD12" s="188">
        <v>6.9151199999999999</v>
      </c>
      <c r="BE12" s="188">
        <v>9.5653600000000001</v>
      </c>
    </row>
    <row r="13" spans="1:248" s="21" customFormat="1">
      <c r="A13" s="160" t="s">
        <v>13</v>
      </c>
      <c r="B13" s="186">
        <f t="shared" ref="B13:E13" si="0">B11+B12</f>
        <v>54.902999999999999</v>
      </c>
      <c r="C13" s="186">
        <f t="shared" si="0"/>
        <v>41.935000000000002</v>
      </c>
      <c r="D13" s="186">
        <f t="shared" si="0"/>
        <v>55.408999999999999</v>
      </c>
      <c r="E13" s="186">
        <f t="shared" si="0"/>
        <v>38.954999999999998</v>
      </c>
      <c r="F13" s="186">
        <f t="shared" ref="F13:I13" si="1">F11+F12</f>
        <v>55.334000000000003</v>
      </c>
      <c r="G13" s="186">
        <f t="shared" si="1"/>
        <v>42.471999999999994</v>
      </c>
      <c r="H13" s="186">
        <f t="shared" si="1"/>
        <v>52.140999999999998</v>
      </c>
      <c r="I13" s="186">
        <f t="shared" si="1"/>
        <v>40.739000000000004</v>
      </c>
      <c r="J13" s="186">
        <f>J11+J12</f>
        <v>51.912999999999997</v>
      </c>
      <c r="K13" s="186">
        <f t="shared" ref="K13:L13" si="2">K11+K12</f>
        <v>39.847000000000001</v>
      </c>
      <c r="L13" s="186">
        <f t="shared" si="2"/>
        <v>58.611999999999995</v>
      </c>
      <c r="M13" s="186">
        <f>M11+M12</f>
        <v>42.424999999999997</v>
      </c>
      <c r="N13" s="186">
        <f t="shared" ref="N13:U13" si="3">N11+N12</f>
        <v>47.438000000000002</v>
      </c>
      <c r="O13" s="186">
        <f t="shared" si="3"/>
        <v>32.241</v>
      </c>
      <c r="P13" s="186">
        <f t="shared" si="3"/>
        <v>74.733000000000004</v>
      </c>
      <c r="Q13" s="186">
        <f t="shared" si="3"/>
        <v>63.890999999999998</v>
      </c>
      <c r="R13" s="189">
        <f t="shared" si="3"/>
        <v>47.857840000000003</v>
      </c>
      <c r="S13" s="189">
        <f t="shared" si="3"/>
        <v>39.685140000000004</v>
      </c>
      <c r="T13" s="189">
        <f t="shared" si="3"/>
        <v>76.236899999999991</v>
      </c>
      <c r="U13" s="189">
        <f t="shared" si="3"/>
        <v>68.644100000000009</v>
      </c>
      <c r="V13" s="189">
        <f t="shared" ref="V13:BE13" si="4">V11+V12</f>
        <v>64.800343999999996</v>
      </c>
      <c r="W13" s="189">
        <f t="shared" si="4"/>
        <v>47.892871999999997</v>
      </c>
      <c r="X13" s="189">
        <f t="shared" si="4"/>
        <v>69.599959999999996</v>
      </c>
      <c r="Y13" s="189">
        <f t="shared" si="4"/>
        <v>64.306799999999996</v>
      </c>
      <c r="Z13" s="189">
        <f t="shared" si="4"/>
        <v>63.717309</v>
      </c>
      <c r="AA13" s="189">
        <f t="shared" si="4"/>
        <v>46.179259000000002</v>
      </c>
      <c r="AB13" s="189">
        <f t="shared" si="4"/>
        <v>71.420469999999995</v>
      </c>
      <c r="AC13" s="189">
        <f t="shared" si="4"/>
        <v>66.129379999999998</v>
      </c>
      <c r="AD13" s="189">
        <f t="shared" si="4"/>
        <v>58.865639999999999</v>
      </c>
      <c r="AE13" s="189">
        <f t="shared" si="4"/>
        <v>45.020249999999997</v>
      </c>
      <c r="AF13" s="189">
        <f t="shared" si="4"/>
        <v>73.214699999999993</v>
      </c>
      <c r="AG13" s="189">
        <f t="shared" si="4"/>
        <v>70.829000000000008</v>
      </c>
      <c r="AH13" s="189">
        <f t="shared" si="4"/>
        <v>59.213030000000003</v>
      </c>
      <c r="AI13" s="189">
        <f t="shared" si="4"/>
        <v>44.573009999999996</v>
      </c>
      <c r="AJ13" s="189">
        <f t="shared" si="4"/>
        <v>72.011399999999995</v>
      </c>
      <c r="AK13" s="189">
        <f t="shared" si="4"/>
        <v>74.949000000000012</v>
      </c>
      <c r="AL13" s="189">
        <f t="shared" si="4"/>
        <v>57.999499999999998</v>
      </c>
      <c r="AM13" s="189">
        <f t="shared" si="4"/>
        <v>44.4497</v>
      </c>
      <c r="AN13" s="189">
        <f t="shared" si="4"/>
        <v>72.815799999999996</v>
      </c>
      <c r="AO13" s="189">
        <f t="shared" si="4"/>
        <v>72.919999999999987</v>
      </c>
      <c r="AP13" s="189">
        <f t="shared" si="4"/>
        <v>61.810340000000004</v>
      </c>
      <c r="AQ13" s="189">
        <f t="shared" si="4"/>
        <v>41.693289999999998</v>
      </c>
      <c r="AR13" s="189">
        <f t="shared" si="4"/>
        <v>71.686200000000014</v>
      </c>
      <c r="AS13" s="189">
        <f t="shared" si="4"/>
        <v>74.369500000000002</v>
      </c>
      <c r="AT13" s="189">
        <f t="shared" si="4"/>
        <v>52.158670000000001</v>
      </c>
      <c r="AU13" s="189">
        <f t="shared" si="4"/>
        <v>38.034750000000003</v>
      </c>
      <c r="AV13" s="189">
        <f t="shared" si="4"/>
        <v>73.324700000000007</v>
      </c>
      <c r="AW13" s="189">
        <f t="shared" si="4"/>
        <v>73.333600000000004</v>
      </c>
      <c r="AX13" s="189">
        <f t="shared" si="4"/>
        <v>51.377410000000005</v>
      </c>
      <c r="AY13" s="189">
        <f t="shared" si="4"/>
        <v>37.280849999999994</v>
      </c>
      <c r="AZ13" s="189">
        <f t="shared" si="4"/>
        <v>69.932400000000001</v>
      </c>
      <c r="BA13" s="189">
        <f t="shared" si="4"/>
        <v>68.310400000000001</v>
      </c>
      <c r="BB13" s="189">
        <f t="shared" si="4"/>
        <v>50.818600000000004</v>
      </c>
      <c r="BC13" s="189">
        <f t="shared" si="4"/>
        <v>36.997129999999999</v>
      </c>
      <c r="BD13" s="189">
        <f t="shared" si="4"/>
        <v>66.199519999999993</v>
      </c>
      <c r="BE13" s="189">
        <f t="shared" si="4"/>
        <v>63.528759999999998</v>
      </c>
    </row>
    <row r="14" spans="1:248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169"/>
      <c r="O14" s="169"/>
      <c r="P14" s="169"/>
      <c r="Q14" s="169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8"/>
      <c r="AM14" s="188"/>
      <c r="AN14" s="188"/>
      <c r="AO14" s="188"/>
      <c r="AP14" s="188"/>
      <c r="AQ14" s="188"/>
      <c r="AR14" s="188"/>
      <c r="AS14" s="188"/>
      <c r="AT14" s="188"/>
      <c r="AU14" s="188"/>
      <c r="AV14" s="188"/>
      <c r="AW14" s="188"/>
      <c r="AX14" s="188"/>
      <c r="AY14" s="188"/>
      <c r="AZ14" s="188"/>
      <c r="BA14" s="188"/>
      <c r="BB14" s="188"/>
      <c r="BC14" s="188"/>
      <c r="BD14" s="188"/>
      <c r="BE14" s="188"/>
    </row>
    <row r="15" spans="1:248">
      <c r="A15" s="80" t="s">
        <v>18</v>
      </c>
      <c r="B15" s="169">
        <v>1.27</v>
      </c>
      <c r="C15" s="169">
        <v>1.4810000000000001</v>
      </c>
      <c r="D15" s="190">
        <v>21.895</v>
      </c>
      <c r="E15" s="190">
        <v>15.987</v>
      </c>
      <c r="F15" s="82">
        <v>1.573</v>
      </c>
      <c r="G15" s="82">
        <v>1.1930000000000001</v>
      </c>
      <c r="H15" s="82">
        <v>16.193000000000001</v>
      </c>
      <c r="I15" s="82">
        <v>15.244999999999999</v>
      </c>
      <c r="J15" s="169">
        <v>2.7120000000000002</v>
      </c>
      <c r="K15" s="169">
        <v>2.0219999999999998</v>
      </c>
      <c r="L15" s="169">
        <v>22.218</v>
      </c>
      <c r="M15" s="169">
        <v>18.831</v>
      </c>
      <c r="N15" s="169">
        <v>1.8540000000000001</v>
      </c>
      <c r="O15" s="169">
        <v>1.8129999999999999</v>
      </c>
      <c r="P15" s="169">
        <v>24.033000000000001</v>
      </c>
      <c r="Q15" s="169">
        <v>17.594000000000001</v>
      </c>
      <c r="R15" s="187">
        <v>2.8744699999999996</v>
      </c>
      <c r="S15" s="187">
        <v>2.0881799999999999</v>
      </c>
      <c r="T15" s="187">
        <v>21.999200000000002</v>
      </c>
      <c r="U15" s="187">
        <v>19.184900000000003</v>
      </c>
      <c r="V15" s="187">
        <v>8.6456939999999989</v>
      </c>
      <c r="W15" s="187">
        <v>5.477824</v>
      </c>
      <c r="X15" s="187">
        <v>17.64263</v>
      </c>
      <c r="Y15" s="187">
        <v>16.255009999999999</v>
      </c>
      <c r="Z15" s="187">
        <v>9.7509770000000007</v>
      </c>
      <c r="AA15" s="187">
        <v>6.8272409999999999</v>
      </c>
      <c r="AB15" s="187">
        <v>16.422169999999998</v>
      </c>
      <c r="AC15" s="187">
        <v>14.479799999999999</v>
      </c>
      <c r="AD15" s="187">
        <v>6.9250600000000002</v>
      </c>
      <c r="AE15" s="187">
        <v>5.9526000000000003</v>
      </c>
      <c r="AF15" s="187">
        <v>16.636599999999998</v>
      </c>
      <c r="AG15" s="187">
        <v>13.842700000000001</v>
      </c>
      <c r="AH15" s="187">
        <v>8.8634000000000004</v>
      </c>
      <c r="AI15" s="187">
        <v>7.3021799999999999</v>
      </c>
      <c r="AJ15" s="187">
        <v>17.515499999999999</v>
      </c>
      <c r="AK15" s="187">
        <v>16.669799999999999</v>
      </c>
      <c r="AL15" s="188">
        <v>7.6707000000000001</v>
      </c>
      <c r="AM15" s="188">
        <v>6.1738100000000005</v>
      </c>
      <c r="AN15" s="188">
        <v>17.956900000000001</v>
      </c>
      <c r="AO15" s="188">
        <v>16.769400000000001</v>
      </c>
      <c r="AP15" s="188">
        <v>10.687899999999999</v>
      </c>
      <c r="AQ15" s="188">
        <v>6.6137799999999993</v>
      </c>
      <c r="AR15" s="188">
        <v>16.4407</v>
      </c>
      <c r="AS15" s="188">
        <v>17.4102</v>
      </c>
      <c r="AT15" s="188">
        <v>8.8190200000000001</v>
      </c>
      <c r="AU15" s="188">
        <v>7.0660500000000006</v>
      </c>
      <c r="AV15" s="188">
        <v>18.352499999999999</v>
      </c>
      <c r="AW15" s="188">
        <v>13.772600000000001</v>
      </c>
      <c r="AX15" s="188">
        <v>7.6353800000000005</v>
      </c>
      <c r="AY15" s="188">
        <v>6.7197500000000003</v>
      </c>
      <c r="AZ15" s="188">
        <v>17.113499999999998</v>
      </c>
      <c r="BA15" s="188">
        <v>14.4221</v>
      </c>
      <c r="BB15" s="188">
        <v>2.5703299999999998</v>
      </c>
      <c r="BC15" s="188">
        <v>1.8796600000000001</v>
      </c>
      <c r="BD15" s="188">
        <v>4.4394300000000007</v>
      </c>
      <c r="BE15" s="188">
        <v>6.6816899999999997</v>
      </c>
    </row>
    <row r="16" spans="1:248">
      <c r="A16" s="80" t="s">
        <v>19</v>
      </c>
      <c r="B16" s="169">
        <v>46.503</v>
      </c>
      <c r="C16" s="177">
        <v>35.11</v>
      </c>
      <c r="D16" s="169">
        <v>2.1680000000000001</v>
      </c>
      <c r="E16" s="190">
        <v>0.748</v>
      </c>
      <c r="F16" s="82">
        <v>47.667000000000002</v>
      </c>
      <c r="G16" s="82">
        <v>35.804000000000002</v>
      </c>
      <c r="H16" s="82">
        <v>1.337</v>
      </c>
      <c r="I16" s="82">
        <v>1.897</v>
      </c>
      <c r="J16" s="169">
        <v>44.304000000000002</v>
      </c>
      <c r="K16" s="169">
        <v>35.277999999999999</v>
      </c>
      <c r="L16" s="169">
        <v>3.0859999999999999</v>
      </c>
      <c r="M16" s="169">
        <v>3.07</v>
      </c>
      <c r="N16" s="169">
        <v>40.543999999999997</v>
      </c>
      <c r="O16" s="169">
        <v>28.614999999999998</v>
      </c>
      <c r="P16" s="169">
        <v>10.656000000000001</v>
      </c>
      <c r="Q16" s="169">
        <v>7.3970000000000002</v>
      </c>
      <c r="R16" s="187">
        <v>40.011499999999998</v>
      </c>
      <c r="S16" s="187">
        <v>35.556400000000004</v>
      </c>
      <c r="T16" s="187">
        <v>9.4540699999999998</v>
      </c>
      <c r="U16" s="187">
        <v>7.3519899999999998</v>
      </c>
      <c r="V16" s="187">
        <v>48.218120000000006</v>
      </c>
      <c r="W16" s="187">
        <v>39.547110000000004</v>
      </c>
      <c r="X16" s="187">
        <v>1.600309</v>
      </c>
      <c r="Y16" s="187">
        <v>3.304738</v>
      </c>
      <c r="Z16" s="187">
        <v>47.337800000000001</v>
      </c>
      <c r="AA16" s="187">
        <v>36.692920000000001</v>
      </c>
      <c r="AB16" s="187">
        <v>2.7369270000000001</v>
      </c>
      <c r="AC16" s="187">
        <v>2.7374510000000001</v>
      </c>
      <c r="AD16" s="187">
        <v>45.555699999999995</v>
      </c>
      <c r="AE16" s="187">
        <v>36.776400000000002</v>
      </c>
      <c r="AF16" s="187">
        <v>2.39079</v>
      </c>
      <c r="AG16" s="187">
        <v>3.5882299999999998</v>
      </c>
      <c r="AH16" s="187">
        <v>42.866699999999994</v>
      </c>
      <c r="AI16" s="187">
        <v>33.9283</v>
      </c>
      <c r="AJ16" s="187">
        <v>2.6326799999999997</v>
      </c>
      <c r="AK16" s="187">
        <v>2.3754200000000001</v>
      </c>
      <c r="AL16" s="188">
        <v>42.6417</v>
      </c>
      <c r="AM16" s="188">
        <v>34.585999999999999</v>
      </c>
      <c r="AN16" s="188">
        <v>2.2004000000000001</v>
      </c>
      <c r="AO16" s="188">
        <v>1.9888399999999999</v>
      </c>
      <c r="AP16" s="188">
        <v>43.669400000000003</v>
      </c>
      <c r="AQ16" s="188">
        <v>31.17</v>
      </c>
      <c r="AR16" s="188">
        <v>2.65123</v>
      </c>
      <c r="AS16" s="188">
        <v>2.3641900000000002</v>
      </c>
      <c r="AT16" s="188">
        <v>37.642199999999995</v>
      </c>
      <c r="AU16" s="188">
        <v>29.128900000000002</v>
      </c>
      <c r="AV16" s="188">
        <v>1.8921300000000001</v>
      </c>
      <c r="AW16" s="188">
        <v>1.4076600000000001</v>
      </c>
      <c r="AX16" s="188">
        <v>37.421399999999998</v>
      </c>
      <c r="AY16" s="188">
        <v>27.288499999999999</v>
      </c>
      <c r="AZ16" s="188">
        <v>1.8916199999999999</v>
      </c>
      <c r="BA16" s="188">
        <v>1.6197999999999999</v>
      </c>
      <c r="BB16" s="188">
        <v>37.781400000000005</v>
      </c>
      <c r="BC16" s="188">
        <v>29.547999999999998</v>
      </c>
      <c r="BD16" s="188">
        <v>2.4756900000000002</v>
      </c>
      <c r="BE16" s="188">
        <v>2.88367</v>
      </c>
    </row>
    <row r="17" spans="1:57" s="21" customFormat="1">
      <c r="A17" s="160" t="s">
        <v>13</v>
      </c>
      <c r="B17" s="186">
        <f t="shared" ref="B17:E17" si="5">B15+B16</f>
        <v>47.773000000000003</v>
      </c>
      <c r="C17" s="186">
        <f t="shared" si="5"/>
        <v>36.591000000000001</v>
      </c>
      <c r="D17" s="186">
        <f t="shared" si="5"/>
        <v>24.062999999999999</v>
      </c>
      <c r="E17" s="186">
        <f t="shared" si="5"/>
        <v>16.734999999999999</v>
      </c>
      <c r="F17" s="186">
        <f t="shared" ref="F17:M17" si="6">F15+F16</f>
        <v>49.24</v>
      </c>
      <c r="G17" s="186">
        <f t="shared" si="6"/>
        <v>36.997</v>
      </c>
      <c r="H17" s="186">
        <f t="shared" si="6"/>
        <v>17.53</v>
      </c>
      <c r="I17" s="186">
        <f t="shared" si="6"/>
        <v>17.141999999999999</v>
      </c>
      <c r="J17" s="186">
        <f t="shared" si="6"/>
        <v>47.016000000000005</v>
      </c>
      <c r="K17" s="186">
        <f t="shared" si="6"/>
        <v>37.299999999999997</v>
      </c>
      <c r="L17" s="186">
        <f t="shared" si="6"/>
        <v>25.303999999999998</v>
      </c>
      <c r="M17" s="186">
        <f t="shared" si="6"/>
        <v>21.901</v>
      </c>
      <c r="N17" s="186">
        <f>N15+N16</f>
        <v>42.397999999999996</v>
      </c>
      <c r="O17" s="186">
        <f t="shared" ref="O17:Q17" si="7">O15+O16</f>
        <v>30.427999999999997</v>
      </c>
      <c r="P17" s="186">
        <f t="shared" si="7"/>
        <v>34.689</v>
      </c>
      <c r="Q17" s="186">
        <f t="shared" si="7"/>
        <v>24.991</v>
      </c>
      <c r="R17" s="189">
        <f>R15+R16</f>
        <v>42.88597</v>
      </c>
      <c r="S17" s="189">
        <f>S15+S16</f>
        <v>37.644580000000005</v>
      </c>
      <c r="T17" s="189">
        <f>T15+T16</f>
        <v>31.453270000000003</v>
      </c>
      <c r="U17" s="189">
        <f>U15+U16</f>
        <v>26.536890000000003</v>
      </c>
      <c r="V17" s="189">
        <f t="shared" ref="V17:BE17" si="8">V15+V16</f>
        <v>56.863814000000005</v>
      </c>
      <c r="W17" s="189">
        <f t="shared" si="8"/>
        <v>45.024934000000002</v>
      </c>
      <c r="X17" s="189">
        <f t="shared" si="8"/>
        <v>19.242939</v>
      </c>
      <c r="Y17" s="189">
        <f t="shared" si="8"/>
        <v>19.559747999999999</v>
      </c>
      <c r="Z17" s="189">
        <f t="shared" si="8"/>
        <v>57.088777</v>
      </c>
      <c r="AA17" s="189">
        <f t="shared" si="8"/>
        <v>43.520161000000002</v>
      </c>
      <c r="AB17" s="189">
        <f t="shared" si="8"/>
        <v>19.159096999999999</v>
      </c>
      <c r="AC17" s="189">
        <f t="shared" si="8"/>
        <v>17.217250999999997</v>
      </c>
      <c r="AD17" s="189">
        <f t="shared" si="8"/>
        <v>52.480759999999997</v>
      </c>
      <c r="AE17" s="189">
        <f t="shared" si="8"/>
        <v>42.728999999999999</v>
      </c>
      <c r="AF17" s="189">
        <f t="shared" si="8"/>
        <v>19.027389999999997</v>
      </c>
      <c r="AG17" s="189">
        <f t="shared" si="8"/>
        <v>17.43093</v>
      </c>
      <c r="AH17" s="189">
        <f t="shared" si="8"/>
        <v>51.730099999999993</v>
      </c>
      <c r="AI17" s="189">
        <f t="shared" si="8"/>
        <v>41.23048</v>
      </c>
      <c r="AJ17" s="189">
        <f t="shared" si="8"/>
        <v>20.14818</v>
      </c>
      <c r="AK17" s="189">
        <f t="shared" si="8"/>
        <v>19.04522</v>
      </c>
      <c r="AL17" s="189">
        <f t="shared" si="8"/>
        <v>50.312399999999997</v>
      </c>
      <c r="AM17" s="189">
        <f t="shared" si="8"/>
        <v>40.759810000000002</v>
      </c>
      <c r="AN17" s="189">
        <f t="shared" si="8"/>
        <v>20.157299999999999</v>
      </c>
      <c r="AO17" s="189">
        <f t="shared" si="8"/>
        <v>18.758240000000001</v>
      </c>
      <c r="AP17" s="189">
        <f t="shared" si="8"/>
        <v>54.357300000000002</v>
      </c>
      <c r="AQ17" s="189">
        <f t="shared" si="8"/>
        <v>37.78378</v>
      </c>
      <c r="AR17" s="189">
        <f t="shared" si="8"/>
        <v>19.091929999999998</v>
      </c>
      <c r="AS17" s="189">
        <f t="shared" si="8"/>
        <v>19.77439</v>
      </c>
      <c r="AT17" s="189">
        <f t="shared" si="8"/>
        <v>46.461219999999997</v>
      </c>
      <c r="AU17" s="189">
        <f t="shared" si="8"/>
        <v>36.194950000000006</v>
      </c>
      <c r="AV17" s="189">
        <f t="shared" si="8"/>
        <v>20.244630000000001</v>
      </c>
      <c r="AW17" s="189">
        <f t="shared" si="8"/>
        <v>15.180260000000001</v>
      </c>
      <c r="AX17" s="189">
        <f t="shared" si="8"/>
        <v>45.056779999999996</v>
      </c>
      <c r="AY17" s="189">
        <f t="shared" si="8"/>
        <v>34.008249999999997</v>
      </c>
      <c r="AZ17" s="189">
        <f t="shared" si="8"/>
        <v>19.005119999999998</v>
      </c>
      <c r="BA17" s="189">
        <f t="shared" si="8"/>
        <v>16.041900000000002</v>
      </c>
      <c r="BB17" s="189">
        <f t="shared" si="8"/>
        <v>40.351730000000003</v>
      </c>
      <c r="BC17" s="189">
        <f t="shared" si="8"/>
        <v>31.427659999999999</v>
      </c>
      <c r="BD17" s="189">
        <f t="shared" si="8"/>
        <v>6.9151200000000008</v>
      </c>
      <c r="BE17" s="189">
        <f t="shared" si="8"/>
        <v>9.5653600000000001</v>
      </c>
    </row>
    <row r="18" spans="1:57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169"/>
      <c r="O18" s="169"/>
      <c r="P18" s="169"/>
      <c r="Q18" s="169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</row>
    <row r="19" spans="1:57">
      <c r="A19" s="80" t="s">
        <v>20</v>
      </c>
      <c r="B19" s="82">
        <v>12.103999999999999</v>
      </c>
      <c r="C19" s="190">
        <v>10.7</v>
      </c>
      <c r="D19" s="190">
        <v>1.0449999999999999</v>
      </c>
      <c r="E19" s="190">
        <v>0.47599999999999998</v>
      </c>
      <c r="F19" s="82">
        <v>10.535</v>
      </c>
      <c r="G19" s="82">
        <v>8.86</v>
      </c>
      <c r="H19" s="82">
        <v>0.68300000000000005</v>
      </c>
      <c r="I19" s="82">
        <v>1.101</v>
      </c>
      <c r="J19" s="169">
        <v>10.343999999999999</v>
      </c>
      <c r="K19" s="169">
        <v>8.9809999999999999</v>
      </c>
      <c r="L19" s="169">
        <v>1.1819999999999999</v>
      </c>
      <c r="M19" s="169">
        <v>1.395</v>
      </c>
      <c r="N19" s="169">
        <v>7.843</v>
      </c>
      <c r="O19" s="169">
        <v>7.7160000000000002</v>
      </c>
      <c r="P19" s="169">
        <v>1.7829999999999999</v>
      </c>
      <c r="Q19" s="169">
        <v>1.2170000000000001</v>
      </c>
      <c r="R19" s="86">
        <v>12.229299999999999</v>
      </c>
      <c r="S19" s="86">
        <v>12.9754</v>
      </c>
      <c r="T19" s="86">
        <v>2.07572</v>
      </c>
      <c r="U19" s="86">
        <v>1.7950200000000001</v>
      </c>
      <c r="V19" s="187">
        <v>15.77853</v>
      </c>
      <c r="W19" s="187">
        <v>14.565610000000001</v>
      </c>
      <c r="X19" s="187">
        <v>0.17840969999999998</v>
      </c>
      <c r="Y19" s="187">
        <v>0.75815470000000007</v>
      </c>
      <c r="Z19" s="187">
        <v>14.351940000000001</v>
      </c>
      <c r="AA19" s="187">
        <v>11.305680000000001</v>
      </c>
      <c r="AB19" s="187">
        <v>1.0895730000000001</v>
      </c>
      <c r="AC19" s="187">
        <v>0.44693130000000003</v>
      </c>
      <c r="AD19" s="187">
        <v>12.4733</v>
      </c>
      <c r="AE19" s="187">
        <v>13.922190000000001</v>
      </c>
      <c r="AF19" s="187">
        <v>0.55700000000000005</v>
      </c>
      <c r="AG19" s="187">
        <v>0.81699999999999995</v>
      </c>
      <c r="AH19" s="187">
        <v>12.882100000000001</v>
      </c>
      <c r="AI19" s="187">
        <v>12.578100000000001</v>
      </c>
      <c r="AJ19" s="187">
        <v>0.66600000000000004</v>
      </c>
      <c r="AK19" s="187">
        <v>0.7</v>
      </c>
      <c r="AL19" s="188">
        <v>14.742000000000001</v>
      </c>
      <c r="AM19" s="188">
        <v>11.693700000000002</v>
      </c>
      <c r="AN19" s="188">
        <v>0.60375000000000001</v>
      </c>
      <c r="AO19" s="188">
        <v>0.6509299999999999</v>
      </c>
      <c r="AP19" s="188">
        <v>29.49</v>
      </c>
      <c r="AQ19" s="188">
        <v>20.9892</v>
      </c>
      <c r="AR19" s="188">
        <v>1.86</v>
      </c>
      <c r="AS19" s="188">
        <v>1.51004</v>
      </c>
      <c r="AT19" s="188">
        <v>11.071200000000001</v>
      </c>
      <c r="AU19" s="188">
        <v>10.1325</v>
      </c>
      <c r="AV19" s="188">
        <v>0.26747000000000004</v>
      </c>
      <c r="AW19" s="188">
        <v>0.21281</v>
      </c>
      <c r="AX19" s="188">
        <v>9.8050999999999995</v>
      </c>
      <c r="AY19" s="188">
        <v>6.5599499999999997</v>
      </c>
      <c r="AZ19" s="188">
        <v>0.32818999999999998</v>
      </c>
      <c r="BA19" s="188">
        <v>0.26860000000000001</v>
      </c>
      <c r="BB19" s="188">
        <v>13.536200000000001</v>
      </c>
      <c r="BC19" s="188">
        <v>10.462200000000001</v>
      </c>
      <c r="BD19" s="188">
        <v>0.86323000000000005</v>
      </c>
      <c r="BE19" s="188">
        <v>1.2382299999999999</v>
      </c>
    </row>
    <row r="20" spans="1:57">
      <c r="A20" s="80" t="s">
        <v>21</v>
      </c>
      <c r="B20" s="82">
        <v>34.323999999999998</v>
      </c>
      <c r="C20" s="190">
        <v>24.41</v>
      </c>
      <c r="D20" s="190">
        <v>1.1220000000000001</v>
      </c>
      <c r="E20" s="190">
        <v>0.27200000000000002</v>
      </c>
      <c r="F20" s="82">
        <v>37.131999999999998</v>
      </c>
      <c r="G20" s="82">
        <v>26.806999999999999</v>
      </c>
      <c r="H20" s="82">
        <v>0.56299999999999994</v>
      </c>
      <c r="I20" s="82">
        <v>0.79600000000000004</v>
      </c>
      <c r="J20" s="169">
        <v>33.770000000000003</v>
      </c>
      <c r="K20" s="169">
        <v>26.206</v>
      </c>
      <c r="L20" s="169">
        <v>1.903</v>
      </c>
      <c r="M20" s="169">
        <v>1.6739999999999999</v>
      </c>
      <c r="N20" s="169">
        <v>32.631</v>
      </c>
      <c r="O20" s="169">
        <v>20.899000000000001</v>
      </c>
      <c r="P20" s="169">
        <v>8.7409999999999997</v>
      </c>
      <c r="Q20" s="169">
        <v>6.18</v>
      </c>
      <c r="R20" s="86">
        <v>27.7822</v>
      </c>
      <c r="S20" s="86">
        <v>22.5809</v>
      </c>
      <c r="T20" s="86">
        <v>7.3783500000000002</v>
      </c>
      <c r="U20" s="86">
        <v>5.5569700000000006</v>
      </c>
      <c r="V20" s="187">
        <v>32.439590000000003</v>
      </c>
      <c r="W20" s="187">
        <v>24.9815</v>
      </c>
      <c r="X20" s="187">
        <v>1.4218989999999998</v>
      </c>
      <c r="Y20" s="187">
        <v>2.546583</v>
      </c>
      <c r="Z20" s="187">
        <v>32.985860000000002</v>
      </c>
      <c r="AA20" s="187">
        <v>25.387240000000002</v>
      </c>
      <c r="AB20" s="187">
        <v>1.6473550000000001</v>
      </c>
      <c r="AC20" s="187">
        <v>2.2905189999999997</v>
      </c>
      <c r="AD20" s="187">
        <v>33.0824</v>
      </c>
      <c r="AE20" s="187">
        <v>22.664639999999999</v>
      </c>
      <c r="AF20" s="187">
        <v>1.8334000000000001</v>
      </c>
      <c r="AG20" s="187">
        <v>2.77163</v>
      </c>
      <c r="AH20" s="187">
        <v>29.984599999999997</v>
      </c>
      <c r="AI20" s="187">
        <v>21.350200000000001</v>
      </c>
      <c r="AJ20" s="187">
        <v>1.96614</v>
      </c>
      <c r="AK20" s="187">
        <v>1.6751199999999999</v>
      </c>
      <c r="AL20" s="188">
        <v>27.840400000000002</v>
      </c>
      <c r="AM20" s="188">
        <v>22.8</v>
      </c>
      <c r="AN20" s="188">
        <v>1.5966900000000002</v>
      </c>
      <c r="AO20" s="188">
        <v>1.3379000000000001</v>
      </c>
      <c r="AP20" s="188">
        <v>14.179399999999999</v>
      </c>
      <c r="AQ20" s="188">
        <v>10.1808</v>
      </c>
      <c r="AR20" s="188">
        <v>0.79113999999999995</v>
      </c>
      <c r="AS20" s="188">
        <v>0.85414200000000007</v>
      </c>
      <c r="AT20" s="188">
        <v>26.571000000000002</v>
      </c>
      <c r="AU20" s="188">
        <v>18.9191</v>
      </c>
      <c r="AV20" s="188">
        <v>1.6246500000000001</v>
      </c>
      <c r="AW20" s="188">
        <v>1.19485</v>
      </c>
      <c r="AX20" s="188">
        <v>27.616299999999999</v>
      </c>
      <c r="AY20" s="188">
        <v>20.7285</v>
      </c>
      <c r="AZ20" s="188">
        <v>1.56342</v>
      </c>
      <c r="BA20" s="188">
        <v>1.351</v>
      </c>
      <c r="BB20" s="188">
        <v>24.245200000000001</v>
      </c>
      <c r="BC20" s="188">
        <v>19.0306</v>
      </c>
      <c r="BD20" s="188">
        <v>1.6124499999999999</v>
      </c>
      <c r="BE20" s="188">
        <v>1.64544</v>
      </c>
    </row>
    <row r="21" spans="1:57">
      <c r="A21" s="80" t="s">
        <v>32</v>
      </c>
      <c r="B21" s="80"/>
      <c r="C21" s="80"/>
      <c r="D21" s="80"/>
      <c r="E21" s="80"/>
      <c r="F21" s="80"/>
      <c r="G21" s="80"/>
      <c r="H21" s="80"/>
      <c r="I21" s="80"/>
      <c r="J21" s="169"/>
      <c r="K21" s="80"/>
      <c r="L21" s="169"/>
      <c r="M21" s="80"/>
      <c r="N21" s="169">
        <v>7.0000000000000007E-2</v>
      </c>
      <c r="O21" s="169">
        <v>0</v>
      </c>
      <c r="P21" s="169">
        <v>0.13200000000000001</v>
      </c>
      <c r="Q21" s="169">
        <v>0</v>
      </c>
      <c r="R21" s="187">
        <v>0</v>
      </c>
      <c r="S21" s="187">
        <v>0</v>
      </c>
      <c r="T21" s="187">
        <v>0</v>
      </c>
      <c r="U21" s="187">
        <v>0</v>
      </c>
      <c r="V21" s="187">
        <v>0</v>
      </c>
      <c r="W21" s="187">
        <v>0</v>
      </c>
      <c r="X21" s="187">
        <v>0</v>
      </c>
      <c r="Y21" s="187">
        <v>0</v>
      </c>
      <c r="Z21" s="187">
        <v>0</v>
      </c>
      <c r="AA21" s="187">
        <v>0</v>
      </c>
      <c r="AB21" s="187">
        <v>0</v>
      </c>
      <c r="AC21" s="187">
        <v>0</v>
      </c>
      <c r="AD21" s="187">
        <v>0</v>
      </c>
      <c r="AE21" s="187">
        <v>0.189</v>
      </c>
      <c r="AF21" s="187">
        <v>0</v>
      </c>
      <c r="AG21" s="187">
        <v>0</v>
      </c>
      <c r="AH21" s="187">
        <v>0</v>
      </c>
      <c r="AI21" s="187">
        <v>0</v>
      </c>
      <c r="AJ21" s="187">
        <v>0</v>
      </c>
      <c r="AK21" s="187">
        <v>0</v>
      </c>
      <c r="AL21" s="188">
        <v>5.8999999999999997E-2</v>
      </c>
      <c r="AM21" s="188">
        <v>9.2999999999999999E-2</v>
      </c>
      <c r="AN21" s="188">
        <v>0</v>
      </c>
      <c r="AO21" s="188">
        <v>0</v>
      </c>
      <c r="AP21" s="188">
        <v>0</v>
      </c>
      <c r="AQ21" s="188">
        <v>0</v>
      </c>
      <c r="AR21" s="188">
        <v>0</v>
      </c>
      <c r="AS21" s="188">
        <v>0</v>
      </c>
      <c r="AT21" s="188">
        <v>0</v>
      </c>
      <c r="AU21" s="188">
        <v>7.7310000000000004E-2</v>
      </c>
      <c r="AV21" s="188">
        <v>0</v>
      </c>
      <c r="AW21" s="188">
        <v>0</v>
      </c>
      <c r="AX21" s="86">
        <v>0</v>
      </c>
      <c r="AY21" s="86">
        <v>0</v>
      </c>
      <c r="AZ21" s="86">
        <v>0</v>
      </c>
      <c r="BA21" s="86">
        <v>0</v>
      </c>
      <c r="BB21" s="188">
        <v>0</v>
      </c>
      <c r="BC21" s="188">
        <v>5.5210000000000002E-2</v>
      </c>
      <c r="BD21" s="188">
        <v>0</v>
      </c>
      <c r="BE21" s="188">
        <v>0</v>
      </c>
    </row>
    <row r="22" spans="1:57" s="21" customFormat="1">
      <c r="A22" s="160" t="s">
        <v>13</v>
      </c>
      <c r="B22" s="186">
        <f>B19+B20+B21</f>
        <v>46.427999999999997</v>
      </c>
      <c r="C22" s="186">
        <f>C19+C20+C21</f>
        <v>35.11</v>
      </c>
      <c r="D22" s="186">
        <f>D19+D20+D21</f>
        <v>2.1669999999999998</v>
      </c>
      <c r="E22" s="186">
        <f>E19+E20+E21</f>
        <v>0.748</v>
      </c>
      <c r="F22" s="186">
        <f>F19+F20+F21</f>
        <v>47.667000000000002</v>
      </c>
      <c r="G22" s="186">
        <f t="shared" ref="G22:I22" si="9">G19+G20+G21</f>
        <v>35.667000000000002</v>
      </c>
      <c r="H22" s="186">
        <f t="shared" si="9"/>
        <v>1.246</v>
      </c>
      <c r="I22" s="186">
        <f t="shared" si="9"/>
        <v>1.897</v>
      </c>
      <c r="J22" s="186">
        <f t="shared" ref="J22:M22" si="10">J19+J20+J21</f>
        <v>44.114000000000004</v>
      </c>
      <c r="K22" s="186">
        <f t="shared" si="10"/>
        <v>35.186999999999998</v>
      </c>
      <c r="L22" s="186">
        <f t="shared" si="10"/>
        <v>3.085</v>
      </c>
      <c r="M22" s="186">
        <f t="shared" si="10"/>
        <v>3.069</v>
      </c>
      <c r="N22" s="186">
        <f>N19+N20+N21</f>
        <v>40.544000000000004</v>
      </c>
      <c r="O22" s="186">
        <f t="shared" ref="O22:Q22" si="11">O19+O20+O21</f>
        <v>28.615000000000002</v>
      </c>
      <c r="P22" s="186">
        <f t="shared" si="11"/>
        <v>10.655999999999999</v>
      </c>
      <c r="Q22" s="186">
        <f t="shared" si="11"/>
        <v>7.3970000000000002</v>
      </c>
      <c r="R22" s="189">
        <f>R19+R20+R21</f>
        <v>40.011499999999998</v>
      </c>
      <c r="S22" s="189">
        <f>S19+S20+S21</f>
        <v>35.5563</v>
      </c>
      <c r="T22" s="189">
        <f>T19+T20+T21</f>
        <v>9.4540699999999998</v>
      </c>
      <c r="U22" s="189">
        <f>U19+U20+U21</f>
        <v>7.3519900000000007</v>
      </c>
      <c r="V22" s="189">
        <f t="shared" ref="V22:BE22" si="12">V19+V20+V21</f>
        <v>48.218119999999999</v>
      </c>
      <c r="W22" s="189">
        <f t="shared" si="12"/>
        <v>39.547110000000004</v>
      </c>
      <c r="X22" s="189">
        <f t="shared" si="12"/>
        <v>1.6003086999999998</v>
      </c>
      <c r="Y22" s="189">
        <f t="shared" si="12"/>
        <v>3.3047377</v>
      </c>
      <c r="Z22" s="189">
        <f t="shared" si="12"/>
        <v>47.337800000000001</v>
      </c>
      <c r="AA22" s="189">
        <f t="shared" si="12"/>
        <v>36.692920000000001</v>
      </c>
      <c r="AB22" s="189">
        <f t="shared" si="12"/>
        <v>2.7369280000000002</v>
      </c>
      <c r="AC22" s="189">
        <f t="shared" si="12"/>
        <v>2.7374502999999999</v>
      </c>
      <c r="AD22" s="189">
        <f t="shared" si="12"/>
        <v>45.555700000000002</v>
      </c>
      <c r="AE22" s="189">
        <f t="shared" si="12"/>
        <v>36.775829999999999</v>
      </c>
      <c r="AF22" s="189">
        <f t="shared" si="12"/>
        <v>2.3904000000000001</v>
      </c>
      <c r="AG22" s="189">
        <f t="shared" si="12"/>
        <v>3.5886300000000002</v>
      </c>
      <c r="AH22" s="189">
        <f t="shared" si="12"/>
        <v>42.866699999999994</v>
      </c>
      <c r="AI22" s="189">
        <f t="shared" si="12"/>
        <v>33.9283</v>
      </c>
      <c r="AJ22" s="189">
        <f t="shared" si="12"/>
        <v>2.6321400000000001</v>
      </c>
      <c r="AK22" s="189">
        <f t="shared" si="12"/>
        <v>2.3751199999999999</v>
      </c>
      <c r="AL22" s="189">
        <f t="shared" si="12"/>
        <v>42.641400000000004</v>
      </c>
      <c r="AM22" s="189">
        <f t="shared" si="12"/>
        <v>34.586700000000008</v>
      </c>
      <c r="AN22" s="189">
        <f t="shared" si="12"/>
        <v>2.2004400000000004</v>
      </c>
      <c r="AO22" s="189">
        <f t="shared" si="12"/>
        <v>1.9888300000000001</v>
      </c>
      <c r="AP22" s="189">
        <f t="shared" si="12"/>
        <v>43.669399999999996</v>
      </c>
      <c r="AQ22" s="189">
        <f t="shared" si="12"/>
        <v>31.17</v>
      </c>
      <c r="AR22" s="189">
        <f t="shared" si="12"/>
        <v>2.6511399999999998</v>
      </c>
      <c r="AS22" s="189">
        <f t="shared" si="12"/>
        <v>2.364182</v>
      </c>
      <c r="AT22" s="189">
        <f t="shared" si="12"/>
        <v>37.642200000000003</v>
      </c>
      <c r="AU22" s="189">
        <f t="shared" si="12"/>
        <v>29.128910000000001</v>
      </c>
      <c r="AV22" s="189">
        <f t="shared" si="12"/>
        <v>1.8921200000000002</v>
      </c>
      <c r="AW22" s="189">
        <f t="shared" si="12"/>
        <v>1.4076599999999999</v>
      </c>
      <c r="AX22" s="189">
        <f t="shared" si="12"/>
        <v>37.421399999999998</v>
      </c>
      <c r="AY22" s="189">
        <f t="shared" si="12"/>
        <v>27.288450000000001</v>
      </c>
      <c r="AZ22" s="189">
        <f t="shared" si="12"/>
        <v>1.89161</v>
      </c>
      <c r="BA22" s="189">
        <f t="shared" si="12"/>
        <v>1.6195999999999999</v>
      </c>
      <c r="BB22" s="189">
        <f t="shared" si="12"/>
        <v>37.781400000000005</v>
      </c>
      <c r="BC22" s="189">
        <f t="shared" si="12"/>
        <v>29.548010000000001</v>
      </c>
      <c r="BD22" s="189">
        <f t="shared" si="12"/>
        <v>2.4756800000000001</v>
      </c>
      <c r="BE22" s="189">
        <f t="shared" si="12"/>
        <v>2.88367</v>
      </c>
    </row>
    <row r="23" spans="1:57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169"/>
      <c r="O23" s="169"/>
      <c r="P23" s="169"/>
      <c r="Q23" s="169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8"/>
      <c r="AM23" s="188"/>
      <c r="AN23" s="188"/>
      <c r="AO23" s="188"/>
      <c r="AP23" s="188"/>
      <c r="AQ23" s="188"/>
      <c r="AR23" s="188"/>
      <c r="AS23" s="188"/>
      <c r="AT23" s="188"/>
      <c r="AU23" s="188"/>
      <c r="AV23" s="188"/>
      <c r="AW23" s="188"/>
      <c r="AX23" s="86"/>
      <c r="AY23" s="86"/>
      <c r="AZ23" s="86"/>
      <c r="BA23" s="86"/>
      <c r="BB23" s="188"/>
      <c r="BC23" s="188"/>
      <c r="BD23" s="188"/>
      <c r="BE23" s="188"/>
    </row>
    <row r="24" spans="1:57">
      <c r="A24" s="160" t="s">
        <v>98</v>
      </c>
      <c r="B24" s="186">
        <f>B13+C13</f>
        <v>96.837999999999994</v>
      </c>
      <c r="C24" s="265"/>
      <c r="D24" s="186">
        <f>D13+E13</f>
        <v>94.364000000000004</v>
      </c>
      <c r="E24" s="160"/>
      <c r="F24" s="206">
        <f>F13+G13</f>
        <v>97.805999999999997</v>
      </c>
      <c r="G24" s="160"/>
      <c r="H24" s="206">
        <f>H13+I13</f>
        <v>92.88</v>
      </c>
      <c r="I24" s="160"/>
      <c r="J24" s="186">
        <f>J13+K13</f>
        <v>91.759999999999991</v>
      </c>
      <c r="K24" s="186"/>
      <c r="L24" s="186">
        <f t="shared" ref="L24" si="13">L13+M13</f>
        <v>101.03699999999999</v>
      </c>
      <c r="M24" s="186"/>
      <c r="N24" s="186">
        <f>N13+O13</f>
        <v>79.679000000000002</v>
      </c>
      <c r="O24" s="186"/>
      <c r="P24" s="186">
        <f>P13+Q13</f>
        <v>138.624</v>
      </c>
      <c r="Q24" s="186"/>
      <c r="R24" s="189">
        <f>R13+S13</f>
        <v>87.54298</v>
      </c>
      <c r="S24" s="189"/>
      <c r="T24" s="189">
        <f>T13+U13</f>
        <v>144.881</v>
      </c>
      <c r="U24" s="189"/>
      <c r="V24" s="189">
        <f>V13+W13</f>
        <v>112.69321599999999</v>
      </c>
      <c r="W24" s="189"/>
      <c r="X24" s="189">
        <f>X13+Y13</f>
        <v>133.90675999999999</v>
      </c>
      <c r="Y24" s="189"/>
      <c r="Z24" s="189">
        <f>Z13+AA13</f>
        <v>109.896568</v>
      </c>
      <c r="AA24" s="189"/>
      <c r="AB24" s="189">
        <f>AB13+AC13</f>
        <v>137.54984999999999</v>
      </c>
      <c r="AC24" s="189"/>
      <c r="AD24" s="189">
        <f>AD13+AE13</f>
        <v>103.88588999999999</v>
      </c>
      <c r="AE24" s="189"/>
      <c r="AF24" s="189">
        <f>AF13+AG13</f>
        <v>144.0437</v>
      </c>
      <c r="AG24" s="189"/>
      <c r="AH24" s="189">
        <f>AH13+AI13</f>
        <v>103.78604</v>
      </c>
      <c r="AI24" s="189"/>
      <c r="AJ24" s="189">
        <f>AJ13+AK13</f>
        <v>146.96039999999999</v>
      </c>
      <c r="AK24" s="189"/>
      <c r="AL24" s="189">
        <f>AL13+AM13</f>
        <v>102.44919999999999</v>
      </c>
      <c r="AM24" s="189"/>
      <c r="AN24" s="189">
        <f>AN13+AO13</f>
        <v>145.73579999999998</v>
      </c>
      <c r="AO24" s="189"/>
      <c r="AP24" s="189">
        <f>AP13+AQ13</f>
        <v>103.50363</v>
      </c>
      <c r="AQ24" s="189"/>
      <c r="AR24" s="189">
        <f>AR13+AS13</f>
        <v>146.0557</v>
      </c>
      <c r="AS24" s="189"/>
      <c r="AT24" s="189">
        <f>AT13+AU13</f>
        <v>90.193420000000003</v>
      </c>
      <c r="AU24" s="189"/>
      <c r="AV24" s="189">
        <f>AV13+AW13</f>
        <v>146.6583</v>
      </c>
      <c r="AW24" s="189"/>
      <c r="AX24" s="189">
        <f>AX13+AY13</f>
        <v>88.658259999999999</v>
      </c>
      <c r="AY24" s="189"/>
      <c r="AZ24" s="189">
        <f>AZ13+BA13</f>
        <v>138.24279999999999</v>
      </c>
      <c r="BA24" s="189"/>
      <c r="BB24" s="189">
        <f>BB13+BC13</f>
        <v>87.815730000000002</v>
      </c>
      <c r="BC24" s="189"/>
      <c r="BD24" s="189">
        <f>BD13+BE13</f>
        <v>129.72827999999998</v>
      </c>
      <c r="BE24" s="189"/>
    </row>
    <row r="25" spans="1:57">
      <c r="A25" s="160" t="s">
        <v>93</v>
      </c>
      <c r="B25" s="186">
        <f>B24+D24</f>
        <v>191.202</v>
      </c>
      <c r="C25" s="265"/>
      <c r="D25" s="265"/>
      <c r="E25" s="160"/>
      <c r="F25" s="206">
        <f>F24+H24</f>
        <v>190.68599999999998</v>
      </c>
      <c r="G25" s="160"/>
      <c r="H25" s="160"/>
      <c r="I25" s="160"/>
      <c r="J25" s="186">
        <f>J24+L24</f>
        <v>192.79699999999997</v>
      </c>
      <c r="K25" s="160"/>
      <c r="L25" s="160"/>
      <c r="M25" s="160"/>
      <c r="N25" s="186">
        <f>N24+P24</f>
        <v>218.303</v>
      </c>
      <c r="O25" s="186"/>
      <c r="P25" s="186"/>
      <c r="Q25" s="186"/>
      <c r="R25" s="189">
        <f>R24+T24</f>
        <v>232.42398</v>
      </c>
      <c r="S25" s="189"/>
      <c r="T25" s="189"/>
      <c r="U25" s="189"/>
      <c r="V25" s="189">
        <f>V24+X24</f>
        <v>246.59997599999997</v>
      </c>
      <c r="W25" s="189"/>
      <c r="X25" s="189"/>
      <c r="Y25" s="189"/>
      <c r="Z25" s="189">
        <f>Z24+AB24</f>
        <v>247.44641799999999</v>
      </c>
      <c r="AA25" s="189"/>
      <c r="AB25" s="189"/>
      <c r="AC25" s="189"/>
      <c r="AD25" s="189">
        <f>AD24+AF24</f>
        <v>247.92958999999999</v>
      </c>
      <c r="AE25" s="189"/>
      <c r="AF25" s="189"/>
      <c r="AG25" s="189"/>
      <c r="AH25" s="189">
        <f>AH24+AJ24</f>
        <v>250.74644000000001</v>
      </c>
      <c r="AI25" s="189"/>
      <c r="AJ25" s="189"/>
      <c r="AK25" s="189"/>
      <c r="AL25" s="189">
        <f>AL24+AN24</f>
        <v>248.18499999999997</v>
      </c>
      <c r="AM25" s="189"/>
      <c r="AN25" s="189"/>
      <c r="AO25" s="189"/>
      <c r="AP25" s="189">
        <f>AP24+AR24</f>
        <v>249.55932999999999</v>
      </c>
      <c r="AQ25" s="189"/>
      <c r="AR25" s="189"/>
      <c r="AS25" s="189"/>
      <c r="AT25" s="189">
        <f>AT24+AV24</f>
        <v>236.85172</v>
      </c>
      <c r="AU25" s="189"/>
      <c r="AV25" s="189"/>
      <c r="AW25" s="189"/>
      <c r="AX25" s="189">
        <f>AX24+AZ24</f>
        <v>226.90105999999997</v>
      </c>
      <c r="AY25" s="189"/>
      <c r="AZ25" s="189"/>
      <c r="BA25" s="189"/>
      <c r="BB25" s="189">
        <f>BB24+BD24</f>
        <v>217.54400999999999</v>
      </c>
      <c r="BC25" s="189"/>
      <c r="BD25" s="189"/>
      <c r="BE25" s="189"/>
    </row>
    <row r="26" spans="1:57">
      <c r="A26" s="233" t="s">
        <v>149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</row>
    <row r="27" spans="1:57">
      <c r="C27" s="46"/>
      <c r="D27" s="46"/>
      <c r="AX27" s="185"/>
      <c r="AY27" s="185"/>
      <c r="AZ27" s="185"/>
      <c r="BA27" s="185"/>
    </row>
    <row r="28" spans="1:57">
      <c r="C28" s="46"/>
      <c r="D28" s="46"/>
      <c r="AX28" s="185"/>
      <c r="AY28" s="185"/>
      <c r="AZ28" s="185"/>
      <c r="BA28" s="185"/>
    </row>
    <row r="29" spans="1:57">
      <c r="D29" s="46"/>
    </row>
    <row r="31" spans="1:57">
      <c r="AX31" s="185"/>
      <c r="AY31" s="185"/>
      <c r="AZ31" s="185"/>
      <c r="BA31" s="185"/>
    </row>
    <row r="32" spans="1:57">
      <c r="AX32" s="185"/>
      <c r="AY32" s="185"/>
      <c r="AZ32" s="185"/>
      <c r="BA32" s="185"/>
    </row>
    <row r="33" spans="50:53">
      <c r="AX33" s="185"/>
      <c r="AY33" s="185"/>
      <c r="AZ33" s="185"/>
      <c r="BA33" s="185"/>
    </row>
    <row r="35" spans="50:53">
      <c r="AX35" s="185"/>
      <c r="AY35" s="185"/>
      <c r="AZ35" s="185"/>
      <c r="BA35" s="185"/>
    </row>
    <row r="36" spans="50:53">
      <c r="AX36" s="185"/>
      <c r="AY36" s="185"/>
      <c r="AZ36" s="185"/>
      <c r="BA36" s="185"/>
    </row>
    <row r="37" spans="50:53">
      <c r="AX37" s="185"/>
      <c r="AY37" s="185"/>
      <c r="AZ37" s="185"/>
      <c r="BA37" s="185"/>
    </row>
  </sheetData>
  <mergeCells count="43">
    <mergeCell ref="A2:AC2"/>
    <mergeCell ref="A3:AC3"/>
    <mergeCell ref="R8:U8"/>
    <mergeCell ref="R9:S9"/>
    <mergeCell ref="T9:U9"/>
    <mergeCell ref="V9:W9"/>
    <mergeCell ref="X9:Y9"/>
    <mergeCell ref="AB9:AC9"/>
    <mergeCell ref="Z9:AA9"/>
    <mergeCell ref="V8:Y8"/>
    <mergeCell ref="Z8:AC8"/>
    <mergeCell ref="AD8:AG8"/>
    <mergeCell ref="AF9:AG9"/>
    <mergeCell ref="AD9:AE9"/>
    <mergeCell ref="B8:E8"/>
    <mergeCell ref="B9:C9"/>
    <mergeCell ref="AJ9:AK9"/>
    <mergeCell ref="N8:Q8"/>
    <mergeCell ref="N9:O9"/>
    <mergeCell ref="P9:Q9"/>
    <mergeCell ref="A26:Y26"/>
    <mergeCell ref="AH9:AI9"/>
    <mergeCell ref="AH8:AK8"/>
    <mergeCell ref="J8:M8"/>
    <mergeCell ref="J9:K9"/>
    <mergeCell ref="L9:M9"/>
    <mergeCell ref="F8:I8"/>
    <mergeCell ref="F9:G9"/>
    <mergeCell ref="H9:I9"/>
    <mergeCell ref="D9:E9"/>
    <mergeCell ref="AX8:BA8"/>
    <mergeCell ref="BB8:BE8"/>
    <mergeCell ref="AL8:AO8"/>
    <mergeCell ref="AP8:AS8"/>
    <mergeCell ref="BD9:BE9"/>
    <mergeCell ref="AL9:AM9"/>
    <mergeCell ref="AN9:AO9"/>
    <mergeCell ref="AT9:AU9"/>
    <mergeCell ref="AV9:AW9"/>
    <mergeCell ref="AX9:AY9"/>
    <mergeCell ref="AZ9:BA9"/>
    <mergeCell ref="BB9:BC9"/>
    <mergeCell ref="AT8:AW8"/>
  </mergeCells>
  <hyperlinks>
    <hyperlink ref="A7" location="Índice!A1" display="Indice" xr:uid="{00000000-0004-0000-0A00-000000000000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S29"/>
  <sheetViews>
    <sheetView showGridLines="0" topLeftCell="A3" zoomScale="70" zoomScaleNormal="70" workbookViewId="0">
      <selection activeCell="F21" sqref="F21"/>
    </sheetView>
  </sheetViews>
  <sheetFormatPr baseColWidth="10" defaultColWidth="11.453125" defaultRowHeight="16.5"/>
  <cols>
    <col min="1" max="1" width="35.54296875" style="10" bestFit="1" customWidth="1"/>
    <col min="2" max="2" width="14.7265625" style="10" customWidth="1"/>
    <col min="3" max="3" width="15.90625" style="10" customWidth="1"/>
    <col min="4" max="4" width="13.6328125" style="10" customWidth="1"/>
    <col min="5" max="5" width="11.26953125" style="10" customWidth="1"/>
    <col min="6" max="6" width="13.6328125" style="10" customWidth="1"/>
    <col min="7" max="7" width="14.54296875" style="10" customWidth="1"/>
    <col min="8" max="8" width="16.1796875" style="10" customWidth="1"/>
    <col min="9" max="9" width="13.7265625" style="10" customWidth="1"/>
    <col min="10" max="10" width="11.90625" style="10" bestFit="1" customWidth="1"/>
    <col min="11" max="11" width="10.81640625" style="10" bestFit="1" customWidth="1"/>
    <col min="12" max="12" width="11.90625" style="10" bestFit="1" customWidth="1"/>
    <col min="13" max="13" width="10.81640625" style="10" bestFit="1" customWidth="1"/>
    <col min="14" max="17" width="13.81640625" style="10" customWidth="1"/>
    <col min="18" max="16384" width="11.453125" style="10"/>
  </cols>
  <sheetData>
    <row r="1" spans="1:253" s="20" customFormat="1" ht="246.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</row>
    <row r="2" spans="1:253" s="20" customFormat="1" ht="20.25" customHeight="1">
      <c r="A2" s="251" t="s">
        <v>105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</row>
    <row r="3" spans="1:253" s="20" customFormat="1" ht="57" customHeight="1">
      <c r="A3" s="252" t="s">
        <v>212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</row>
    <row r="4" spans="1:253" s="59" customFormat="1">
      <c r="A4" s="21" t="s">
        <v>120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253" s="20" customFormat="1">
      <c r="A5" s="43" t="s">
        <v>113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253" s="20" customFormat="1">
      <c r="A6" s="41" t="s">
        <v>141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H6" s="32"/>
      <c r="AK6" s="32"/>
    </row>
    <row r="7" spans="1:253" s="20" customFormat="1">
      <c r="A7" s="45" t="s">
        <v>114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</row>
    <row r="8" spans="1:253" s="57" customFormat="1">
      <c r="A8" s="129"/>
      <c r="B8" s="244">
        <v>2024</v>
      </c>
      <c r="C8" s="244"/>
      <c r="D8" s="244"/>
      <c r="E8" s="244"/>
      <c r="F8" s="244">
        <v>2023</v>
      </c>
      <c r="G8" s="244"/>
      <c r="H8" s="244"/>
      <c r="I8" s="244"/>
      <c r="J8" s="244">
        <v>2022</v>
      </c>
      <c r="K8" s="244"/>
      <c r="L8" s="244"/>
      <c r="M8" s="244"/>
      <c r="N8" s="244">
        <v>2021</v>
      </c>
      <c r="O8" s="244"/>
      <c r="P8" s="244"/>
      <c r="Q8" s="244"/>
      <c r="R8" s="244">
        <v>2020</v>
      </c>
      <c r="S8" s="244"/>
      <c r="T8" s="244"/>
      <c r="U8" s="244"/>
      <c r="V8" s="244">
        <v>2019</v>
      </c>
      <c r="W8" s="244"/>
      <c r="X8" s="244"/>
      <c r="Y8" s="244"/>
      <c r="Z8" s="244">
        <v>2018</v>
      </c>
      <c r="AA8" s="244"/>
      <c r="AB8" s="244"/>
      <c r="AC8" s="244"/>
      <c r="AD8" s="244">
        <v>2017</v>
      </c>
      <c r="AE8" s="244"/>
      <c r="AF8" s="244"/>
      <c r="AG8" s="244"/>
      <c r="AH8" s="244">
        <v>2016</v>
      </c>
      <c r="AI8" s="244"/>
      <c r="AJ8" s="244"/>
      <c r="AK8" s="244"/>
      <c r="AL8" s="244">
        <v>2015</v>
      </c>
      <c r="AM8" s="244"/>
      <c r="AN8" s="244"/>
      <c r="AO8" s="244"/>
      <c r="AP8" s="250">
        <v>2014</v>
      </c>
      <c r="AQ8" s="250"/>
      <c r="AR8" s="250"/>
      <c r="AS8" s="250"/>
      <c r="AT8" s="250">
        <v>2013</v>
      </c>
      <c r="AU8" s="250"/>
      <c r="AV8" s="250"/>
      <c r="AW8" s="250"/>
      <c r="AX8" s="250">
        <v>2012</v>
      </c>
      <c r="AY8" s="250"/>
      <c r="AZ8" s="250"/>
      <c r="BA8" s="250"/>
      <c r="BB8" s="250">
        <v>2011</v>
      </c>
      <c r="BC8" s="250"/>
      <c r="BD8" s="250"/>
      <c r="BE8" s="250"/>
      <c r="BF8" s="250">
        <v>2010</v>
      </c>
      <c r="BG8" s="250"/>
      <c r="BH8" s="250"/>
      <c r="BI8" s="250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  <c r="IR8" s="104"/>
      <c r="IS8" s="104"/>
    </row>
    <row r="9" spans="1:253" s="56" customFormat="1">
      <c r="A9" s="115"/>
      <c r="B9" s="238" t="s">
        <v>1</v>
      </c>
      <c r="C9" s="238"/>
      <c r="D9" s="238" t="s">
        <v>4</v>
      </c>
      <c r="E9" s="238"/>
      <c r="F9" s="238" t="s">
        <v>1</v>
      </c>
      <c r="G9" s="238"/>
      <c r="H9" s="238" t="s">
        <v>4</v>
      </c>
      <c r="I9" s="238"/>
      <c r="J9" s="238" t="s">
        <v>1</v>
      </c>
      <c r="K9" s="238"/>
      <c r="L9" s="238" t="s">
        <v>4</v>
      </c>
      <c r="M9" s="238"/>
      <c r="N9" s="238" t="s">
        <v>1</v>
      </c>
      <c r="O9" s="238"/>
      <c r="P9" s="238" t="s">
        <v>4</v>
      </c>
      <c r="Q9" s="238"/>
      <c r="R9" s="238" t="s">
        <v>1</v>
      </c>
      <c r="S9" s="238"/>
      <c r="T9" s="238" t="s">
        <v>4</v>
      </c>
      <c r="U9" s="238"/>
      <c r="V9" s="238" t="s">
        <v>1</v>
      </c>
      <c r="W9" s="238"/>
      <c r="X9" s="238" t="s">
        <v>4</v>
      </c>
      <c r="Y9" s="238"/>
      <c r="Z9" s="238" t="s">
        <v>1</v>
      </c>
      <c r="AA9" s="238"/>
      <c r="AB9" s="238" t="s">
        <v>4</v>
      </c>
      <c r="AC9" s="238"/>
      <c r="AD9" s="238" t="s">
        <v>1</v>
      </c>
      <c r="AE9" s="238"/>
      <c r="AF9" s="238" t="s">
        <v>4</v>
      </c>
      <c r="AG9" s="238"/>
      <c r="AH9" s="238" t="s">
        <v>1</v>
      </c>
      <c r="AI9" s="238"/>
      <c r="AJ9" s="238" t="s">
        <v>4</v>
      </c>
      <c r="AK9" s="238"/>
      <c r="AL9" s="238" t="s">
        <v>1</v>
      </c>
      <c r="AM9" s="238"/>
      <c r="AN9" s="238" t="s">
        <v>4</v>
      </c>
      <c r="AO9" s="238"/>
      <c r="AP9" s="249" t="s">
        <v>1</v>
      </c>
      <c r="AQ9" s="249"/>
      <c r="AR9" s="249" t="s">
        <v>4</v>
      </c>
      <c r="AS9" s="249"/>
      <c r="AT9" s="249" t="s">
        <v>1</v>
      </c>
      <c r="AU9" s="249"/>
      <c r="AV9" s="249" t="s">
        <v>4</v>
      </c>
      <c r="AW9" s="249"/>
      <c r="AX9" s="249" t="s">
        <v>1</v>
      </c>
      <c r="AY9" s="249"/>
      <c r="AZ9" s="249" t="s">
        <v>4</v>
      </c>
      <c r="BA9" s="249"/>
      <c r="BB9" s="249" t="s">
        <v>1</v>
      </c>
      <c r="BC9" s="249"/>
      <c r="BD9" s="249" t="s">
        <v>4</v>
      </c>
      <c r="BE9" s="249"/>
      <c r="BF9" s="249" t="s">
        <v>1</v>
      </c>
      <c r="BG9" s="249"/>
      <c r="BH9" s="249" t="s">
        <v>4</v>
      </c>
      <c r="BI9" s="249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04"/>
      <c r="FC9" s="104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  <c r="IR9" s="104"/>
      <c r="IS9" s="104"/>
    </row>
    <row r="10" spans="1:253" s="58" customFormat="1">
      <c r="A10" s="131" t="s">
        <v>33</v>
      </c>
      <c r="B10" s="90" t="s">
        <v>2</v>
      </c>
      <c r="C10" s="90" t="s">
        <v>3</v>
      </c>
      <c r="D10" s="90" t="s">
        <v>2</v>
      </c>
      <c r="E10" s="90" t="s">
        <v>3</v>
      </c>
      <c r="F10" s="90" t="s">
        <v>2</v>
      </c>
      <c r="G10" s="90" t="s">
        <v>3</v>
      </c>
      <c r="H10" s="90" t="s">
        <v>2</v>
      </c>
      <c r="I10" s="90" t="s">
        <v>3</v>
      </c>
      <c r="J10" s="90" t="s">
        <v>2</v>
      </c>
      <c r="K10" s="90" t="s">
        <v>3</v>
      </c>
      <c r="L10" s="81" t="s">
        <v>2</v>
      </c>
      <c r="M10" s="81" t="s">
        <v>3</v>
      </c>
      <c r="N10" s="81" t="s">
        <v>2</v>
      </c>
      <c r="O10" s="81" t="s">
        <v>3</v>
      </c>
      <c r="P10" s="81" t="s">
        <v>2</v>
      </c>
      <c r="Q10" s="81" t="s">
        <v>3</v>
      </c>
      <c r="R10" s="81" t="s">
        <v>2</v>
      </c>
      <c r="S10" s="81" t="s">
        <v>3</v>
      </c>
      <c r="T10" s="81" t="s">
        <v>2</v>
      </c>
      <c r="U10" s="81" t="s">
        <v>3</v>
      </c>
      <c r="V10" s="81" t="s">
        <v>2</v>
      </c>
      <c r="W10" s="81" t="s">
        <v>3</v>
      </c>
      <c r="X10" s="81" t="s">
        <v>2</v>
      </c>
      <c r="Y10" s="81" t="s">
        <v>3</v>
      </c>
      <c r="Z10" s="81" t="s">
        <v>2</v>
      </c>
      <c r="AA10" s="81" t="s">
        <v>3</v>
      </c>
      <c r="AB10" s="81" t="s">
        <v>2</v>
      </c>
      <c r="AC10" s="81" t="s">
        <v>3</v>
      </c>
      <c r="AD10" s="81" t="s">
        <v>2</v>
      </c>
      <c r="AE10" s="81" t="s">
        <v>3</v>
      </c>
      <c r="AF10" s="81" t="s">
        <v>2</v>
      </c>
      <c r="AG10" s="81" t="s">
        <v>3</v>
      </c>
      <c r="AH10" s="81" t="s">
        <v>2</v>
      </c>
      <c r="AI10" s="81" t="s">
        <v>3</v>
      </c>
      <c r="AJ10" s="81" t="s">
        <v>2</v>
      </c>
      <c r="AK10" s="81" t="s">
        <v>3</v>
      </c>
      <c r="AL10" s="81" t="s">
        <v>2</v>
      </c>
      <c r="AM10" s="81" t="s">
        <v>3</v>
      </c>
      <c r="AN10" s="81" t="s">
        <v>2</v>
      </c>
      <c r="AO10" s="81" t="s">
        <v>3</v>
      </c>
      <c r="AP10" s="132" t="s">
        <v>2</v>
      </c>
      <c r="AQ10" s="132" t="s">
        <v>3</v>
      </c>
      <c r="AR10" s="132" t="s">
        <v>2</v>
      </c>
      <c r="AS10" s="132" t="s">
        <v>3</v>
      </c>
      <c r="AT10" s="132" t="s">
        <v>2</v>
      </c>
      <c r="AU10" s="132" t="s">
        <v>3</v>
      </c>
      <c r="AV10" s="132" t="s">
        <v>2</v>
      </c>
      <c r="AW10" s="132" t="s">
        <v>3</v>
      </c>
      <c r="AX10" s="132" t="s">
        <v>2</v>
      </c>
      <c r="AY10" s="132" t="s">
        <v>3</v>
      </c>
      <c r="AZ10" s="132" t="s">
        <v>2</v>
      </c>
      <c r="BA10" s="132" t="s">
        <v>3</v>
      </c>
      <c r="BB10" s="132" t="s">
        <v>2</v>
      </c>
      <c r="BC10" s="132" t="s">
        <v>3</v>
      </c>
      <c r="BD10" s="132" t="s">
        <v>2</v>
      </c>
      <c r="BE10" s="132" t="s">
        <v>3</v>
      </c>
      <c r="BF10" s="132" t="s">
        <v>2</v>
      </c>
      <c r="BG10" s="132" t="s">
        <v>3</v>
      </c>
      <c r="BH10" s="132" t="s">
        <v>2</v>
      </c>
      <c r="BI10" s="132" t="s">
        <v>3</v>
      </c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  <c r="IR10" s="104"/>
      <c r="IS10" s="104"/>
    </row>
    <row r="11" spans="1:253">
      <c r="A11" s="80" t="s">
        <v>34</v>
      </c>
      <c r="B11" s="190">
        <v>49.539000000000001</v>
      </c>
      <c r="C11" s="169">
        <v>37.878</v>
      </c>
      <c r="D11" s="190">
        <v>17.923999999999999</v>
      </c>
      <c r="E11" s="190">
        <v>12.494</v>
      </c>
      <c r="F11" s="82">
        <v>49.838000000000001</v>
      </c>
      <c r="G11" s="82">
        <v>38.000999999999998</v>
      </c>
      <c r="H11" s="82">
        <v>16.103999999999999</v>
      </c>
      <c r="I11" s="82">
        <v>0.12</v>
      </c>
      <c r="J11" s="169">
        <v>45.295999999999999</v>
      </c>
      <c r="K11" s="169">
        <v>35.393000000000001</v>
      </c>
      <c r="L11" s="169">
        <v>19.041</v>
      </c>
      <c r="M11" s="169">
        <v>16.225999999999999</v>
      </c>
      <c r="N11" s="169">
        <v>39.72</v>
      </c>
      <c r="O11" s="169">
        <v>27.831</v>
      </c>
      <c r="P11" s="169">
        <v>30.196000000000002</v>
      </c>
      <c r="Q11" s="169">
        <v>25.905999999999999</v>
      </c>
      <c r="R11" s="82">
        <v>23.457599999999999</v>
      </c>
      <c r="S11" s="82">
        <v>14.830200000000001</v>
      </c>
      <c r="T11" s="82">
        <v>17.113599999999998</v>
      </c>
      <c r="U11" s="82">
        <v>13.882200000000001</v>
      </c>
      <c r="V11" s="83">
        <v>39.669400000000003</v>
      </c>
      <c r="W11" s="63">
        <v>35.013300000000001</v>
      </c>
      <c r="X11" s="63">
        <v>33.742100000000001</v>
      </c>
      <c r="Y11" s="63">
        <v>31.764200000000002</v>
      </c>
      <c r="Z11" s="63">
        <v>53.044779999999996</v>
      </c>
      <c r="AA11" s="63">
        <v>40.190760000000004</v>
      </c>
      <c r="AB11" s="63">
        <v>28.358270000000001</v>
      </c>
      <c r="AC11" s="63">
        <v>26.159500000000001</v>
      </c>
      <c r="AD11" s="63">
        <v>50.242160000000005</v>
      </c>
      <c r="AE11" s="63">
        <v>38.419160000000005</v>
      </c>
      <c r="AF11" s="63">
        <v>28.933529999999998</v>
      </c>
      <c r="AG11" s="63">
        <v>27.290500000000002</v>
      </c>
      <c r="AH11" s="63">
        <v>48.9557</v>
      </c>
      <c r="AI11" s="63">
        <v>38.616599999999998</v>
      </c>
      <c r="AJ11" s="63">
        <v>34.1783</v>
      </c>
      <c r="AK11" s="63">
        <v>31.767700000000001</v>
      </c>
      <c r="AL11" s="63">
        <v>48.887999999999998</v>
      </c>
      <c r="AM11" s="63">
        <v>36.770800000000001</v>
      </c>
      <c r="AN11" s="63">
        <v>28.2043</v>
      </c>
      <c r="AO11" s="63">
        <v>32.799900000000001</v>
      </c>
      <c r="AP11" s="63">
        <v>47.762999999999998</v>
      </c>
      <c r="AQ11" s="63">
        <v>36.127300000000005</v>
      </c>
      <c r="AR11" s="63">
        <v>26.188500000000001</v>
      </c>
      <c r="AS11" s="63">
        <v>31.563200000000002</v>
      </c>
      <c r="AT11" s="63">
        <v>45.736400000000003</v>
      </c>
      <c r="AU11" s="63">
        <v>34.362400000000001</v>
      </c>
      <c r="AV11" s="63">
        <v>29.351800000000001</v>
      </c>
      <c r="AW11" s="63">
        <v>34.619999999999997</v>
      </c>
      <c r="AX11" s="63">
        <v>39.676900000000003</v>
      </c>
      <c r="AY11" s="63">
        <v>30.545200000000001</v>
      </c>
      <c r="AZ11" s="63">
        <v>26.5276</v>
      </c>
      <c r="BA11" s="63">
        <v>29.458500000000001</v>
      </c>
      <c r="BB11" s="63">
        <v>40.706300000000006</v>
      </c>
      <c r="BC11" s="63">
        <v>27.982200000000002</v>
      </c>
      <c r="BD11" s="63">
        <v>26.939499999999999</v>
      </c>
      <c r="BE11" s="63">
        <v>28.943200000000001</v>
      </c>
      <c r="BF11" s="63">
        <v>40.978400000000001</v>
      </c>
      <c r="BG11" s="63">
        <v>29.875400000000003</v>
      </c>
      <c r="BH11" s="63">
        <v>22.841799999999999</v>
      </c>
      <c r="BI11" s="63">
        <v>26.991599999999998</v>
      </c>
    </row>
    <row r="12" spans="1:253">
      <c r="A12" s="80" t="s">
        <v>35</v>
      </c>
      <c r="B12" s="169">
        <v>4.67</v>
      </c>
      <c r="C12" s="169">
        <v>2.6989999999999998</v>
      </c>
      <c r="D12" s="169">
        <v>0.97399999999999998</v>
      </c>
      <c r="E12" s="169">
        <v>0.86199999999999999</v>
      </c>
      <c r="F12" s="82">
        <v>3.92</v>
      </c>
      <c r="G12" s="82">
        <v>2.706</v>
      </c>
      <c r="H12" s="82">
        <v>0.42299999999999999</v>
      </c>
      <c r="I12" s="82">
        <v>0.873</v>
      </c>
      <c r="J12" s="169">
        <v>5.3760000000000003</v>
      </c>
      <c r="K12" s="169">
        <v>2.9020000000000001</v>
      </c>
      <c r="L12" s="169">
        <v>0.77500000000000002</v>
      </c>
      <c r="M12" s="169">
        <v>1.397</v>
      </c>
      <c r="N12" s="169">
        <v>4.6920000000000002</v>
      </c>
      <c r="O12" s="169">
        <v>2.484</v>
      </c>
      <c r="P12" s="169">
        <v>1.0409999999999999</v>
      </c>
      <c r="Q12" s="169">
        <v>1.778</v>
      </c>
      <c r="R12" s="82">
        <v>1.7921800000000001</v>
      </c>
      <c r="S12" s="82">
        <v>1.87235</v>
      </c>
      <c r="T12" s="82">
        <v>0.36913260000000003</v>
      </c>
      <c r="U12" s="82">
        <v>0.74955020000000006</v>
      </c>
      <c r="V12" s="63">
        <v>4.6592799999999999</v>
      </c>
      <c r="W12" s="63">
        <v>2.98584</v>
      </c>
      <c r="X12" s="63">
        <v>1.8541500000000002</v>
      </c>
      <c r="Y12" s="63">
        <v>3.2130100000000001</v>
      </c>
      <c r="Z12" s="63">
        <v>3.8967869999999998</v>
      </c>
      <c r="AA12" s="63">
        <v>3.0052660000000002</v>
      </c>
      <c r="AB12" s="63">
        <v>1.618628</v>
      </c>
      <c r="AC12" s="63">
        <v>2.2706360000000001</v>
      </c>
      <c r="AD12" s="63">
        <v>5.3721030000000001</v>
      </c>
      <c r="AE12" s="63">
        <v>2.5879299999999996</v>
      </c>
      <c r="AF12" s="63">
        <v>2.4829620000000001</v>
      </c>
      <c r="AG12" s="63">
        <v>3.8705970000000001</v>
      </c>
      <c r="AH12" s="63">
        <v>4.5555300000000001</v>
      </c>
      <c r="AI12" s="63">
        <v>3.2389800000000002</v>
      </c>
      <c r="AJ12" s="63">
        <v>2.6168800000000001</v>
      </c>
      <c r="AK12" s="63">
        <v>3.3841000000000001</v>
      </c>
      <c r="AL12" s="63">
        <v>3.3855300000000002</v>
      </c>
      <c r="AM12" s="63">
        <v>2.8457399999999997</v>
      </c>
      <c r="AN12" s="63">
        <v>1.67354</v>
      </c>
      <c r="AO12" s="63">
        <v>3.2451599999999998</v>
      </c>
      <c r="AP12" s="63">
        <v>3.5646300000000002</v>
      </c>
      <c r="AQ12" s="63">
        <v>3.1447399999999996</v>
      </c>
      <c r="AR12" s="63">
        <v>2.3808400000000001</v>
      </c>
      <c r="AS12" s="63">
        <v>3.5546199999999999</v>
      </c>
      <c r="AT12" s="63">
        <v>5.5582500000000001</v>
      </c>
      <c r="AU12" s="63">
        <v>3.4770799999999999</v>
      </c>
      <c r="AV12" s="63">
        <v>1.0403800000000001</v>
      </c>
      <c r="AW12" s="63">
        <v>2.31345</v>
      </c>
      <c r="AX12" s="63">
        <v>4.0704599999999997</v>
      </c>
      <c r="AY12" s="63">
        <v>2.5761100000000003</v>
      </c>
      <c r="AZ12" s="63">
        <v>1.73434</v>
      </c>
      <c r="BA12" s="63">
        <v>3.7705000000000002</v>
      </c>
      <c r="BB12" s="63">
        <v>3.8713299999999999</v>
      </c>
      <c r="BC12" s="63">
        <v>4.04413</v>
      </c>
      <c r="BD12" s="63">
        <v>1.67909</v>
      </c>
      <c r="BE12" s="63">
        <v>2.4902399999999996</v>
      </c>
      <c r="BF12" s="63">
        <v>3.92428</v>
      </c>
      <c r="BG12" s="63">
        <v>2.6614400000000002</v>
      </c>
      <c r="BH12" s="63">
        <v>1.8975199999999999</v>
      </c>
      <c r="BI12" s="63">
        <v>2.7193400000000003</v>
      </c>
    </row>
    <row r="13" spans="1:253">
      <c r="A13" s="80" t="s">
        <v>36</v>
      </c>
      <c r="B13" s="169">
        <v>0.69399999999999995</v>
      </c>
      <c r="C13" s="169">
        <v>1.2509999999999999</v>
      </c>
      <c r="D13" s="169">
        <v>29.768000000000001</v>
      </c>
      <c r="E13" s="169">
        <v>23.925999999999998</v>
      </c>
      <c r="F13" s="82">
        <v>1.2470000000000001</v>
      </c>
      <c r="G13" s="82">
        <v>1.5029999999999999</v>
      </c>
      <c r="H13" s="82">
        <v>30.925000000000001</v>
      </c>
      <c r="I13" s="82">
        <v>23.823</v>
      </c>
      <c r="J13" s="169">
        <v>1.24</v>
      </c>
      <c r="K13" s="169">
        <v>1.254</v>
      </c>
      <c r="L13" s="169">
        <v>31.036000000000001</v>
      </c>
      <c r="M13" s="169">
        <v>21.382000000000001</v>
      </c>
      <c r="N13" s="169">
        <v>2.2410000000000001</v>
      </c>
      <c r="O13" s="169">
        <v>1.6779999999999999</v>
      </c>
      <c r="P13" s="169">
        <v>33.152000000000001</v>
      </c>
      <c r="Q13" s="169">
        <v>31.536000000000001</v>
      </c>
      <c r="R13" s="82">
        <v>0.86053610000000003</v>
      </c>
      <c r="S13" s="82">
        <v>0.374747</v>
      </c>
      <c r="T13" s="82">
        <v>13.536200000000001</v>
      </c>
      <c r="U13" s="82">
        <v>11.838899999999999</v>
      </c>
      <c r="V13" s="63">
        <v>1.89839</v>
      </c>
      <c r="W13" s="63">
        <v>1.1731500000000001</v>
      </c>
      <c r="X13" s="63">
        <v>33.1873</v>
      </c>
      <c r="Y13" s="63">
        <v>29.255500000000001</v>
      </c>
      <c r="Z13" s="63">
        <v>3.9268110000000003</v>
      </c>
      <c r="AA13" s="63">
        <v>3.3581729999999999</v>
      </c>
      <c r="AB13" s="63">
        <v>28.916310000000003</v>
      </c>
      <c r="AC13" s="63">
        <v>32.182729999999999</v>
      </c>
      <c r="AD13" s="63">
        <v>5.9162860000000004</v>
      </c>
      <c r="AE13" s="63">
        <v>4.0553930000000005</v>
      </c>
      <c r="AF13" s="63">
        <v>28.552759999999999</v>
      </c>
      <c r="AG13" s="63">
        <v>28.419919999999998</v>
      </c>
      <c r="AH13" s="63">
        <v>3.496</v>
      </c>
      <c r="AI13" s="63">
        <v>2.8113000000000001</v>
      </c>
      <c r="AJ13" s="63">
        <v>27.3718</v>
      </c>
      <c r="AK13" s="63">
        <v>31.274699999999999</v>
      </c>
      <c r="AL13" s="63">
        <v>3.4020030000000001</v>
      </c>
      <c r="AM13" s="63">
        <v>3.9991999999999996</v>
      </c>
      <c r="AN13" s="63">
        <v>28.654799999999998</v>
      </c>
      <c r="AO13" s="63">
        <v>30.443300000000001</v>
      </c>
      <c r="AP13" s="63">
        <v>3.625</v>
      </c>
      <c r="AQ13" s="63">
        <v>3.4818099999999998</v>
      </c>
      <c r="AR13" s="63">
        <v>27.657900000000001</v>
      </c>
      <c r="AS13" s="63">
        <v>28.9558</v>
      </c>
      <c r="AT13" s="63">
        <v>4.2308199999999996</v>
      </c>
      <c r="AU13" s="63">
        <v>2.2136799999999996</v>
      </c>
      <c r="AV13" s="63">
        <v>26.265700000000002</v>
      </c>
      <c r="AW13" s="63">
        <v>26.6188</v>
      </c>
      <c r="AX13" s="63">
        <v>4.8116899999999996</v>
      </c>
      <c r="AY13" s="63">
        <v>3.6481999999999997</v>
      </c>
      <c r="AZ13" s="63">
        <v>27.903200000000002</v>
      </c>
      <c r="BA13" s="63">
        <v>30.631900000000002</v>
      </c>
      <c r="BB13" s="63">
        <v>2.9864699999999997</v>
      </c>
      <c r="BC13" s="63">
        <v>3.18885</v>
      </c>
      <c r="BD13" s="63">
        <v>27.487599999999997</v>
      </c>
      <c r="BE13" s="63">
        <v>26.556000000000001</v>
      </c>
      <c r="BF13" s="63">
        <v>3.4639799999999998</v>
      </c>
      <c r="BG13" s="63">
        <v>2.3773299999999997</v>
      </c>
      <c r="BH13" s="63">
        <v>25.270700000000001</v>
      </c>
      <c r="BI13" s="63">
        <v>22.646599999999999</v>
      </c>
    </row>
    <row r="14" spans="1:253">
      <c r="A14" s="80" t="s">
        <v>124</v>
      </c>
      <c r="B14" s="80"/>
      <c r="C14" s="80"/>
      <c r="D14" s="169">
        <v>0.88</v>
      </c>
      <c r="E14" s="169"/>
      <c r="F14" s="80"/>
      <c r="G14" s="80"/>
      <c r="H14" s="82">
        <v>0.192</v>
      </c>
      <c r="I14" s="82">
        <v>0.115</v>
      </c>
      <c r="J14" s="80"/>
      <c r="K14" s="80"/>
      <c r="L14" s="80"/>
      <c r="M14" s="80"/>
      <c r="N14" s="169">
        <v>7.1999999999999995E-2</v>
      </c>
      <c r="O14" s="169">
        <v>0.14399999999999999</v>
      </c>
      <c r="P14" s="169">
        <v>0.245</v>
      </c>
      <c r="Q14" s="169">
        <v>0.13700000000000001</v>
      </c>
      <c r="R14" s="190">
        <v>0</v>
      </c>
      <c r="S14" s="190">
        <v>0</v>
      </c>
      <c r="T14" s="82">
        <v>0.19579759999999999</v>
      </c>
      <c r="U14" s="82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v>0</v>
      </c>
    </row>
    <row r="15" spans="1:253">
      <c r="A15" s="80" t="s">
        <v>40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169">
        <v>0.71299999999999997</v>
      </c>
      <c r="O15" s="169">
        <v>0.104</v>
      </c>
      <c r="P15" s="169">
        <v>10.099</v>
      </c>
      <c r="Q15" s="169">
        <v>4.5339999999999998</v>
      </c>
      <c r="R15" s="190">
        <v>0.45301039999999998</v>
      </c>
      <c r="S15" s="190">
        <v>0.17684710000000001</v>
      </c>
      <c r="T15" s="82">
        <v>5.28627</v>
      </c>
      <c r="U15" s="82">
        <v>1.4835799999999999</v>
      </c>
      <c r="V15" s="63">
        <v>1.63079</v>
      </c>
      <c r="W15" s="63">
        <v>0.51283630000000002</v>
      </c>
      <c r="X15" s="63">
        <v>7.4533000000000005</v>
      </c>
      <c r="Y15" s="63">
        <v>4.4114300000000002</v>
      </c>
      <c r="Z15" s="63">
        <v>3.931962</v>
      </c>
      <c r="AA15" s="63">
        <v>1.338676</v>
      </c>
      <c r="AB15" s="63">
        <v>10.438360000000001</v>
      </c>
      <c r="AC15" s="63">
        <v>3.6939329999999999</v>
      </c>
      <c r="AD15" s="63">
        <v>2.1860849999999998</v>
      </c>
      <c r="AE15" s="63">
        <v>1.1163299999999998</v>
      </c>
      <c r="AF15" s="63">
        <v>10.963959999999998</v>
      </c>
      <c r="AG15" s="63">
        <v>6.5483590000000005</v>
      </c>
      <c r="AH15" s="63">
        <v>1.8584799999999999</v>
      </c>
      <c r="AI15" s="63">
        <v>0.35299999999999998</v>
      </c>
      <c r="AJ15" s="63">
        <v>9.0477699999999999</v>
      </c>
      <c r="AK15" s="63">
        <v>4.4025100000000004</v>
      </c>
      <c r="AL15" s="63">
        <v>3.5376999999999996</v>
      </c>
      <c r="AM15" s="63">
        <v>0.95699999999999996</v>
      </c>
      <c r="AN15" s="63">
        <v>13.4786</v>
      </c>
      <c r="AO15" s="63">
        <v>8.4609199999999998</v>
      </c>
      <c r="AP15" s="63">
        <v>3.0464100000000034</v>
      </c>
      <c r="AQ15" s="63">
        <v>1.6953899999999922</v>
      </c>
      <c r="AR15" s="63">
        <v>16.588369999999994</v>
      </c>
      <c r="AS15" s="63">
        <v>8.8462400000000052</v>
      </c>
      <c r="AT15" s="63">
        <v>6.2848700000000024</v>
      </c>
      <c r="AU15" s="63">
        <v>1.6398700000000026</v>
      </c>
      <c r="AV15" s="63">
        <v>15.027160000000004</v>
      </c>
      <c r="AW15" s="63">
        <v>10.816900000000009</v>
      </c>
      <c r="AX15" s="63">
        <v>3.5995529999999998</v>
      </c>
      <c r="AY15" s="63">
        <v>1.265199999999997</v>
      </c>
      <c r="AZ15" s="63">
        <v>17.159520000000004</v>
      </c>
      <c r="BA15" s="63">
        <v>9.4726500000000016</v>
      </c>
      <c r="BB15" s="63">
        <v>3.8133199999999996</v>
      </c>
      <c r="BC15" s="63">
        <v>2.0656700000000057</v>
      </c>
      <c r="BD15" s="63">
        <v>13.826169999999998</v>
      </c>
      <c r="BE15" s="63">
        <v>10.320948999999979</v>
      </c>
      <c r="BF15" s="63">
        <v>2.451779999999999</v>
      </c>
      <c r="BG15" s="63">
        <v>2.0829080000000029</v>
      </c>
      <c r="BH15" s="63">
        <v>16.189419999999998</v>
      </c>
      <c r="BI15" s="63">
        <v>11.171110000000001</v>
      </c>
    </row>
    <row r="16" spans="1:253">
      <c r="A16" s="133" t="s">
        <v>100</v>
      </c>
      <c r="B16" s="170">
        <f t="shared" ref="B16:E16" si="0">SUM(B11:B15)</f>
        <v>54.903000000000006</v>
      </c>
      <c r="C16" s="170">
        <f t="shared" si="0"/>
        <v>41.827999999999996</v>
      </c>
      <c r="D16" s="170">
        <f>SUM(D11:D15)</f>
        <v>49.545999999999999</v>
      </c>
      <c r="E16" s="170">
        <f t="shared" si="0"/>
        <v>37.281999999999996</v>
      </c>
      <c r="F16" s="170">
        <f>SUM(F11:F15)</f>
        <v>55.005000000000003</v>
      </c>
      <c r="G16" s="170">
        <f>SUM(G11:G15)</f>
        <v>42.21</v>
      </c>
      <c r="H16" s="170">
        <f>SUM(H11:H15)</f>
        <v>47.643999999999998</v>
      </c>
      <c r="I16" s="170">
        <f>SUM(I11:I15)</f>
        <v>24.930999999999997</v>
      </c>
      <c r="J16" s="170">
        <f t="shared" ref="J16:M16" si="1">SUM(J11:J15)</f>
        <v>51.911999999999999</v>
      </c>
      <c r="K16" s="170">
        <f t="shared" si="1"/>
        <v>39.548999999999999</v>
      </c>
      <c r="L16" s="170">
        <f t="shared" si="1"/>
        <v>50.852000000000004</v>
      </c>
      <c r="M16" s="170">
        <f t="shared" si="1"/>
        <v>39.004999999999995</v>
      </c>
      <c r="N16" s="170">
        <f>SUM(N11:N15)</f>
        <v>47.438000000000002</v>
      </c>
      <c r="O16" s="170">
        <f t="shared" ref="O16:Q16" si="2">SUM(O11:O15)</f>
        <v>32.241</v>
      </c>
      <c r="P16" s="170">
        <f t="shared" si="2"/>
        <v>74.733000000000018</v>
      </c>
      <c r="Q16" s="170">
        <f t="shared" si="2"/>
        <v>63.890999999999998</v>
      </c>
      <c r="R16" s="65">
        <f t="shared" ref="R16:U16" si="3">SUM(R11:R15)</f>
        <v>26.563326500000002</v>
      </c>
      <c r="S16" s="65">
        <f t="shared" si="3"/>
        <v>17.254144100000001</v>
      </c>
      <c r="T16" s="65">
        <f t="shared" si="3"/>
        <v>36.5010002</v>
      </c>
      <c r="U16" s="65">
        <f t="shared" si="3"/>
        <v>27.954230200000001</v>
      </c>
      <c r="V16" s="65">
        <f>SUM(V11:V15)</f>
        <v>47.857860000000002</v>
      </c>
      <c r="W16" s="65">
        <f>SUM(W11:W15)</f>
        <v>39.685126300000007</v>
      </c>
      <c r="X16" s="65">
        <f>SUM(X11:X15)</f>
        <v>76.23684999999999</v>
      </c>
      <c r="Y16" s="65">
        <f>SUM(Y11:Y15)</f>
        <v>68.644139999999993</v>
      </c>
      <c r="Z16" s="65">
        <f t="shared" ref="Z16:BI16" si="4">SUM(Z11:Z15)</f>
        <v>64.800339999999991</v>
      </c>
      <c r="AA16" s="65">
        <f t="shared" si="4"/>
        <v>47.892875000000004</v>
      </c>
      <c r="AB16" s="65">
        <f t="shared" si="4"/>
        <v>69.331568000000004</v>
      </c>
      <c r="AC16" s="65">
        <f t="shared" si="4"/>
        <v>64.306798999999998</v>
      </c>
      <c r="AD16" s="65">
        <f t="shared" si="4"/>
        <v>63.716634000000006</v>
      </c>
      <c r="AE16" s="65">
        <f t="shared" si="4"/>
        <v>46.178813000000005</v>
      </c>
      <c r="AF16" s="65">
        <f t="shared" si="4"/>
        <v>70.933211999999997</v>
      </c>
      <c r="AG16" s="65">
        <f t="shared" si="4"/>
        <v>66.129376000000008</v>
      </c>
      <c r="AH16" s="65">
        <f t="shared" si="4"/>
        <v>58.86571</v>
      </c>
      <c r="AI16" s="65">
        <f t="shared" si="4"/>
        <v>45.019880000000001</v>
      </c>
      <c r="AJ16" s="65">
        <f t="shared" si="4"/>
        <v>73.214749999999995</v>
      </c>
      <c r="AK16" s="65">
        <f t="shared" si="4"/>
        <v>70.829010000000011</v>
      </c>
      <c r="AL16" s="65">
        <f t="shared" si="4"/>
        <v>59.213233000000002</v>
      </c>
      <c r="AM16" s="65">
        <f t="shared" si="4"/>
        <v>44.572740000000003</v>
      </c>
      <c r="AN16" s="65">
        <f t="shared" si="4"/>
        <v>72.011240000000001</v>
      </c>
      <c r="AO16" s="65">
        <f t="shared" si="4"/>
        <v>74.949280000000002</v>
      </c>
      <c r="AP16" s="65">
        <f t="shared" si="4"/>
        <v>57.999040000000001</v>
      </c>
      <c r="AQ16" s="65">
        <f t="shared" si="4"/>
        <v>44.449239999999996</v>
      </c>
      <c r="AR16" s="65">
        <f t="shared" si="4"/>
        <v>72.815609999999992</v>
      </c>
      <c r="AS16" s="65">
        <f t="shared" si="4"/>
        <v>72.919860000000014</v>
      </c>
      <c r="AT16" s="65">
        <f t="shared" si="4"/>
        <v>61.810340000000011</v>
      </c>
      <c r="AU16" s="65">
        <f t="shared" si="4"/>
        <v>41.69303</v>
      </c>
      <c r="AV16" s="65">
        <f t="shared" si="4"/>
        <v>71.685040000000015</v>
      </c>
      <c r="AW16" s="65">
        <f t="shared" si="4"/>
        <v>74.369150000000005</v>
      </c>
      <c r="AX16" s="65">
        <f t="shared" si="4"/>
        <v>52.158602999999999</v>
      </c>
      <c r="AY16" s="65">
        <f t="shared" si="4"/>
        <v>38.034710000000004</v>
      </c>
      <c r="AZ16" s="65">
        <f t="shared" si="4"/>
        <v>73.324660000000009</v>
      </c>
      <c r="BA16" s="65">
        <f t="shared" si="4"/>
        <v>73.333550000000002</v>
      </c>
      <c r="BB16" s="65">
        <f t="shared" si="4"/>
        <v>51.377420000000001</v>
      </c>
      <c r="BC16" s="65">
        <f t="shared" si="4"/>
        <v>37.280850000000008</v>
      </c>
      <c r="BD16" s="65">
        <f t="shared" si="4"/>
        <v>69.932359999999989</v>
      </c>
      <c r="BE16" s="65">
        <f t="shared" si="4"/>
        <v>68.310388999999986</v>
      </c>
      <c r="BF16" s="65">
        <f t="shared" si="4"/>
        <v>50.818440000000002</v>
      </c>
      <c r="BG16" s="65">
        <f t="shared" si="4"/>
        <v>36.997078000000009</v>
      </c>
      <c r="BH16" s="65">
        <f t="shared" si="4"/>
        <v>66.199439999999996</v>
      </c>
      <c r="BI16" s="65">
        <f t="shared" si="4"/>
        <v>63.528649999999999</v>
      </c>
    </row>
    <row r="17" spans="1:61">
      <c r="A17" s="133" t="s">
        <v>99</v>
      </c>
      <c r="B17" s="170">
        <f>B16+C16</f>
        <v>96.730999999999995</v>
      </c>
      <c r="C17" s="133"/>
      <c r="D17" s="170">
        <f>D16+E16</f>
        <v>86.828000000000003</v>
      </c>
      <c r="E17" s="133"/>
      <c r="F17" s="170">
        <f>F16+G16</f>
        <v>97.215000000000003</v>
      </c>
      <c r="G17" s="133"/>
      <c r="H17" s="170">
        <f>H16+I16</f>
        <v>72.574999999999989</v>
      </c>
      <c r="I17" s="133"/>
      <c r="J17" s="170">
        <f>J16+K16</f>
        <v>91.460999999999999</v>
      </c>
      <c r="K17" s="133"/>
      <c r="L17" s="170">
        <f>L16+M16</f>
        <v>89.856999999999999</v>
      </c>
      <c r="M17" s="133"/>
      <c r="N17" s="171">
        <f>N16+O16</f>
        <v>79.679000000000002</v>
      </c>
      <c r="O17" s="171"/>
      <c r="P17" s="171">
        <f>P16+Q16</f>
        <v>138.62400000000002</v>
      </c>
      <c r="Q17" s="171"/>
      <c r="R17" s="65">
        <f>R16+S16</f>
        <v>43.817470600000007</v>
      </c>
      <c r="S17" s="65"/>
      <c r="T17" s="65">
        <f>T16+U16</f>
        <v>64.455230400000005</v>
      </c>
      <c r="U17" s="65"/>
      <c r="V17" s="65">
        <f>V16+W16</f>
        <v>87.54298630000001</v>
      </c>
      <c r="W17" s="65"/>
      <c r="X17" s="65">
        <f>X16+Y16</f>
        <v>144.88099</v>
      </c>
      <c r="Y17" s="65"/>
      <c r="Z17" s="65">
        <f>Z16+AA16</f>
        <v>112.693215</v>
      </c>
      <c r="AA17" s="65"/>
      <c r="AB17" s="65">
        <f>AB16+AC16</f>
        <v>133.63836700000002</v>
      </c>
      <c r="AC17" s="65"/>
      <c r="AD17" s="65">
        <f>AD16+AE16</f>
        <v>109.89544700000002</v>
      </c>
      <c r="AE17" s="65"/>
      <c r="AF17" s="65">
        <f>AF16+AG16</f>
        <v>137.06258800000001</v>
      </c>
      <c r="AG17" s="65"/>
      <c r="AH17" s="65">
        <f>AH16+AI16</f>
        <v>103.88559000000001</v>
      </c>
      <c r="AI17" s="65"/>
      <c r="AJ17" s="65">
        <f>AJ16+AK16</f>
        <v>144.04376000000002</v>
      </c>
      <c r="AK17" s="65"/>
      <c r="AL17" s="65">
        <f>AL16+AM16</f>
        <v>103.78597300000001</v>
      </c>
      <c r="AM17" s="65"/>
      <c r="AN17" s="65">
        <f>AN16+AO16</f>
        <v>146.96052</v>
      </c>
      <c r="AO17" s="65"/>
      <c r="AP17" s="65">
        <f>AP16+AQ16</f>
        <v>102.44828</v>
      </c>
      <c r="AQ17" s="65"/>
      <c r="AR17" s="65">
        <f>AR16+AS16</f>
        <v>145.73547000000002</v>
      </c>
      <c r="AS17" s="65"/>
      <c r="AT17" s="65">
        <f>AT16+AU16</f>
        <v>103.50337000000002</v>
      </c>
      <c r="AU17" s="65"/>
      <c r="AV17" s="65">
        <f>AV16+AW16</f>
        <v>146.05419000000001</v>
      </c>
      <c r="AW17" s="65"/>
      <c r="AX17" s="65">
        <f>AX16+AY16</f>
        <v>90.193313000000003</v>
      </c>
      <c r="AY17" s="65"/>
      <c r="AZ17" s="65">
        <f>AZ16+BA16</f>
        <v>146.65821</v>
      </c>
      <c r="BA17" s="65"/>
      <c r="BB17" s="65">
        <f>BB16+BC16</f>
        <v>88.658270000000016</v>
      </c>
      <c r="BC17" s="65"/>
      <c r="BD17" s="65">
        <f>BD16+BE16</f>
        <v>138.24274899999998</v>
      </c>
      <c r="BE17" s="65"/>
      <c r="BF17" s="65">
        <f>BF16+BG16</f>
        <v>87.815518000000012</v>
      </c>
      <c r="BG17" s="65"/>
      <c r="BH17" s="65">
        <f>BH16+BI16</f>
        <v>129.72809000000001</v>
      </c>
      <c r="BI17" s="65"/>
    </row>
    <row r="18" spans="1:61">
      <c r="A18" s="133" t="s">
        <v>93</v>
      </c>
      <c r="B18" s="170">
        <f>B17+D17</f>
        <v>183.559</v>
      </c>
      <c r="C18" s="133"/>
      <c r="D18" s="133"/>
      <c r="E18" s="133"/>
      <c r="F18" s="170">
        <f>F17+H17</f>
        <v>169.79</v>
      </c>
      <c r="G18" s="170"/>
      <c r="H18" s="170"/>
      <c r="I18" s="170"/>
      <c r="J18" s="170">
        <f>J17+L17</f>
        <v>181.31799999999998</v>
      </c>
      <c r="K18" s="133"/>
      <c r="L18" s="133"/>
      <c r="M18" s="133"/>
      <c r="N18" s="171">
        <f>N17+P17</f>
        <v>218.30300000000003</v>
      </c>
      <c r="O18" s="171"/>
      <c r="P18" s="171"/>
      <c r="Q18" s="171"/>
      <c r="R18" s="65">
        <f>R17+T17</f>
        <v>108.27270100000001</v>
      </c>
      <c r="S18" s="65"/>
      <c r="T18" s="65"/>
      <c r="U18" s="65"/>
      <c r="V18" s="65">
        <f>V17+X17</f>
        <v>232.42397629999999</v>
      </c>
      <c r="W18" s="65"/>
      <c r="X18" s="65"/>
      <c r="Y18" s="65"/>
      <c r="Z18" s="65">
        <f>Z17+AB17</f>
        <v>246.33158200000003</v>
      </c>
      <c r="AA18" s="65"/>
      <c r="AB18" s="65"/>
      <c r="AC18" s="65"/>
      <c r="AD18" s="65">
        <f>AD17+AF17</f>
        <v>246.95803500000002</v>
      </c>
      <c r="AE18" s="65"/>
      <c r="AF18" s="65"/>
      <c r="AG18" s="65"/>
      <c r="AH18" s="65">
        <f>AH17+AJ17</f>
        <v>247.92935000000003</v>
      </c>
      <c r="AI18" s="65"/>
      <c r="AJ18" s="65"/>
      <c r="AK18" s="65"/>
      <c r="AL18" s="65">
        <f>AL17+AN17</f>
        <v>250.74649300000002</v>
      </c>
      <c r="AM18" s="65"/>
      <c r="AN18" s="65"/>
      <c r="AO18" s="65"/>
      <c r="AP18" s="65">
        <f>AP17+AR17</f>
        <v>248.18375000000003</v>
      </c>
      <c r="AQ18" s="65"/>
      <c r="AR18" s="65"/>
      <c r="AS18" s="65"/>
      <c r="AT18" s="65">
        <f>AT17+AV17</f>
        <v>249.55756000000002</v>
      </c>
      <c r="AU18" s="65"/>
      <c r="AV18" s="65"/>
      <c r="AW18" s="65"/>
      <c r="AX18" s="65">
        <f>AX17+AZ17</f>
        <v>236.85152299999999</v>
      </c>
      <c r="AY18" s="65"/>
      <c r="AZ18" s="65"/>
      <c r="BA18" s="65"/>
      <c r="BB18" s="65">
        <f>BB17+BD17</f>
        <v>226.90101899999999</v>
      </c>
      <c r="BC18" s="65"/>
      <c r="BD18" s="65"/>
      <c r="BE18" s="65"/>
      <c r="BF18" s="65">
        <f>BF17+BH17</f>
        <v>217.54360800000001</v>
      </c>
      <c r="BG18" s="65"/>
      <c r="BH18" s="65"/>
      <c r="BI18" s="65"/>
    </row>
    <row r="19" spans="1:61">
      <c r="A19" s="233" t="s">
        <v>149</v>
      </c>
      <c r="B19" s="233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</row>
    <row r="20" spans="1:61"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</row>
    <row r="21" spans="1:61">
      <c r="C21" s="46"/>
      <c r="D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</row>
    <row r="22" spans="1:61">
      <c r="C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</row>
    <row r="23" spans="1:61">
      <c r="C23" s="46"/>
      <c r="D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</row>
    <row r="24" spans="1:61"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</row>
    <row r="25" spans="1:61">
      <c r="O25" s="79"/>
      <c r="P25" s="79"/>
      <c r="Q25" s="76"/>
      <c r="T25" s="46"/>
      <c r="U25" s="46"/>
      <c r="V25" s="46"/>
      <c r="W25" s="46"/>
      <c r="X25" s="46"/>
    </row>
    <row r="26" spans="1:61">
      <c r="O26" s="78"/>
      <c r="P26" s="78"/>
      <c r="Q26" s="78"/>
      <c r="S26" s="46"/>
      <c r="T26" s="46"/>
      <c r="U26" s="46"/>
    </row>
    <row r="27" spans="1:61">
      <c r="O27" s="78"/>
      <c r="P27"/>
      <c r="Q27"/>
    </row>
    <row r="28" spans="1:61">
      <c r="O28" s="78"/>
      <c r="P28" s="79"/>
      <c r="Q28"/>
      <c r="T28" s="46"/>
      <c r="V28" s="46"/>
      <c r="W28" s="46"/>
      <c r="X28" s="46"/>
    </row>
    <row r="29" spans="1:61">
      <c r="S29" s="46"/>
      <c r="T29" s="46"/>
      <c r="U29" s="46"/>
    </row>
  </sheetData>
  <mergeCells count="48">
    <mergeCell ref="R8:U8"/>
    <mergeCell ref="R9:S9"/>
    <mergeCell ref="T9:U9"/>
    <mergeCell ref="A2:AG2"/>
    <mergeCell ref="A3:AG3"/>
    <mergeCell ref="AB9:AC9"/>
    <mergeCell ref="AF9:AG9"/>
    <mergeCell ref="N8:Q8"/>
    <mergeCell ref="N9:O9"/>
    <mergeCell ref="P9:Q9"/>
    <mergeCell ref="J8:M8"/>
    <mergeCell ref="F8:I8"/>
    <mergeCell ref="B8:E8"/>
    <mergeCell ref="B9:C9"/>
    <mergeCell ref="D9:E9"/>
    <mergeCell ref="AL8:AO8"/>
    <mergeCell ref="AN9:AO9"/>
    <mergeCell ref="AL9:AM9"/>
    <mergeCell ref="V8:Y8"/>
    <mergeCell ref="V9:W9"/>
    <mergeCell ref="X9:Y9"/>
    <mergeCell ref="AD9:AE9"/>
    <mergeCell ref="AJ9:AK9"/>
    <mergeCell ref="AH8:AK8"/>
    <mergeCell ref="AH9:AI9"/>
    <mergeCell ref="Z8:AC8"/>
    <mergeCell ref="AD8:AG8"/>
    <mergeCell ref="Z9:AA9"/>
    <mergeCell ref="BF8:BI8"/>
    <mergeCell ref="BB8:BE8"/>
    <mergeCell ref="BH9:BI9"/>
    <mergeCell ref="BF9:BG9"/>
    <mergeCell ref="BD9:BE9"/>
    <mergeCell ref="BB9:BC9"/>
    <mergeCell ref="AP8:AS8"/>
    <mergeCell ref="AR9:AS9"/>
    <mergeCell ref="AP9:AQ9"/>
    <mergeCell ref="AX8:BA8"/>
    <mergeCell ref="AT8:AW8"/>
    <mergeCell ref="A19:Y19"/>
    <mergeCell ref="AZ9:BA9"/>
    <mergeCell ref="AX9:AY9"/>
    <mergeCell ref="AV9:AW9"/>
    <mergeCell ref="AT9:AU9"/>
    <mergeCell ref="J9:K9"/>
    <mergeCell ref="L9:M9"/>
    <mergeCell ref="F9:G9"/>
    <mergeCell ref="H9:I9"/>
  </mergeCells>
  <hyperlinks>
    <hyperlink ref="A7" location="Índice!A1" display="Indice" xr:uid="{00000000-0004-0000-0B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T34"/>
  <sheetViews>
    <sheetView showGridLines="0" topLeftCell="A3" zoomScale="70" zoomScaleNormal="70" workbookViewId="0">
      <selection activeCell="H21" sqref="H21"/>
    </sheetView>
  </sheetViews>
  <sheetFormatPr baseColWidth="10" defaultColWidth="11.453125" defaultRowHeight="16.5"/>
  <cols>
    <col min="1" max="1" width="32.453125" style="10" customWidth="1"/>
    <col min="2" max="2" width="13.90625" style="10" customWidth="1"/>
    <col min="3" max="3" width="14.90625" style="10" customWidth="1"/>
    <col min="4" max="4" width="15.26953125" style="10" customWidth="1"/>
    <col min="5" max="5" width="9.08984375" style="10" customWidth="1"/>
    <col min="6" max="6" width="14.36328125" style="10" customWidth="1"/>
    <col min="7" max="8" width="12.7265625" style="10" customWidth="1"/>
    <col min="9" max="9" width="10.6328125" style="10" customWidth="1"/>
    <col min="10" max="10" width="11.54296875" style="10" bestFit="1" customWidth="1"/>
    <col min="11" max="11" width="10.6328125" style="10" bestFit="1" customWidth="1"/>
    <col min="12" max="12" width="11.54296875" style="10" bestFit="1" customWidth="1"/>
    <col min="13" max="13" width="10.6328125" style="10" bestFit="1" customWidth="1"/>
    <col min="14" max="17" width="14.1796875" style="10" customWidth="1"/>
    <col min="18" max="16384" width="11.453125" style="10"/>
  </cols>
  <sheetData>
    <row r="1" spans="1:124" s="20" customFormat="1" ht="241.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</row>
    <row r="2" spans="1:124" s="20" customFormat="1" ht="20.25" customHeight="1">
      <c r="A2" s="251" t="s">
        <v>105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</row>
    <row r="3" spans="1:124" s="20" customFormat="1" ht="57" customHeight="1">
      <c r="A3" s="252" t="s">
        <v>212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</row>
    <row r="4" spans="1:124" s="59" customFormat="1">
      <c r="A4" s="21" t="s">
        <v>121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24" s="20" customFormat="1">
      <c r="A5" s="43" t="s">
        <v>113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24" s="20" customFormat="1">
      <c r="A6" s="41" t="s">
        <v>141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H6" s="32"/>
      <c r="AK6" s="32"/>
    </row>
    <row r="7" spans="1:124" s="20" customFormat="1">
      <c r="A7" s="45" t="s">
        <v>114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</row>
    <row r="8" spans="1:124" s="57" customFormat="1">
      <c r="A8" s="134"/>
      <c r="B8" s="253">
        <v>2024</v>
      </c>
      <c r="C8" s="253"/>
      <c r="D8" s="253"/>
      <c r="E8" s="253"/>
      <c r="F8" s="253">
        <v>2023</v>
      </c>
      <c r="G8" s="253"/>
      <c r="H8" s="253"/>
      <c r="I8" s="253"/>
      <c r="J8" s="253">
        <v>2022</v>
      </c>
      <c r="K8" s="253"/>
      <c r="L8" s="253"/>
      <c r="M8" s="253"/>
      <c r="N8" s="253">
        <v>2021</v>
      </c>
      <c r="O8" s="253"/>
      <c r="P8" s="253"/>
      <c r="Q8" s="253"/>
      <c r="R8" s="253">
        <v>2020</v>
      </c>
      <c r="S8" s="253"/>
      <c r="T8" s="253"/>
      <c r="U8" s="253"/>
      <c r="V8" s="244">
        <v>2019</v>
      </c>
      <c r="W8" s="244"/>
      <c r="X8" s="244"/>
      <c r="Y8" s="244"/>
      <c r="Z8" s="244">
        <v>2018</v>
      </c>
      <c r="AA8" s="244"/>
      <c r="AB8" s="244"/>
      <c r="AC8" s="244"/>
      <c r="AD8" s="244">
        <v>2017</v>
      </c>
      <c r="AE8" s="244"/>
      <c r="AF8" s="244"/>
      <c r="AG8" s="244"/>
      <c r="AH8" s="244">
        <v>2016</v>
      </c>
      <c r="AI8" s="244"/>
      <c r="AJ8" s="244"/>
      <c r="AK8" s="244"/>
      <c r="AL8" s="244">
        <v>2015</v>
      </c>
      <c r="AM8" s="244"/>
      <c r="AN8" s="244"/>
      <c r="AO8" s="244"/>
      <c r="AP8" s="250">
        <v>2014</v>
      </c>
      <c r="AQ8" s="250"/>
      <c r="AR8" s="250"/>
      <c r="AS8" s="250"/>
      <c r="AT8" s="250">
        <v>2013</v>
      </c>
      <c r="AU8" s="250"/>
      <c r="AV8" s="250"/>
      <c r="AW8" s="250"/>
      <c r="AX8" s="250">
        <v>2012</v>
      </c>
      <c r="AY8" s="250"/>
      <c r="AZ8" s="250"/>
      <c r="BA8" s="250"/>
      <c r="BB8" s="250">
        <v>2011</v>
      </c>
      <c r="BC8" s="250"/>
      <c r="BD8" s="250"/>
      <c r="BE8" s="250"/>
      <c r="BF8" s="250">
        <v>2010</v>
      </c>
      <c r="BG8" s="250"/>
      <c r="BH8" s="250"/>
      <c r="BI8" s="250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</row>
    <row r="9" spans="1:124" s="56" customFormat="1">
      <c r="A9" s="135" t="s">
        <v>101</v>
      </c>
      <c r="B9" s="238" t="s">
        <v>1</v>
      </c>
      <c r="C9" s="238"/>
      <c r="D9" s="238" t="s">
        <v>4</v>
      </c>
      <c r="E9" s="238"/>
      <c r="F9" s="238" t="s">
        <v>1</v>
      </c>
      <c r="G9" s="238"/>
      <c r="H9" s="238" t="s">
        <v>4</v>
      </c>
      <c r="I9" s="238"/>
      <c r="J9" s="238" t="s">
        <v>1</v>
      </c>
      <c r="K9" s="238"/>
      <c r="L9" s="238" t="s">
        <v>4</v>
      </c>
      <c r="M9" s="238"/>
      <c r="N9" s="238" t="s">
        <v>1</v>
      </c>
      <c r="O9" s="238"/>
      <c r="P9" s="238" t="s">
        <v>4</v>
      </c>
      <c r="Q9" s="238"/>
      <c r="R9" s="238" t="s">
        <v>1</v>
      </c>
      <c r="S9" s="238"/>
      <c r="T9" s="238" t="s">
        <v>4</v>
      </c>
      <c r="U9" s="238"/>
      <c r="V9" s="238" t="s">
        <v>1</v>
      </c>
      <c r="W9" s="238"/>
      <c r="X9" s="238" t="s">
        <v>4</v>
      </c>
      <c r="Y9" s="238"/>
      <c r="Z9" s="238" t="s">
        <v>1</v>
      </c>
      <c r="AA9" s="238"/>
      <c r="AB9" s="238" t="s">
        <v>4</v>
      </c>
      <c r="AC9" s="238"/>
      <c r="AD9" s="238" t="s">
        <v>1</v>
      </c>
      <c r="AE9" s="238"/>
      <c r="AF9" s="238" t="s">
        <v>4</v>
      </c>
      <c r="AG9" s="238"/>
      <c r="AH9" s="238" t="s">
        <v>1</v>
      </c>
      <c r="AI9" s="238"/>
      <c r="AJ9" s="238" t="s">
        <v>4</v>
      </c>
      <c r="AK9" s="238"/>
      <c r="AL9" s="238" t="s">
        <v>1</v>
      </c>
      <c r="AM9" s="238"/>
      <c r="AN9" s="238" t="s">
        <v>4</v>
      </c>
      <c r="AO9" s="238"/>
      <c r="AP9" s="249" t="s">
        <v>1</v>
      </c>
      <c r="AQ9" s="249"/>
      <c r="AR9" s="249" t="s">
        <v>4</v>
      </c>
      <c r="AS9" s="249"/>
      <c r="AT9" s="249" t="s">
        <v>1</v>
      </c>
      <c r="AU9" s="249"/>
      <c r="AV9" s="249" t="s">
        <v>4</v>
      </c>
      <c r="AW9" s="249"/>
      <c r="AX9" s="249" t="s">
        <v>1</v>
      </c>
      <c r="AY9" s="249"/>
      <c r="AZ9" s="249" t="s">
        <v>4</v>
      </c>
      <c r="BA9" s="249"/>
      <c r="BB9" s="249" t="s">
        <v>1</v>
      </c>
      <c r="BC9" s="249"/>
      <c r="BD9" s="249" t="s">
        <v>4</v>
      </c>
      <c r="BE9" s="249"/>
      <c r="BF9" s="249" t="s">
        <v>1</v>
      </c>
      <c r="BG9" s="249"/>
      <c r="BH9" s="249" t="s">
        <v>4</v>
      </c>
      <c r="BI9" s="249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</row>
    <row r="10" spans="1:124" s="58" customFormat="1">
      <c r="A10" s="131" t="s">
        <v>37</v>
      </c>
      <c r="B10" s="90" t="s">
        <v>2</v>
      </c>
      <c r="C10" s="90" t="s">
        <v>3</v>
      </c>
      <c r="D10" s="90" t="s">
        <v>2</v>
      </c>
      <c r="E10" s="90" t="s">
        <v>3</v>
      </c>
      <c r="F10" s="90" t="s">
        <v>2</v>
      </c>
      <c r="G10" s="90" t="s">
        <v>3</v>
      </c>
      <c r="H10" s="90" t="s">
        <v>2</v>
      </c>
      <c r="I10" s="90" t="s">
        <v>3</v>
      </c>
      <c r="J10" s="90" t="s">
        <v>2</v>
      </c>
      <c r="K10" s="90" t="s">
        <v>3</v>
      </c>
      <c r="L10" s="90" t="s">
        <v>2</v>
      </c>
      <c r="M10" s="90" t="s">
        <v>3</v>
      </c>
      <c r="N10" s="81" t="s">
        <v>2</v>
      </c>
      <c r="O10" s="81" t="s">
        <v>3</v>
      </c>
      <c r="P10" s="81" t="s">
        <v>2</v>
      </c>
      <c r="Q10" s="81" t="s">
        <v>3</v>
      </c>
      <c r="R10" s="81" t="s">
        <v>2</v>
      </c>
      <c r="S10" s="81" t="s">
        <v>3</v>
      </c>
      <c r="T10" s="81" t="s">
        <v>2</v>
      </c>
      <c r="U10" s="81" t="s">
        <v>3</v>
      </c>
      <c r="V10" s="81" t="s">
        <v>2</v>
      </c>
      <c r="W10" s="81" t="s">
        <v>3</v>
      </c>
      <c r="X10" s="81" t="s">
        <v>2</v>
      </c>
      <c r="Y10" s="81" t="s">
        <v>3</v>
      </c>
      <c r="Z10" s="81" t="s">
        <v>2</v>
      </c>
      <c r="AA10" s="81" t="s">
        <v>3</v>
      </c>
      <c r="AB10" s="81" t="s">
        <v>2</v>
      </c>
      <c r="AC10" s="81" t="s">
        <v>3</v>
      </c>
      <c r="AD10" s="81" t="s">
        <v>2</v>
      </c>
      <c r="AE10" s="81" t="s">
        <v>3</v>
      </c>
      <c r="AF10" s="81" t="s">
        <v>2</v>
      </c>
      <c r="AG10" s="81" t="s">
        <v>3</v>
      </c>
      <c r="AH10" s="81" t="s">
        <v>2</v>
      </c>
      <c r="AI10" s="81" t="s">
        <v>3</v>
      </c>
      <c r="AJ10" s="81" t="s">
        <v>2</v>
      </c>
      <c r="AK10" s="81" t="s">
        <v>3</v>
      </c>
      <c r="AL10" s="81" t="s">
        <v>2</v>
      </c>
      <c r="AM10" s="81" t="s">
        <v>3</v>
      </c>
      <c r="AN10" s="81" t="s">
        <v>2</v>
      </c>
      <c r="AO10" s="81" t="s">
        <v>3</v>
      </c>
      <c r="AP10" s="132" t="s">
        <v>2</v>
      </c>
      <c r="AQ10" s="132" t="s">
        <v>3</v>
      </c>
      <c r="AR10" s="132" t="s">
        <v>2</v>
      </c>
      <c r="AS10" s="132" t="s">
        <v>3</v>
      </c>
      <c r="AT10" s="132" t="s">
        <v>2</v>
      </c>
      <c r="AU10" s="132" t="s">
        <v>3</v>
      </c>
      <c r="AV10" s="132" t="s">
        <v>2</v>
      </c>
      <c r="AW10" s="132" t="s">
        <v>3</v>
      </c>
      <c r="AX10" s="132" t="s">
        <v>2</v>
      </c>
      <c r="AY10" s="132" t="s">
        <v>3</v>
      </c>
      <c r="AZ10" s="132" t="s">
        <v>2</v>
      </c>
      <c r="BA10" s="132" t="s">
        <v>3</v>
      </c>
      <c r="BB10" s="132" t="s">
        <v>2</v>
      </c>
      <c r="BC10" s="132" t="s">
        <v>3</v>
      </c>
      <c r="BD10" s="132" t="s">
        <v>2</v>
      </c>
      <c r="BE10" s="132" t="s">
        <v>3</v>
      </c>
      <c r="BF10" s="132" t="s">
        <v>2</v>
      </c>
      <c r="BG10" s="132" t="s">
        <v>3</v>
      </c>
      <c r="BH10" s="132" t="s">
        <v>2</v>
      </c>
      <c r="BI10" s="132" t="s">
        <v>3</v>
      </c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</row>
    <row r="11" spans="1:124">
      <c r="A11" s="80" t="s">
        <v>38</v>
      </c>
      <c r="B11" s="169">
        <v>50.575000000000003</v>
      </c>
      <c r="C11" s="169">
        <v>37.798999999999999</v>
      </c>
      <c r="D11" s="169">
        <v>7.88</v>
      </c>
      <c r="E11" s="169">
        <v>2.3490000000000002</v>
      </c>
      <c r="F11" s="190">
        <v>50.667999999999999</v>
      </c>
      <c r="G11" s="190">
        <v>37.271999999999998</v>
      </c>
      <c r="H11" s="190">
        <v>7.6479999999999997</v>
      </c>
      <c r="I11" s="190">
        <v>3.4470000000000001</v>
      </c>
      <c r="J11" s="164">
        <v>46.895000000000003</v>
      </c>
      <c r="K11" s="164">
        <v>36.798999999999999</v>
      </c>
      <c r="L11" s="164">
        <v>7.6130000000000004</v>
      </c>
      <c r="M11" s="164">
        <v>3.7080000000000002</v>
      </c>
      <c r="N11" s="164">
        <v>41.192</v>
      </c>
      <c r="O11" s="164">
        <v>27.808</v>
      </c>
      <c r="P11" s="164">
        <v>16.094000000000001</v>
      </c>
      <c r="Q11" s="164">
        <v>9.1</v>
      </c>
      <c r="R11" s="136">
        <v>23.838900000000002</v>
      </c>
      <c r="S11" s="136">
        <v>15.574200000000001</v>
      </c>
      <c r="T11" s="136">
        <v>11.339700000000001</v>
      </c>
      <c r="U11" s="136">
        <v>7.30436</v>
      </c>
      <c r="V11" s="63">
        <v>39.918599999999998</v>
      </c>
      <c r="W11" s="63">
        <v>34.851599999999998</v>
      </c>
      <c r="X11" s="63">
        <v>18.064</v>
      </c>
      <c r="Y11" s="63">
        <v>10.8666</v>
      </c>
      <c r="Z11" s="63">
        <v>49.191120000000005</v>
      </c>
      <c r="AA11" s="63">
        <v>37.91563</v>
      </c>
      <c r="AB11" s="63">
        <v>10.738700000000001</v>
      </c>
      <c r="AC11" s="63">
        <v>6.3902520000000003</v>
      </c>
      <c r="AD11" s="63">
        <v>49.245570000000001</v>
      </c>
      <c r="AE11" s="63">
        <v>35.201689999999999</v>
      </c>
      <c r="AF11" s="63">
        <v>11.491910000000001</v>
      </c>
      <c r="AG11" s="63">
        <v>6.0681959999999995</v>
      </c>
      <c r="AH11" s="63">
        <v>46.115600000000001</v>
      </c>
      <c r="AI11" s="63">
        <v>34.324199999999998</v>
      </c>
      <c r="AJ11" s="63">
        <v>12.2819</v>
      </c>
      <c r="AK11" s="63">
        <v>6.7709099999999998</v>
      </c>
      <c r="AL11" s="63">
        <v>43.802099999999996</v>
      </c>
      <c r="AM11" s="63">
        <v>31.841699999999999</v>
      </c>
      <c r="AN11" s="63">
        <v>9.9361800000000002</v>
      </c>
      <c r="AO11" s="63">
        <v>5.6862700000000004</v>
      </c>
      <c r="AP11" s="63">
        <v>43.464300000000001</v>
      </c>
      <c r="AQ11" s="63">
        <v>31.724</v>
      </c>
      <c r="AR11" s="63">
        <v>7.5019300000000007</v>
      </c>
      <c r="AS11" s="63">
        <v>4.9018100000000002</v>
      </c>
      <c r="AT11" s="63">
        <v>42.613999999999997</v>
      </c>
      <c r="AU11" s="63">
        <v>28.934200000000001</v>
      </c>
      <c r="AV11" s="63">
        <v>7.6276200000000003</v>
      </c>
      <c r="AW11" s="63">
        <v>5.8326599999999997</v>
      </c>
      <c r="AX11" s="63">
        <v>37.769800000000004</v>
      </c>
      <c r="AY11" s="63">
        <v>27.593499999999999</v>
      </c>
      <c r="AZ11" s="63">
        <v>5.6767799999999999</v>
      </c>
      <c r="BA11" s="63">
        <v>3.9220799999999998</v>
      </c>
      <c r="BB11" s="63">
        <v>36.257100000000001</v>
      </c>
      <c r="BC11" s="63">
        <v>26.001000000000001</v>
      </c>
      <c r="BD11" s="63">
        <v>4.6878700000000002</v>
      </c>
      <c r="BE11" s="63">
        <v>4.2211999999999996</v>
      </c>
      <c r="BF11" s="63">
        <v>36.961300000000001</v>
      </c>
      <c r="BG11" s="63">
        <v>27.9694</v>
      </c>
      <c r="BH11" s="63">
        <v>4.4449399999999999</v>
      </c>
      <c r="BI11" s="63">
        <v>4.4060200000000007</v>
      </c>
    </row>
    <row r="12" spans="1:124">
      <c r="A12" s="80" t="s">
        <v>39</v>
      </c>
      <c r="B12" s="169">
        <v>2.9209999999999998</v>
      </c>
      <c r="C12" s="169">
        <v>2.8740000000000001</v>
      </c>
      <c r="D12" s="169">
        <v>46.085000000000001</v>
      </c>
      <c r="E12" s="169">
        <v>36.329000000000001</v>
      </c>
      <c r="F12" s="190">
        <v>3.2770000000000001</v>
      </c>
      <c r="G12" s="190">
        <v>4.12</v>
      </c>
      <c r="H12" s="190">
        <v>44.070999999999998</v>
      </c>
      <c r="I12" s="190">
        <v>37.082000000000001</v>
      </c>
      <c r="J12" s="164">
        <v>3.335</v>
      </c>
      <c r="K12" s="164">
        <v>2.391</v>
      </c>
      <c r="L12" s="164">
        <v>49.683</v>
      </c>
      <c r="M12" s="164">
        <v>38.261000000000003</v>
      </c>
      <c r="N12" s="164">
        <v>5.5819999999999999</v>
      </c>
      <c r="O12" s="164">
        <v>3.8029999999999999</v>
      </c>
      <c r="P12" s="164">
        <v>56.744</v>
      </c>
      <c r="Q12" s="164">
        <v>54.256999999999998</v>
      </c>
      <c r="R12" s="136">
        <v>2.6740699999999999</v>
      </c>
      <c r="S12" s="136">
        <v>1.22767</v>
      </c>
      <c r="T12" s="136">
        <v>24.503499999999999</v>
      </c>
      <c r="U12" s="136">
        <v>20.117599999999999</v>
      </c>
      <c r="V12" s="63">
        <v>6.38103</v>
      </c>
      <c r="W12" s="63">
        <v>3.9477800000000003</v>
      </c>
      <c r="X12" s="63">
        <v>55.440199999999997</v>
      </c>
      <c r="Y12" s="63">
        <v>56.639300000000006</v>
      </c>
      <c r="Z12" s="63">
        <v>14.136559999999999</v>
      </c>
      <c r="AA12" s="63">
        <v>9.1592669999999998</v>
      </c>
      <c r="AB12" s="63">
        <v>55.674860000000002</v>
      </c>
      <c r="AC12" s="63">
        <v>55.990079999999999</v>
      </c>
      <c r="AD12" s="63">
        <v>13.094700000000001</v>
      </c>
      <c r="AE12" s="63">
        <v>10.258329999999999</v>
      </c>
      <c r="AF12" s="63">
        <v>55.893260000000005</v>
      </c>
      <c r="AG12" s="63">
        <v>59.105690000000003</v>
      </c>
      <c r="AH12" s="63">
        <v>11.187100000000001</v>
      </c>
      <c r="AI12" s="63">
        <v>9.5598200000000002</v>
      </c>
      <c r="AJ12" s="63">
        <v>56.231900000000003</v>
      </c>
      <c r="AK12" s="63">
        <v>61.896099999999997</v>
      </c>
      <c r="AL12" s="63">
        <v>13.0693</v>
      </c>
      <c r="AM12" s="63">
        <v>11.753500000000001</v>
      </c>
      <c r="AN12" s="63">
        <v>57.4923</v>
      </c>
      <c r="AO12" s="63">
        <v>67.17110000000001</v>
      </c>
      <c r="AP12" s="63">
        <v>12.598000000000001</v>
      </c>
      <c r="AQ12" s="63">
        <v>11.215999999999999</v>
      </c>
      <c r="AR12" s="63">
        <v>60.086300000000001</v>
      </c>
      <c r="AS12" s="63">
        <v>65.804899999999989</v>
      </c>
      <c r="AT12" s="63">
        <v>17.447200000000002</v>
      </c>
      <c r="AU12" s="63">
        <v>11.4764</v>
      </c>
      <c r="AV12" s="63">
        <v>59.1554</v>
      </c>
      <c r="AW12" s="63">
        <v>65.9696</v>
      </c>
      <c r="AX12" s="63">
        <v>13.1808</v>
      </c>
      <c r="AY12" s="63">
        <v>10.0091</v>
      </c>
      <c r="AZ12" s="63">
        <v>65.116699999999994</v>
      </c>
      <c r="BA12" s="63">
        <v>68.218000000000004</v>
      </c>
      <c r="BB12" s="63">
        <v>13.7859</v>
      </c>
      <c r="BC12" s="63">
        <v>10.276</v>
      </c>
      <c r="BD12" s="63">
        <v>61.526499999999999</v>
      </c>
      <c r="BE12" s="63">
        <v>62.805599999999998</v>
      </c>
      <c r="BF12" s="63">
        <v>11.995799999999999</v>
      </c>
      <c r="BG12" s="63">
        <v>8.1794600000000006</v>
      </c>
      <c r="BH12" s="63">
        <v>58.891400000000004</v>
      </c>
      <c r="BI12" s="63">
        <v>57.718599999999995</v>
      </c>
    </row>
    <row r="13" spans="1:124">
      <c r="A13" s="80" t="s">
        <v>41</v>
      </c>
      <c r="B13" s="169">
        <v>1.407</v>
      </c>
      <c r="C13" s="169">
        <v>1.2609999999999999</v>
      </c>
      <c r="D13" s="169">
        <v>1.444</v>
      </c>
      <c r="E13" s="169">
        <v>0.27600000000000002</v>
      </c>
      <c r="F13" s="190">
        <v>1.389</v>
      </c>
      <c r="G13" s="190">
        <v>1.079</v>
      </c>
      <c r="H13" s="190">
        <v>0.42299999999999999</v>
      </c>
      <c r="I13" s="190">
        <v>0.21</v>
      </c>
      <c r="J13" s="164">
        <v>1.6830000000000001</v>
      </c>
      <c r="K13" s="164">
        <v>0.65600000000000003</v>
      </c>
      <c r="L13" s="164">
        <v>1.3149999999999999</v>
      </c>
      <c r="M13" s="164">
        <v>0.45600000000000002</v>
      </c>
      <c r="N13" s="164">
        <v>0.66400000000000003</v>
      </c>
      <c r="O13" s="164">
        <v>0.63</v>
      </c>
      <c r="P13" s="164">
        <v>1.3080000000000001</v>
      </c>
      <c r="Q13" s="164">
        <v>0.53400000000000003</v>
      </c>
      <c r="R13" s="136">
        <v>9.168337E-2</v>
      </c>
      <c r="S13" s="136">
        <v>0.45222299999999999</v>
      </c>
      <c r="T13" s="136">
        <v>0.91326639999999992</v>
      </c>
      <c r="U13" s="136">
        <v>0.53226149999999994</v>
      </c>
      <c r="V13" s="63">
        <v>1.55819</v>
      </c>
      <c r="W13" s="63">
        <v>0.8858163</v>
      </c>
      <c r="X13" s="63">
        <v>2.64879</v>
      </c>
      <c r="Y13" s="63">
        <v>1.07887</v>
      </c>
      <c r="Z13" s="63">
        <v>1.472656</v>
      </c>
      <c r="AA13" s="63">
        <v>0.81824239999999993</v>
      </c>
      <c r="AB13" s="63">
        <v>2.7222849999999998</v>
      </c>
      <c r="AC13" s="63">
        <v>1.2850139999999999</v>
      </c>
      <c r="AD13" s="63">
        <v>1.377038</v>
      </c>
      <c r="AE13" s="63">
        <v>0.71924850000000007</v>
      </c>
      <c r="AF13" s="63">
        <v>3.5802800000000001</v>
      </c>
      <c r="AG13" s="63">
        <v>0.4493991</v>
      </c>
      <c r="AH13" s="63">
        <v>1.562954</v>
      </c>
      <c r="AI13" s="63">
        <v>1.136255</v>
      </c>
      <c r="AJ13" s="63">
        <v>4.0696099999999999</v>
      </c>
      <c r="AK13" s="63">
        <v>1.53162</v>
      </c>
      <c r="AL13" s="63">
        <v>1.2572399999999999</v>
      </c>
      <c r="AM13" s="63">
        <v>0.97799999999999998</v>
      </c>
      <c r="AN13" s="63">
        <v>2.9697100000000001</v>
      </c>
      <c r="AO13" s="63">
        <v>1.2993399999999999</v>
      </c>
      <c r="AP13" s="63">
        <v>1.9373499999999999</v>
      </c>
      <c r="AQ13" s="63">
        <v>1.5098</v>
      </c>
      <c r="AR13" s="63">
        <v>3.1963000000000004</v>
      </c>
      <c r="AS13" s="63">
        <v>2.2129299999999996</v>
      </c>
      <c r="AT13" s="63">
        <v>1.74884</v>
      </c>
      <c r="AU13" s="63">
        <v>1.53271</v>
      </c>
      <c r="AV13" s="63">
        <v>3.34185</v>
      </c>
      <c r="AW13" s="63">
        <v>0.75600000000000001</v>
      </c>
      <c r="AX13" s="63">
        <v>1.2081500000000001</v>
      </c>
      <c r="AY13" s="63">
        <v>0.432</v>
      </c>
      <c r="AZ13" s="63">
        <v>2.5312299999999999</v>
      </c>
      <c r="BA13" s="63">
        <v>1.1934500000000001</v>
      </c>
      <c r="BB13" s="63">
        <v>1.3344</v>
      </c>
      <c r="BC13" s="63">
        <v>1.0030700000000001</v>
      </c>
      <c r="BD13" s="63">
        <v>3.7180500000000003</v>
      </c>
      <c r="BE13" s="63">
        <v>1.28362</v>
      </c>
      <c r="BF13" s="63">
        <v>1.8613499999999998</v>
      </c>
      <c r="BG13" s="63">
        <v>0.84821000000000002</v>
      </c>
      <c r="BH13" s="63">
        <v>2.8631199999999999</v>
      </c>
      <c r="BI13" s="63">
        <v>1.4041400000000002</v>
      </c>
    </row>
    <row r="14" spans="1:124">
      <c r="A14" s="133" t="s">
        <v>100</v>
      </c>
      <c r="B14" s="171">
        <f t="shared" ref="B14:E14" si="0">SUM(B11:B13)</f>
        <v>54.903000000000006</v>
      </c>
      <c r="C14" s="171">
        <f t="shared" si="0"/>
        <v>41.934000000000005</v>
      </c>
      <c r="D14" s="171">
        <f t="shared" si="0"/>
        <v>55.409000000000006</v>
      </c>
      <c r="E14" s="171">
        <f t="shared" si="0"/>
        <v>38.954000000000001</v>
      </c>
      <c r="F14" s="171">
        <f>SUM(F11:F13)</f>
        <v>55.334000000000003</v>
      </c>
      <c r="G14" s="171">
        <f t="shared" ref="G14:I14" si="1">SUM(G11:G13)</f>
        <v>42.470999999999997</v>
      </c>
      <c r="H14" s="171">
        <f t="shared" si="1"/>
        <v>52.141999999999996</v>
      </c>
      <c r="I14" s="171">
        <f>SUM(I11:I13)</f>
        <v>40.739000000000004</v>
      </c>
      <c r="J14" s="171">
        <f>SUM(J11:J13)</f>
        <v>51.913000000000004</v>
      </c>
      <c r="K14" s="171">
        <f t="shared" ref="J14:Q14" si="2">SUM(K11:K13)</f>
        <v>39.845999999999997</v>
      </c>
      <c r="L14" s="171">
        <f>SUM(L11:L13)</f>
        <v>58.610999999999997</v>
      </c>
      <c r="M14" s="171">
        <f t="shared" si="2"/>
        <v>42.425000000000004</v>
      </c>
      <c r="N14" s="171">
        <f t="shared" si="2"/>
        <v>47.438000000000002</v>
      </c>
      <c r="O14" s="171">
        <f t="shared" si="2"/>
        <v>32.241</v>
      </c>
      <c r="P14" s="171">
        <f t="shared" si="2"/>
        <v>74.146000000000001</v>
      </c>
      <c r="Q14" s="171">
        <f t="shared" si="2"/>
        <v>63.890999999999998</v>
      </c>
      <c r="R14" s="65">
        <f t="shared" ref="R14:U14" si="3">SUM(R11:R13)</f>
        <v>26.604653370000001</v>
      </c>
      <c r="S14" s="65">
        <f>SUM(S11:S13)</f>
        <v>17.254093000000001</v>
      </c>
      <c r="T14" s="65">
        <f t="shared" si="3"/>
        <v>36.756466399999994</v>
      </c>
      <c r="U14" s="65">
        <f t="shared" si="3"/>
        <v>27.954221499999999</v>
      </c>
      <c r="V14" s="65">
        <f>SUM(V11:V13)</f>
        <v>47.857820000000004</v>
      </c>
      <c r="W14" s="65">
        <f>SUM(W11:W13)</f>
        <v>39.685196300000001</v>
      </c>
      <c r="X14" s="65">
        <f>SUM(X11:X13)</f>
        <v>76.152990000000003</v>
      </c>
      <c r="Y14" s="65">
        <f>SUM(Y11:Y13)</f>
        <v>68.584770000000006</v>
      </c>
      <c r="Z14" s="65">
        <f t="shared" ref="Z14:BI14" si="4">SUM(Z11:Z13)</f>
        <v>64.800336000000001</v>
      </c>
      <c r="AA14" s="65">
        <f t="shared" si="4"/>
        <v>47.893139400000003</v>
      </c>
      <c r="AB14" s="65">
        <f t="shared" si="4"/>
        <v>69.135845000000003</v>
      </c>
      <c r="AC14" s="65">
        <f t="shared" si="4"/>
        <v>63.665345999999992</v>
      </c>
      <c r="AD14" s="65">
        <f t="shared" si="4"/>
        <v>63.717308000000003</v>
      </c>
      <c r="AE14" s="65">
        <f t="shared" si="4"/>
        <v>46.179268499999999</v>
      </c>
      <c r="AF14" s="65">
        <f t="shared" si="4"/>
        <v>70.965450000000004</v>
      </c>
      <c r="AG14" s="65">
        <f t="shared" si="4"/>
        <v>65.62328509999999</v>
      </c>
      <c r="AH14" s="65">
        <f t="shared" si="4"/>
        <v>58.865653999999999</v>
      </c>
      <c r="AI14" s="65">
        <f t="shared" si="4"/>
        <v>45.020274999999998</v>
      </c>
      <c r="AJ14" s="65">
        <f t="shared" si="4"/>
        <v>72.583410000000001</v>
      </c>
      <c r="AK14" s="65">
        <f t="shared" si="4"/>
        <v>70.198629999999994</v>
      </c>
      <c r="AL14" s="65">
        <f t="shared" si="4"/>
        <v>58.128639999999997</v>
      </c>
      <c r="AM14" s="65">
        <f t="shared" si="4"/>
        <v>44.5732</v>
      </c>
      <c r="AN14" s="65">
        <f t="shared" si="4"/>
        <v>70.398190000000014</v>
      </c>
      <c r="AO14" s="65">
        <f t="shared" si="4"/>
        <v>74.156710000000004</v>
      </c>
      <c r="AP14" s="65">
        <f t="shared" si="4"/>
        <v>57.999650000000003</v>
      </c>
      <c r="AQ14" s="65">
        <f t="shared" si="4"/>
        <v>44.449799999999996</v>
      </c>
      <c r="AR14" s="65">
        <f t="shared" si="4"/>
        <v>70.78452999999999</v>
      </c>
      <c r="AS14" s="65">
        <f t="shared" si="4"/>
        <v>72.919639999999987</v>
      </c>
      <c r="AT14" s="65">
        <f t="shared" si="4"/>
        <v>61.810040000000001</v>
      </c>
      <c r="AU14" s="65">
        <f t="shared" si="4"/>
        <v>41.943310000000004</v>
      </c>
      <c r="AV14" s="65">
        <f t="shared" si="4"/>
        <v>70.124869999999987</v>
      </c>
      <c r="AW14" s="65">
        <f t="shared" si="4"/>
        <v>72.558260000000004</v>
      </c>
      <c r="AX14" s="65">
        <f t="shared" si="4"/>
        <v>52.158750000000005</v>
      </c>
      <c r="AY14" s="65">
        <f t="shared" si="4"/>
        <v>38.034599999999998</v>
      </c>
      <c r="AZ14" s="65">
        <f t="shared" si="4"/>
        <v>73.324709999999982</v>
      </c>
      <c r="BA14" s="65">
        <f t="shared" si="4"/>
        <v>73.333529999999996</v>
      </c>
      <c r="BB14" s="65">
        <f t="shared" si="4"/>
        <v>51.377400000000002</v>
      </c>
      <c r="BC14" s="65">
        <f t="shared" si="4"/>
        <v>37.280070000000002</v>
      </c>
      <c r="BD14" s="65">
        <f t="shared" si="4"/>
        <v>69.932420000000008</v>
      </c>
      <c r="BE14" s="65">
        <f t="shared" si="4"/>
        <v>68.310419999999993</v>
      </c>
      <c r="BF14" s="65">
        <f t="shared" si="4"/>
        <v>50.818449999999999</v>
      </c>
      <c r="BG14" s="65">
        <f t="shared" si="4"/>
        <v>36.997070000000001</v>
      </c>
      <c r="BH14" s="65">
        <f t="shared" si="4"/>
        <v>66.199460000000002</v>
      </c>
      <c r="BI14" s="65">
        <f t="shared" si="4"/>
        <v>63.528759999999991</v>
      </c>
    </row>
    <row r="15" spans="1:124">
      <c r="A15" s="133" t="s">
        <v>99</v>
      </c>
      <c r="B15" s="170">
        <f>B14+C14</f>
        <v>96.837000000000018</v>
      </c>
      <c r="C15" s="170"/>
      <c r="D15" s="170">
        <f>D14+E14</f>
        <v>94.363</v>
      </c>
      <c r="E15" s="133"/>
      <c r="F15" s="171">
        <f>F14+G14</f>
        <v>97.805000000000007</v>
      </c>
      <c r="G15" s="171"/>
      <c r="H15" s="171">
        <f>H14+I14</f>
        <v>92.881</v>
      </c>
      <c r="I15" s="171"/>
      <c r="J15" s="171">
        <f>J14+K14</f>
        <v>91.759</v>
      </c>
      <c r="K15" s="171"/>
      <c r="L15" s="171">
        <f>L14+M14</f>
        <v>101.036</v>
      </c>
      <c r="M15" s="171"/>
      <c r="N15" s="171">
        <f>N14+O14</f>
        <v>79.679000000000002</v>
      </c>
      <c r="O15" s="171"/>
      <c r="P15" s="171">
        <f>P14+Q14</f>
        <v>138.03700000000001</v>
      </c>
      <c r="Q15" s="171"/>
      <c r="R15" s="65">
        <f>R14+S14</f>
        <v>43.858746370000006</v>
      </c>
      <c r="S15" s="65"/>
      <c r="T15" s="65">
        <f t="shared" ref="T15" si="5">T14+U14</f>
        <v>64.710687899999996</v>
      </c>
      <c r="U15" s="65"/>
      <c r="V15" s="65">
        <f>V14+W14</f>
        <v>87.543016300000005</v>
      </c>
      <c r="W15" s="65"/>
      <c r="X15" s="65">
        <f>X14+Y14</f>
        <v>144.73776000000001</v>
      </c>
      <c r="Y15" s="65"/>
      <c r="Z15" s="65">
        <f>Z14+AA14</f>
        <v>112.69347540000001</v>
      </c>
      <c r="AA15" s="65"/>
      <c r="AB15" s="65">
        <f>AB14+AC14</f>
        <v>132.80119099999999</v>
      </c>
      <c r="AC15" s="65"/>
      <c r="AD15" s="65">
        <f>AD14+AE14</f>
        <v>109.89657650000001</v>
      </c>
      <c r="AE15" s="65"/>
      <c r="AF15" s="65">
        <f>AF14+AG14</f>
        <v>136.58873510000001</v>
      </c>
      <c r="AG15" s="65"/>
      <c r="AH15" s="65">
        <f>AH14+AI14</f>
        <v>103.885929</v>
      </c>
      <c r="AI15" s="65"/>
      <c r="AJ15" s="65">
        <f>AJ14+AK14</f>
        <v>142.78203999999999</v>
      </c>
      <c r="AK15" s="65"/>
      <c r="AL15" s="65">
        <f>AL14+AM14</f>
        <v>102.70184</v>
      </c>
      <c r="AM15" s="65"/>
      <c r="AN15" s="65">
        <f>AN14+AO14</f>
        <v>144.55490000000003</v>
      </c>
      <c r="AO15" s="65"/>
      <c r="AP15" s="65">
        <f>AP14+AQ14</f>
        <v>102.44945</v>
      </c>
      <c r="AQ15" s="65"/>
      <c r="AR15" s="65">
        <f>AR14+AS14</f>
        <v>143.70416999999998</v>
      </c>
      <c r="AS15" s="65"/>
      <c r="AT15" s="65">
        <f>AT14+AU14</f>
        <v>103.75335000000001</v>
      </c>
      <c r="AU15" s="65"/>
      <c r="AV15" s="65">
        <f>AV14+AW14</f>
        <v>142.68313000000001</v>
      </c>
      <c r="AW15" s="65"/>
      <c r="AX15" s="65">
        <f>AX14+AY14</f>
        <v>90.193350000000009</v>
      </c>
      <c r="AY15" s="65"/>
      <c r="AZ15" s="65">
        <f>AZ14+BA14</f>
        <v>146.65823999999998</v>
      </c>
      <c r="BA15" s="65"/>
      <c r="BB15" s="65">
        <f>BB14+BC14</f>
        <v>88.657470000000004</v>
      </c>
      <c r="BC15" s="65"/>
      <c r="BD15" s="65">
        <f>BD14+BE14</f>
        <v>138.24284</v>
      </c>
      <c r="BE15" s="65"/>
      <c r="BF15" s="65">
        <f>BF14+BG14</f>
        <v>87.815519999999992</v>
      </c>
      <c r="BG15" s="65"/>
      <c r="BH15" s="65">
        <f>BH14+BI14</f>
        <v>129.72821999999999</v>
      </c>
      <c r="BI15" s="65"/>
    </row>
    <row r="16" spans="1:124">
      <c r="A16" s="133" t="s">
        <v>93</v>
      </c>
      <c r="B16" s="266">
        <f>B15+D15</f>
        <v>191.20000000000002</v>
      </c>
      <c r="C16" s="133"/>
      <c r="D16" s="133"/>
      <c r="E16" s="133"/>
      <c r="F16" s="171">
        <f>F15+H15</f>
        <v>190.68600000000001</v>
      </c>
      <c r="G16" s="171"/>
      <c r="H16" s="161"/>
      <c r="I16" s="161"/>
      <c r="J16" s="171">
        <f>J15+L15</f>
        <v>192.79500000000002</v>
      </c>
      <c r="K16" s="171"/>
      <c r="L16" s="161"/>
      <c r="M16" s="161"/>
      <c r="N16" s="171">
        <f>N15+P15</f>
        <v>217.71600000000001</v>
      </c>
      <c r="O16" s="171"/>
      <c r="P16" s="161"/>
      <c r="Q16" s="161"/>
      <c r="R16" s="65">
        <f>R15+T15</f>
        <v>108.56943427</v>
      </c>
      <c r="S16" s="65"/>
      <c r="T16" s="65"/>
      <c r="U16" s="65"/>
      <c r="V16" s="65">
        <f>V15+X15</f>
        <v>232.28077630000001</v>
      </c>
      <c r="W16" s="65"/>
      <c r="X16" s="130"/>
      <c r="Y16" s="65"/>
      <c r="Z16" s="65">
        <f>Z15+AB15</f>
        <v>245.4946664</v>
      </c>
      <c r="AA16" s="65"/>
      <c r="AB16" s="65"/>
      <c r="AC16" s="65"/>
      <c r="AD16" s="65">
        <f>AD15+AF15</f>
        <v>246.48531160000002</v>
      </c>
      <c r="AE16" s="65"/>
      <c r="AF16" s="65"/>
      <c r="AG16" s="65"/>
      <c r="AH16" s="65">
        <f>AH15+AJ15</f>
        <v>246.667969</v>
      </c>
      <c r="AI16" s="65"/>
      <c r="AJ16" s="65"/>
      <c r="AK16" s="65"/>
      <c r="AL16" s="65">
        <f>AL15+AN15</f>
        <v>247.25674000000004</v>
      </c>
      <c r="AM16" s="65"/>
      <c r="AN16" s="65"/>
      <c r="AO16" s="65"/>
      <c r="AP16" s="65">
        <f>AP15+AR15</f>
        <v>246.15361999999999</v>
      </c>
      <c r="AQ16" s="65"/>
      <c r="AR16" s="65"/>
      <c r="AS16" s="65"/>
      <c r="AT16" s="65">
        <f>AT15+AV15</f>
        <v>246.43648000000002</v>
      </c>
      <c r="AU16" s="65"/>
      <c r="AV16" s="65"/>
      <c r="AW16" s="65"/>
      <c r="AX16" s="65">
        <f>AX15+AZ15</f>
        <v>236.85158999999999</v>
      </c>
      <c r="AY16" s="65"/>
      <c r="AZ16" s="65"/>
      <c r="BA16" s="65"/>
      <c r="BB16" s="65">
        <f>BB15+BD15</f>
        <v>226.90030999999999</v>
      </c>
      <c r="BC16" s="65"/>
      <c r="BD16" s="65"/>
      <c r="BE16" s="65"/>
      <c r="BF16" s="65">
        <f>BF15+BH15</f>
        <v>217.54373999999999</v>
      </c>
      <c r="BG16" s="65"/>
      <c r="BH16" s="65"/>
      <c r="BI16" s="65"/>
    </row>
    <row r="17" spans="1:61">
      <c r="A17" s="160" t="s">
        <v>94</v>
      </c>
      <c r="B17" s="267">
        <f>(B12/B16)*100</f>
        <v>1.5277196652719662</v>
      </c>
      <c r="C17" s="160"/>
      <c r="D17" s="160"/>
      <c r="E17" s="160"/>
      <c r="F17" s="162">
        <f>(F12/F16)*100</f>
        <v>1.7185320369612871</v>
      </c>
      <c r="G17" s="162"/>
      <c r="H17" s="162"/>
      <c r="I17" s="162"/>
      <c r="J17" s="162">
        <f>(J12/J16)*100</f>
        <v>1.7298166446225263</v>
      </c>
      <c r="K17" s="162"/>
      <c r="L17" s="162"/>
      <c r="M17" s="162"/>
      <c r="N17" s="162">
        <f>(N12/N16)*100</f>
        <v>2.5638905730401071</v>
      </c>
      <c r="O17" s="162"/>
      <c r="P17" s="162"/>
      <c r="Q17" s="162"/>
      <c r="R17" s="125">
        <f>(R12/R16)*100</f>
        <v>2.4630044523856394</v>
      </c>
      <c r="S17" s="125"/>
      <c r="T17" s="125"/>
      <c r="U17" s="125"/>
      <c r="V17" s="125">
        <f>(V12/V16)*100</f>
        <v>2.7471192845328885</v>
      </c>
      <c r="W17" s="63"/>
      <c r="X17" s="63"/>
      <c r="Y17" s="63"/>
      <c r="Z17" s="125">
        <f>(Z12/Z16)*100</f>
        <v>5.7583980162593047</v>
      </c>
      <c r="AA17" s="63"/>
      <c r="AB17" s="63"/>
      <c r="AC17" s="63"/>
      <c r="AD17" s="125">
        <f>(AD12/AD16)*100</f>
        <v>5.3125680857000814</v>
      </c>
      <c r="AE17" s="63"/>
      <c r="AF17" s="63"/>
      <c r="AG17" s="63"/>
      <c r="AH17" s="125">
        <f>(AH12/AH16)*100</f>
        <v>4.535286865721913</v>
      </c>
      <c r="AI17" s="63"/>
      <c r="AJ17" s="63"/>
      <c r="AK17" s="63"/>
      <c r="AL17" s="125">
        <f>(AL12/AL16)*100</f>
        <v>5.2857204216152001</v>
      </c>
      <c r="AM17" s="63"/>
      <c r="AN17" s="63"/>
      <c r="AO17" s="63"/>
      <c r="AP17" s="125">
        <f>(AP12/AP16)*100</f>
        <v>5.1179422021093988</v>
      </c>
      <c r="AQ17" s="63"/>
      <c r="AR17" s="63"/>
      <c r="AS17" s="63"/>
      <c r="AT17" s="125">
        <f>(AT12/AT16)*100</f>
        <v>7.0797959782577653</v>
      </c>
      <c r="AU17" s="63"/>
      <c r="AV17" s="63"/>
      <c r="AW17" s="63"/>
      <c r="AX17" s="125">
        <f>(AX12/AX16)*100</f>
        <v>5.5650038068142162</v>
      </c>
      <c r="AY17" s="63"/>
      <c r="AZ17" s="63"/>
      <c r="BA17" s="63"/>
      <c r="BB17" s="125">
        <f>(BB12/BB16)*100</f>
        <v>6.0757519458655658</v>
      </c>
      <c r="BC17" s="63"/>
      <c r="BD17" s="63"/>
      <c r="BE17" s="63"/>
      <c r="BF17" s="125">
        <f>(BF12/BF16)*100</f>
        <v>5.5142014199075549</v>
      </c>
      <c r="BG17" s="63"/>
      <c r="BH17" s="63"/>
      <c r="BI17" s="63"/>
    </row>
    <row r="18" spans="1:61">
      <c r="A18" s="233" t="s">
        <v>149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</row>
    <row r="19" spans="1:61" s="191" customFormat="1">
      <c r="N19" s="192"/>
      <c r="O19" s="192"/>
      <c r="P19" s="192"/>
      <c r="Q19" s="192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</row>
    <row r="20" spans="1:61" s="191" customFormat="1">
      <c r="E20" s="194"/>
      <c r="N20" s="192"/>
      <c r="O20" s="192"/>
      <c r="P20" s="192"/>
      <c r="Q20" s="192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</row>
    <row r="21" spans="1:61" s="191" customFormat="1">
      <c r="E21" s="194"/>
      <c r="N21" s="192"/>
      <c r="O21" s="192"/>
      <c r="P21" s="192"/>
      <c r="Q21" s="192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</row>
    <row r="22" spans="1:61" s="191" customFormat="1">
      <c r="E22" s="194"/>
      <c r="R22" s="193"/>
    </row>
    <row r="23" spans="1:61" s="191" customFormat="1">
      <c r="C23" s="194"/>
      <c r="D23" s="194"/>
      <c r="E23" s="192"/>
      <c r="N23" s="194"/>
      <c r="O23" s="194"/>
      <c r="P23" s="194"/>
      <c r="Q23" s="194"/>
      <c r="R23" s="194"/>
      <c r="S23" s="194"/>
    </row>
    <row r="24" spans="1:61" s="191" customFormat="1">
      <c r="N24" s="194"/>
      <c r="O24" s="194"/>
      <c r="P24" s="194"/>
      <c r="Q24" s="194"/>
      <c r="R24" s="194"/>
      <c r="S24" s="194"/>
    </row>
    <row r="25" spans="1:61" s="191" customFormat="1">
      <c r="N25" s="194"/>
      <c r="P25" s="194"/>
      <c r="S25" s="194"/>
    </row>
    <row r="26" spans="1:61" s="191" customFormat="1"/>
    <row r="27" spans="1:61" s="191" customFormat="1">
      <c r="N27" s="194"/>
      <c r="O27" s="194"/>
      <c r="P27" s="194"/>
      <c r="Q27" s="194"/>
      <c r="R27" s="194"/>
      <c r="S27" s="194"/>
    </row>
    <row r="28" spans="1:61" s="191" customFormat="1"/>
    <row r="29" spans="1:61" s="191" customFormat="1"/>
    <row r="30" spans="1:61" s="191" customFormat="1"/>
    <row r="31" spans="1:61" s="191" customFormat="1"/>
    <row r="32" spans="1:61" s="191" customFormat="1"/>
    <row r="33" s="191" customFormat="1"/>
    <row r="34" s="191" customFormat="1"/>
  </sheetData>
  <mergeCells count="48">
    <mergeCell ref="AH8:AK8"/>
    <mergeCell ref="BB8:BE8"/>
    <mergeCell ref="BF8:BI8"/>
    <mergeCell ref="BF9:BG9"/>
    <mergeCell ref="BH9:BI9"/>
    <mergeCell ref="AL8:AO8"/>
    <mergeCell ref="AX9:AY9"/>
    <mergeCell ref="AX8:BA8"/>
    <mergeCell ref="AR9:AS9"/>
    <mergeCell ref="AT9:AU9"/>
    <mergeCell ref="BB9:BC9"/>
    <mergeCell ref="BD9:BE9"/>
    <mergeCell ref="AN9:AO9"/>
    <mergeCell ref="AP9:AQ9"/>
    <mergeCell ref="AT8:AW8"/>
    <mergeCell ref="AV9:AW9"/>
    <mergeCell ref="AZ9:BA9"/>
    <mergeCell ref="AP8:AS8"/>
    <mergeCell ref="A2:AG2"/>
    <mergeCell ref="A3:AG3"/>
    <mergeCell ref="AH9:AI9"/>
    <mergeCell ref="V8:Y8"/>
    <mergeCell ref="V9:W9"/>
    <mergeCell ref="X9:Y9"/>
    <mergeCell ref="AJ9:AK9"/>
    <mergeCell ref="T9:U9"/>
    <mergeCell ref="Z9:AA9"/>
    <mergeCell ref="AB9:AC9"/>
    <mergeCell ref="AD9:AE9"/>
    <mergeCell ref="AF9:AG9"/>
    <mergeCell ref="AL9:AM9"/>
    <mergeCell ref="Z8:AC8"/>
    <mergeCell ref="A18:Y18"/>
    <mergeCell ref="AD8:AG8"/>
    <mergeCell ref="N8:Q8"/>
    <mergeCell ref="N9:O9"/>
    <mergeCell ref="P9:Q9"/>
    <mergeCell ref="R8:U8"/>
    <mergeCell ref="R9:S9"/>
    <mergeCell ref="J8:M8"/>
    <mergeCell ref="J9:K9"/>
    <mergeCell ref="L9:M9"/>
    <mergeCell ref="F8:I8"/>
    <mergeCell ref="F9:G9"/>
    <mergeCell ref="H9:I9"/>
    <mergeCell ref="B8:E8"/>
    <mergeCell ref="B9:C9"/>
    <mergeCell ref="D9:E9"/>
  </mergeCells>
  <hyperlinks>
    <hyperlink ref="A7" location="Índice!A1" display="Indice" xr:uid="{00000000-0004-0000-0C00-000000000000}"/>
  </hyperlinks>
  <pageMargins left="0.7" right="0.7" top="0.75" bottom="0.75" header="0.3" footer="0.3"/>
  <pageSetup orientation="portrait" horizontalDpi="4294967292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R24"/>
  <sheetViews>
    <sheetView showGridLines="0" tabSelected="1" zoomScale="70" zoomScaleNormal="70" workbookViewId="0">
      <selection activeCell="G18" sqref="G18"/>
    </sheetView>
  </sheetViews>
  <sheetFormatPr baseColWidth="10" defaultColWidth="11.453125" defaultRowHeight="16.5"/>
  <cols>
    <col min="1" max="1" width="30.453125" style="10" customWidth="1"/>
    <col min="2" max="2" width="13.26953125" style="10" customWidth="1"/>
    <col min="3" max="3" width="13.1796875" style="10" customWidth="1"/>
    <col min="4" max="4" width="8.90625" style="10" customWidth="1"/>
    <col min="5" max="5" width="10.81640625" style="10" customWidth="1"/>
    <col min="6" max="6" width="12.1796875" style="10" customWidth="1"/>
    <col min="7" max="7" width="13.08984375" style="10" customWidth="1"/>
    <col min="8" max="9" width="12.81640625" style="10" customWidth="1"/>
    <col min="10" max="10" width="10" style="10" bestFit="1" customWidth="1"/>
    <col min="11" max="11" width="8.90625" style="10" bestFit="1" customWidth="1"/>
    <col min="12" max="12" width="10" style="10" bestFit="1" customWidth="1"/>
    <col min="13" max="13" width="8.90625" style="10" bestFit="1" customWidth="1"/>
    <col min="14" max="17" width="13.1796875" style="10" customWidth="1"/>
    <col min="18" max="16384" width="11.453125" style="10"/>
  </cols>
  <sheetData>
    <row r="1" spans="1:96" s="20" customFormat="1" ht="231.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</row>
    <row r="2" spans="1:96" s="20" customFormat="1" ht="20.25" customHeight="1">
      <c r="A2" s="251" t="s">
        <v>105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</row>
    <row r="3" spans="1:96" s="20" customFormat="1" ht="57" customHeight="1">
      <c r="A3" s="252" t="s">
        <v>212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</row>
    <row r="4" spans="1:96" s="59" customFormat="1">
      <c r="A4" s="21" t="s">
        <v>66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96" s="20" customFormat="1">
      <c r="A5" s="43" t="s">
        <v>113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96" s="20" customFormat="1">
      <c r="A6" s="41" t="s">
        <v>141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H6" s="32"/>
      <c r="AK6" s="32"/>
    </row>
    <row r="7" spans="1:96" s="20" customFormat="1">
      <c r="A7" s="45" t="s">
        <v>114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</row>
    <row r="8" spans="1:96" s="21" customFormat="1">
      <c r="A8" s="129"/>
      <c r="B8" s="244">
        <v>2024</v>
      </c>
      <c r="C8" s="244"/>
      <c r="D8" s="244"/>
      <c r="E8" s="244"/>
      <c r="F8" s="244">
        <v>2023</v>
      </c>
      <c r="G8" s="244"/>
      <c r="H8" s="244"/>
      <c r="I8" s="244"/>
      <c r="J8" s="244">
        <v>2022</v>
      </c>
      <c r="K8" s="244"/>
      <c r="L8" s="244"/>
      <c r="M8" s="244"/>
      <c r="N8" s="244">
        <v>2021</v>
      </c>
      <c r="O8" s="244"/>
      <c r="P8" s="244"/>
      <c r="Q8" s="244"/>
      <c r="R8" s="244">
        <v>2020</v>
      </c>
      <c r="S8" s="244"/>
      <c r="T8" s="244"/>
      <c r="U8" s="244"/>
      <c r="V8" s="244">
        <f>R8-1</f>
        <v>2019</v>
      </c>
      <c r="W8" s="244"/>
      <c r="X8" s="244"/>
      <c r="Y8" s="244"/>
      <c r="Z8" s="244">
        <f t="shared" ref="Z8" si="0">V8-1</f>
        <v>2018</v>
      </c>
      <c r="AA8" s="244"/>
      <c r="AB8" s="244"/>
      <c r="AC8" s="244"/>
      <c r="AD8" s="244">
        <f t="shared" ref="AD8" si="1">Z8-1</f>
        <v>2017</v>
      </c>
      <c r="AE8" s="244"/>
      <c r="AF8" s="244"/>
      <c r="AG8" s="244"/>
      <c r="AH8" s="244">
        <f t="shared" ref="AH8" si="2">AD8-1</f>
        <v>2016</v>
      </c>
      <c r="AI8" s="244"/>
      <c r="AJ8" s="244"/>
      <c r="AK8" s="244"/>
      <c r="AL8" s="244">
        <f t="shared" ref="AL8" si="3">AH8-1</f>
        <v>2015</v>
      </c>
      <c r="AM8" s="244"/>
      <c r="AN8" s="244"/>
      <c r="AO8" s="244"/>
      <c r="AP8" s="244">
        <f t="shared" ref="AP8" si="4">AL8-1</f>
        <v>2014</v>
      </c>
      <c r="AQ8" s="244"/>
      <c r="AR8" s="244"/>
      <c r="AS8" s="244"/>
      <c r="AT8" s="244">
        <f t="shared" ref="AT8" si="5">AP8-1</f>
        <v>2013</v>
      </c>
      <c r="AU8" s="244"/>
      <c r="AV8" s="244"/>
      <c r="AW8" s="244"/>
      <c r="AX8" s="244">
        <f t="shared" ref="AX8" si="6">AT8-1</f>
        <v>2012</v>
      </c>
      <c r="AY8" s="244"/>
      <c r="AZ8" s="244"/>
      <c r="BA8" s="244"/>
      <c r="BB8" s="244">
        <f t="shared" ref="BB8" si="7">AX8-1</f>
        <v>2011</v>
      </c>
      <c r="BC8" s="244"/>
      <c r="BD8" s="244"/>
      <c r="BE8" s="244"/>
      <c r="BF8" s="244">
        <f t="shared" ref="BF8" si="8">BB8-1</f>
        <v>2010</v>
      </c>
      <c r="BG8" s="244"/>
      <c r="BH8" s="244"/>
      <c r="BI8" s="244"/>
    </row>
    <row r="9" spans="1:96" s="21" customFormat="1">
      <c r="A9" s="115"/>
      <c r="B9" s="238" t="s">
        <v>1</v>
      </c>
      <c r="C9" s="238"/>
      <c r="D9" s="238" t="s">
        <v>4</v>
      </c>
      <c r="E9" s="238"/>
      <c r="F9" s="238" t="s">
        <v>1</v>
      </c>
      <c r="G9" s="238"/>
      <c r="H9" s="238" t="s">
        <v>4</v>
      </c>
      <c r="I9" s="238"/>
      <c r="J9" s="238" t="s">
        <v>1</v>
      </c>
      <c r="K9" s="238"/>
      <c r="L9" s="238" t="s">
        <v>4</v>
      </c>
      <c r="M9" s="238"/>
      <c r="N9" s="238" t="s">
        <v>1</v>
      </c>
      <c r="O9" s="238"/>
      <c r="P9" s="238" t="s">
        <v>4</v>
      </c>
      <c r="Q9" s="238"/>
      <c r="R9" s="239" t="s">
        <v>1</v>
      </c>
      <c r="S9" s="240"/>
      <c r="T9" s="238" t="s">
        <v>4</v>
      </c>
      <c r="U9" s="238"/>
      <c r="V9" s="238" t="s">
        <v>1</v>
      </c>
      <c r="W9" s="238"/>
      <c r="X9" s="238" t="s">
        <v>4</v>
      </c>
      <c r="Y9" s="238"/>
      <c r="Z9" s="238" t="s">
        <v>1</v>
      </c>
      <c r="AA9" s="238"/>
      <c r="AB9" s="238" t="s">
        <v>4</v>
      </c>
      <c r="AC9" s="238"/>
      <c r="AD9" s="238" t="s">
        <v>1</v>
      </c>
      <c r="AE9" s="238"/>
      <c r="AF9" s="238" t="s">
        <v>4</v>
      </c>
      <c r="AG9" s="238"/>
      <c r="AH9" s="238" t="s">
        <v>1</v>
      </c>
      <c r="AI9" s="238"/>
      <c r="AJ9" s="238" t="s">
        <v>4</v>
      </c>
      <c r="AK9" s="238"/>
      <c r="AL9" s="238" t="s">
        <v>1</v>
      </c>
      <c r="AM9" s="238"/>
      <c r="AN9" s="238" t="s">
        <v>4</v>
      </c>
      <c r="AO9" s="238"/>
      <c r="AP9" s="238" t="s">
        <v>1</v>
      </c>
      <c r="AQ9" s="238"/>
      <c r="AR9" s="238" t="s">
        <v>4</v>
      </c>
      <c r="AS9" s="238"/>
      <c r="AT9" s="238" t="s">
        <v>1</v>
      </c>
      <c r="AU9" s="238"/>
      <c r="AV9" s="238" t="s">
        <v>4</v>
      </c>
      <c r="AW9" s="238"/>
      <c r="AX9" s="238" t="s">
        <v>1</v>
      </c>
      <c r="AY9" s="238"/>
      <c r="AZ9" s="238" t="s">
        <v>4</v>
      </c>
      <c r="BA9" s="238"/>
      <c r="BB9" s="238" t="s">
        <v>1</v>
      </c>
      <c r="BC9" s="238"/>
      <c r="BD9" s="238" t="s">
        <v>4</v>
      </c>
      <c r="BE9" s="238"/>
      <c r="BF9" s="238" t="s">
        <v>1</v>
      </c>
      <c r="BG9" s="238"/>
      <c r="BH9" s="238" t="s">
        <v>4</v>
      </c>
      <c r="BI9" s="238"/>
    </row>
    <row r="10" spans="1:96" s="21" customFormat="1">
      <c r="A10" s="81" t="s">
        <v>122</v>
      </c>
      <c r="B10" s="90" t="s">
        <v>2</v>
      </c>
      <c r="C10" s="90" t="s">
        <v>3</v>
      </c>
      <c r="D10" s="90" t="s">
        <v>2</v>
      </c>
      <c r="E10" s="90" t="s">
        <v>3</v>
      </c>
      <c r="F10" s="90" t="s">
        <v>2</v>
      </c>
      <c r="G10" s="90" t="s">
        <v>3</v>
      </c>
      <c r="H10" s="90" t="s">
        <v>2</v>
      </c>
      <c r="I10" s="90" t="s">
        <v>3</v>
      </c>
      <c r="J10" s="90" t="s">
        <v>2</v>
      </c>
      <c r="K10" s="90" t="s">
        <v>3</v>
      </c>
      <c r="L10" s="90" t="s">
        <v>2</v>
      </c>
      <c r="M10" s="90" t="s">
        <v>3</v>
      </c>
      <c r="N10" s="81" t="s">
        <v>2</v>
      </c>
      <c r="O10" s="81" t="s">
        <v>3</v>
      </c>
      <c r="P10" s="81" t="s">
        <v>2</v>
      </c>
      <c r="Q10" s="81" t="s">
        <v>3</v>
      </c>
      <c r="R10" s="81" t="s">
        <v>2</v>
      </c>
      <c r="S10" s="81" t="s">
        <v>3</v>
      </c>
      <c r="T10" s="81" t="s">
        <v>2</v>
      </c>
      <c r="U10" s="81" t="s">
        <v>3</v>
      </c>
      <c r="V10" s="81" t="s">
        <v>2</v>
      </c>
      <c r="W10" s="81" t="s">
        <v>3</v>
      </c>
      <c r="X10" s="81" t="s">
        <v>2</v>
      </c>
      <c r="Y10" s="81" t="s">
        <v>3</v>
      </c>
      <c r="Z10" s="81" t="s">
        <v>2</v>
      </c>
      <c r="AA10" s="81" t="s">
        <v>3</v>
      </c>
      <c r="AB10" s="81" t="s">
        <v>2</v>
      </c>
      <c r="AC10" s="81" t="s">
        <v>3</v>
      </c>
      <c r="AD10" s="81" t="s">
        <v>2</v>
      </c>
      <c r="AE10" s="81" t="s">
        <v>3</v>
      </c>
      <c r="AF10" s="81" t="s">
        <v>2</v>
      </c>
      <c r="AG10" s="81" t="s">
        <v>3</v>
      </c>
      <c r="AH10" s="81" t="s">
        <v>2</v>
      </c>
      <c r="AI10" s="81" t="s">
        <v>3</v>
      </c>
      <c r="AJ10" s="81" t="s">
        <v>2</v>
      </c>
      <c r="AK10" s="81" t="s">
        <v>3</v>
      </c>
      <c r="AL10" s="81" t="s">
        <v>2</v>
      </c>
      <c r="AM10" s="81" t="s">
        <v>3</v>
      </c>
      <c r="AN10" s="81" t="s">
        <v>2</v>
      </c>
      <c r="AO10" s="81" t="s">
        <v>3</v>
      </c>
      <c r="AP10" s="81" t="s">
        <v>2</v>
      </c>
      <c r="AQ10" s="81" t="s">
        <v>3</v>
      </c>
      <c r="AR10" s="81" t="s">
        <v>2</v>
      </c>
      <c r="AS10" s="81" t="s">
        <v>3</v>
      </c>
      <c r="AT10" s="81" t="s">
        <v>2</v>
      </c>
      <c r="AU10" s="81" t="s">
        <v>3</v>
      </c>
      <c r="AV10" s="81" t="s">
        <v>2</v>
      </c>
      <c r="AW10" s="81" t="s">
        <v>3</v>
      </c>
      <c r="AX10" s="81" t="s">
        <v>2</v>
      </c>
      <c r="AY10" s="81" t="s">
        <v>3</v>
      </c>
      <c r="AZ10" s="81" t="s">
        <v>2</v>
      </c>
      <c r="BA10" s="81" t="s">
        <v>3</v>
      </c>
      <c r="BB10" s="81" t="s">
        <v>2</v>
      </c>
      <c r="BC10" s="81" t="s">
        <v>3</v>
      </c>
      <c r="BD10" s="81" t="s">
        <v>2</v>
      </c>
      <c r="BE10" s="81" t="s">
        <v>3</v>
      </c>
      <c r="BF10" s="81" t="s">
        <v>2</v>
      </c>
      <c r="BG10" s="81" t="s">
        <v>3</v>
      </c>
      <c r="BH10" s="81" t="s">
        <v>2</v>
      </c>
      <c r="BI10" s="81" t="s">
        <v>3</v>
      </c>
    </row>
    <row r="11" spans="1:96">
      <c r="A11" s="80" t="s">
        <v>42</v>
      </c>
      <c r="B11" s="169">
        <v>15.276</v>
      </c>
      <c r="C11" s="169">
        <v>7.9960000000000004</v>
      </c>
      <c r="D11" s="169">
        <v>19.73</v>
      </c>
      <c r="E11" s="169">
        <v>7.6459999999999999</v>
      </c>
      <c r="F11" s="82">
        <v>11.685</v>
      </c>
      <c r="G11" s="82">
        <v>6.1980000000000004</v>
      </c>
      <c r="H11" s="82">
        <v>15.997</v>
      </c>
      <c r="I11" s="82">
        <v>7.8849999999999998</v>
      </c>
      <c r="J11" s="164">
        <v>10.414</v>
      </c>
      <c r="K11" s="164">
        <v>4.6050000000000004</v>
      </c>
      <c r="L11" s="164">
        <v>14.180999999999999</v>
      </c>
      <c r="M11" s="164">
        <v>7.16</v>
      </c>
      <c r="N11" s="164">
        <v>35.664000000000001</v>
      </c>
      <c r="O11" s="164">
        <v>26.317</v>
      </c>
      <c r="P11" s="164">
        <v>49.433</v>
      </c>
      <c r="Q11" s="164">
        <v>44.38</v>
      </c>
      <c r="R11" s="176">
        <v>12.555899999999999</v>
      </c>
      <c r="S11" s="136">
        <v>6.0740200000000009</v>
      </c>
      <c r="T11" s="136">
        <v>13.9428</v>
      </c>
      <c r="U11" s="136">
        <v>7.8171099999999996</v>
      </c>
      <c r="V11" s="63">
        <v>14.0456</v>
      </c>
      <c r="W11" s="63">
        <v>7.5148900000000003</v>
      </c>
      <c r="X11" s="136">
        <v>31.3444</v>
      </c>
      <c r="Y11" s="63">
        <v>17.985900000000001</v>
      </c>
      <c r="Z11" s="63">
        <v>20.406860000000002</v>
      </c>
      <c r="AA11" s="63">
        <v>8.7113430000000012</v>
      </c>
      <c r="AB11" s="63">
        <v>30.67088</v>
      </c>
      <c r="AC11" s="63">
        <v>16.52168</v>
      </c>
      <c r="AD11" s="63">
        <v>24.565099999999997</v>
      </c>
      <c r="AE11" s="63">
        <v>9.3330289999999998</v>
      </c>
      <c r="AF11" s="63">
        <v>35.726970000000001</v>
      </c>
      <c r="AG11" s="63">
        <v>19.57395</v>
      </c>
      <c r="AH11" s="63">
        <v>23.2271</v>
      </c>
      <c r="AI11" s="63">
        <v>10.126100000000001</v>
      </c>
      <c r="AJ11" s="63">
        <v>39.050199999999997</v>
      </c>
      <c r="AK11" s="63">
        <v>21.845700000000001</v>
      </c>
      <c r="AL11" s="63">
        <v>27.159599999999998</v>
      </c>
      <c r="AM11" s="63">
        <v>10.736000000000001</v>
      </c>
      <c r="AN11" s="63">
        <v>35.156699999999994</v>
      </c>
      <c r="AO11" s="63">
        <v>21.291400000000003</v>
      </c>
      <c r="AP11" s="63">
        <v>26.882200000000001</v>
      </c>
      <c r="AQ11" s="63">
        <v>12.1389</v>
      </c>
      <c r="AR11" s="63">
        <v>35.884999999999998</v>
      </c>
      <c r="AS11" s="63">
        <v>21.573799999999999</v>
      </c>
      <c r="AT11" s="63">
        <v>29.075400000000002</v>
      </c>
      <c r="AU11" s="63">
        <v>9.3227700000000002</v>
      </c>
      <c r="AV11" s="63">
        <v>33.659699999999994</v>
      </c>
      <c r="AW11" s="63">
        <v>19.911300000000001</v>
      </c>
      <c r="AX11" s="63">
        <v>23.7209</v>
      </c>
      <c r="AY11" s="63">
        <v>8.9137500000000003</v>
      </c>
      <c r="AZ11" s="63">
        <v>35.565899999999999</v>
      </c>
      <c r="BA11" s="63">
        <v>20.948499999999999</v>
      </c>
      <c r="BB11" s="63">
        <v>21.79</v>
      </c>
      <c r="BC11" s="63">
        <v>8.5636299999999999</v>
      </c>
      <c r="BD11" s="63">
        <v>37.841200000000001</v>
      </c>
      <c r="BE11" s="63">
        <v>20.505500000000001</v>
      </c>
      <c r="BF11" s="63">
        <v>23.308</v>
      </c>
      <c r="BG11" s="63">
        <v>9.8692000000000011</v>
      </c>
      <c r="BH11" s="63">
        <v>32.093800000000002</v>
      </c>
      <c r="BI11" s="63">
        <v>18.618400000000001</v>
      </c>
      <c r="BK11" s="178"/>
      <c r="BL11" s="177"/>
      <c r="BM11" s="177"/>
      <c r="BN11" s="177"/>
    </row>
    <row r="12" spans="1:96">
      <c r="A12" s="80" t="s">
        <v>146</v>
      </c>
      <c r="B12" s="169">
        <v>39.627000000000002</v>
      </c>
      <c r="C12" s="169">
        <v>33.939</v>
      </c>
      <c r="D12" s="169">
        <v>35.68</v>
      </c>
      <c r="E12" s="169">
        <v>31.308</v>
      </c>
      <c r="F12" s="82">
        <v>43.649000000000001</v>
      </c>
      <c r="G12" s="82">
        <v>36.274000000000001</v>
      </c>
      <c r="H12" s="82">
        <v>36.143999999999998</v>
      </c>
      <c r="I12" s="82">
        <v>32.853999999999999</v>
      </c>
      <c r="J12" s="164">
        <v>41.5</v>
      </c>
      <c r="K12" s="164">
        <v>35.241</v>
      </c>
      <c r="L12" s="164">
        <v>44.430999999999997</v>
      </c>
      <c r="M12" s="164">
        <v>35.265000000000001</v>
      </c>
      <c r="N12" s="164">
        <v>15.388999999999999</v>
      </c>
      <c r="O12" s="164">
        <v>4.5670000000000002</v>
      </c>
      <c r="P12" s="164">
        <v>31.146000000000001</v>
      </c>
      <c r="Q12" s="164">
        <v>12.835000000000001</v>
      </c>
      <c r="R12" s="136">
        <v>37.360699999999994</v>
      </c>
      <c r="S12" s="136">
        <v>31.015700000000002</v>
      </c>
      <c r="T12" s="136">
        <v>22.813700000000001</v>
      </c>
      <c r="U12" s="136">
        <v>20.1371</v>
      </c>
      <c r="V12" s="63">
        <v>33.8123</v>
      </c>
      <c r="W12" s="63">
        <v>32.170299999999997</v>
      </c>
      <c r="X12" s="63">
        <v>44.892499999999998</v>
      </c>
      <c r="Y12" s="63">
        <v>50.658199999999994</v>
      </c>
      <c r="Z12" s="63">
        <v>44.393480000000004</v>
      </c>
      <c r="AA12" s="63">
        <v>39.181530000000002</v>
      </c>
      <c r="AB12" s="63">
        <v>38.929089999999995</v>
      </c>
      <c r="AC12" s="63">
        <v>47.785119999999999</v>
      </c>
      <c r="AD12" s="63">
        <v>39.152209999999997</v>
      </c>
      <c r="AE12" s="63">
        <v>36.846230000000006</v>
      </c>
      <c r="AF12" s="63">
        <v>35.693510000000003</v>
      </c>
      <c r="AG12" s="63">
        <v>46.555430000000001</v>
      </c>
      <c r="AH12" s="63">
        <v>35.638599999999997</v>
      </c>
      <c r="AI12" s="63">
        <v>34.894100000000002</v>
      </c>
      <c r="AJ12" s="63">
        <v>34.164499999999997</v>
      </c>
      <c r="AK12" s="63">
        <v>48.983199999999997</v>
      </c>
      <c r="AL12" s="63">
        <v>32.0535</v>
      </c>
      <c r="AM12" s="63">
        <v>33.837000000000003</v>
      </c>
      <c r="AN12" s="63">
        <v>36.854599999999998</v>
      </c>
      <c r="AO12" s="63">
        <v>53.657599999999995</v>
      </c>
      <c r="AP12" s="63">
        <v>31.1175</v>
      </c>
      <c r="AQ12" s="63">
        <v>32.311</v>
      </c>
      <c r="AR12" s="63">
        <v>36.93</v>
      </c>
      <c r="AS12" s="63">
        <v>51.3461</v>
      </c>
      <c r="AT12" s="63">
        <v>32.734999999999999</v>
      </c>
      <c r="AU12" s="63">
        <v>32.3705</v>
      </c>
      <c r="AV12" s="63">
        <v>38.026600000000002</v>
      </c>
      <c r="AW12" s="63">
        <v>54.458199999999998</v>
      </c>
      <c r="AX12" s="63">
        <v>28.437799999999999</v>
      </c>
      <c r="AY12" s="63">
        <v>29.120999999999999</v>
      </c>
      <c r="AZ12" s="63">
        <v>37.758800000000001</v>
      </c>
      <c r="BA12" s="63">
        <v>52.384999999999998</v>
      </c>
      <c r="BB12" s="63">
        <v>29.587400000000002</v>
      </c>
      <c r="BC12" s="63">
        <v>28.717200000000002</v>
      </c>
      <c r="BD12" s="63">
        <v>32.091200000000001</v>
      </c>
      <c r="BE12" s="63">
        <v>47.804900000000004</v>
      </c>
      <c r="BF12" s="63">
        <v>27.5105</v>
      </c>
      <c r="BG12" s="63">
        <v>27.1279</v>
      </c>
      <c r="BH12" s="63">
        <v>34.105699999999999</v>
      </c>
      <c r="BI12" s="63">
        <v>44.910400000000003</v>
      </c>
      <c r="BK12" s="177"/>
      <c r="BL12" s="177"/>
      <c r="BM12" s="177"/>
      <c r="BN12" s="177"/>
    </row>
    <row r="13" spans="1:96" s="21" customFormat="1">
      <c r="A13" s="133" t="s">
        <v>100</v>
      </c>
      <c r="B13" s="171">
        <f t="shared" ref="B13:E13" si="9">SUM(B11:B12)</f>
        <v>54.903000000000006</v>
      </c>
      <c r="C13" s="171">
        <f>SUM(C11:C12)</f>
        <v>41.935000000000002</v>
      </c>
      <c r="D13" s="171">
        <f t="shared" si="9"/>
        <v>55.41</v>
      </c>
      <c r="E13" s="171">
        <f>SUM(E11:E12)</f>
        <v>38.954000000000001</v>
      </c>
      <c r="F13" s="171">
        <f t="shared" ref="F13:I13" si="10">SUM(F11:F12)</f>
        <v>55.334000000000003</v>
      </c>
      <c r="G13" s="171">
        <f t="shared" si="10"/>
        <v>42.472000000000001</v>
      </c>
      <c r="H13" s="171">
        <f t="shared" si="10"/>
        <v>52.140999999999998</v>
      </c>
      <c r="I13" s="171">
        <f t="shared" si="10"/>
        <v>40.738999999999997</v>
      </c>
      <c r="J13" s="171">
        <f>SUM(J11:J12)</f>
        <v>51.914000000000001</v>
      </c>
      <c r="K13" s="171">
        <f t="shared" ref="K13:M13" si="11">SUM(K11:K12)</f>
        <v>39.846000000000004</v>
      </c>
      <c r="L13" s="171">
        <f>SUM(L11:L12)</f>
        <v>58.611999999999995</v>
      </c>
      <c r="M13" s="171">
        <f t="shared" si="11"/>
        <v>42.424999999999997</v>
      </c>
      <c r="N13" s="171">
        <f>SUM(N11:N12)</f>
        <v>51.052999999999997</v>
      </c>
      <c r="O13" s="171">
        <f t="shared" ref="O13:Q13" si="12">SUM(O11:O12)</f>
        <v>30.884</v>
      </c>
      <c r="P13" s="171">
        <f t="shared" si="12"/>
        <v>80.579000000000008</v>
      </c>
      <c r="Q13" s="171">
        <f t="shared" si="12"/>
        <v>57.215000000000003</v>
      </c>
      <c r="R13" s="65">
        <f t="shared" ref="R13:V13" si="13">R11+R12</f>
        <v>49.916599999999995</v>
      </c>
      <c r="S13" s="65">
        <f t="shared" si="13"/>
        <v>37.08972</v>
      </c>
      <c r="T13" s="65">
        <f>T12+T11</f>
        <v>36.756500000000003</v>
      </c>
      <c r="U13" s="65">
        <f>U12+U11</f>
        <v>27.95421</v>
      </c>
      <c r="V13" s="65">
        <f t="shared" si="13"/>
        <v>47.857900000000001</v>
      </c>
      <c r="W13" s="65">
        <f>W11+W12</f>
        <v>39.685189999999999</v>
      </c>
      <c r="X13" s="65">
        <f>X11+X12</f>
        <v>76.236899999999991</v>
      </c>
      <c r="Y13" s="65">
        <f>Y11+Y12</f>
        <v>68.644099999999995</v>
      </c>
      <c r="Z13" s="65">
        <f>Z11+Z12</f>
        <v>64.800340000000006</v>
      </c>
      <c r="AA13" s="65">
        <f t="shared" ref="AA13:BE13" si="14">AA11+AA12</f>
        <v>47.892873000000002</v>
      </c>
      <c r="AB13" s="65">
        <f t="shared" si="14"/>
        <v>69.599969999999999</v>
      </c>
      <c r="AC13" s="65">
        <f t="shared" si="14"/>
        <v>64.306799999999996</v>
      </c>
      <c r="AD13" s="65">
        <f t="shared" si="14"/>
        <v>63.717309999999998</v>
      </c>
      <c r="AE13" s="65">
        <f t="shared" si="14"/>
        <v>46.179259000000002</v>
      </c>
      <c r="AF13" s="65">
        <f t="shared" si="14"/>
        <v>71.420479999999998</v>
      </c>
      <c r="AG13" s="65">
        <f t="shared" si="14"/>
        <v>66.129379999999998</v>
      </c>
      <c r="AH13" s="65">
        <f t="shared" si="14"/>
        <v>58.865699999999997</v>
      </c>
      <c r="AI13" s="65">
        <f t="shared" si="14"/>
        <v>45.020200000000003</v>
      </c>
      <c r="AJ13" s="65">
        <f t="shared" si="14"/>
        <v>73.214699999999993</v>
      </c>
      <c r="AK13" s="65">
        <f t="shared" si="14"/>
        <v>70.828900000000004</v>
      </c>
      <c r="AL13" s="65">
        <f t="shared" si="14"/>
        <v>59.213099999999997</v>
      </c>
      <c r="AM13" s="65">
        <f t="shared" si="14"/>
        <v>44.573000000000008</v>
      </c>
      <c r="AN13" s="65">
        <f t="shared" si="14"/>
        <v>72.011299999999991</v>
      </c>
      <c r="AO13" s="65">
        <f t="shared" si="14"/>
        <v>74.948999999999998</v>
      </c>
      <c r="AP13" s="65">
        <f t="shared" si="14"/>
        <v>57.999700000000004</v>
      </c>
      <c r="AQ13" s="65">
        <f t="shared" si="14"/>
        <v>44.4499</v>
      </c>
      <c r="AR13" s="65">
        <f t="shared" si="14"/>
        <v>72.814999999999998</v>
      </c>
      <c r="AS13" s="65">
        <f t="shared" si="14"/>
        <v>72.919899999999998</v>
      </c>
      <c r="AT13" s="65">
        <f t="shared" si="14"/>
        <v>61.810400000000001</v>
      </c>
      <c r="AU13" s="65">
        <f t="shared" si="14"/>
        <v>41.693269999999998</v>
      </c>
      <c r="AV13" s="65">
        <f t="shared" si="14"/>
        <v>71.686299999999989</v>
      </c>
      <c r="AW13" s="65">
        <f t="shared" si="14"/>
        <v>74.369500000000002</v>
      </c>
      <c r="AX13" s="65">
        <f t="shared" si="14"/>
        <v>52.158699999999996</v>
      </c>
      <c r="AY13" s="65">
        <f t="shared" si="14"/>
        <v>38.034750000000003</v>
      </c>
      <c r="AZ13" s="65">
        <f t="shared" si="14"/>
        <v>73.324700000000007</v>
      </c>
      <c r="BA13" s="65">
        <f t="shared" si="14"/>
        <v>73.333500000000001</v>
      </c>
      <c r="BB13" s="65">
        <f t="shared" si="14"/>
        <v>51.377400000000002</v>
      </c>
      <c r="BC13" s="65">
        <f t="shared" si="14"/>
        <v>37.280830000000002</v>
      </c>
      <c r="BD13" s="65">
        <f t="shared" si="14"/>
        <v>69.932400000000001</v>
      </c>
      <c r="BE13" s="65">
        <f t="shared" si="14"/>
        <v>68.310400000000001</v>
      </c>
      <c r="BF13" s="65">
        <f>BF11+BF12</f>
        <v>50.8185</v>
      </c>
      <c r="BG13" s="65">
        <f>BG11+BG12</f>
        <v>36.997100000000003</v>
      </c>
      <c r="BH13" s="65">
        <f t="shared" ref="BH13:BI13" si="15">BH11+BH12</f>
        <v>66.1995</v>
      </c>
      <c r="BI13" s="65">
        <f t="shared" si="15"/>
        <v>63.528800000000004</v>
      </c>
      <c r="BK13" s="177"/>
      <c r="BL13" s="177"/>
      <c r="BM13" s="177"/>
      <c r="BN13" s="177"/>
    </row>
    <row r="14" spans="1:96" s="21" customFormat="1">
      <c r="A14" s="133" t="s">
        <v>99</v>
      </c>
      <c r="B14" s="170">
        <f>B13+C13</f>
        <v>96.838000000000008</v>
      </c>
      <c r="C14" s="133"/>
      <c r="D14" s="170">
        <f>D13+E13</f>
        <v>94.364000000000004</v>
      </c>
      <c r="E14" s="133"/>
      <c r="F14" s="171">
        <f>F13+G13</f>
        <v>97.806000000000012</v>
      </c>
      <c r="G14" s="171"/>
      <c r="H14" s="171">
        <f>H13+I13</f>
        <v>92.88</v>
      </c>
      <c r="I14" s="171"/>
      <c r="J14" s="171">
        <f>J13+K13</f>
        <v>91.76</v>
      </c>
      <c r="K14" s="171"/>
      <c r="L14" s="171">
        <f>L13+M13</f>
        <v>101.03699999999999</v>
      </c>
      <c r="M14" s="171"/>
      <c r="N14" s="171">
        <f>N13+O13</f>
        <v>81.936999999999998</v>
      </c>
      <c r="O14" s="171"/>
      <c r="P14" s="171">
        <f>P13+Q13</f>
        <v>137.79400000000001</v>
      </c>
      <c r="Q14" s="171"/>
      <c r="R14" s="65">
        <f t="shared" ref="R14:T14" si="16">R13+S13</f>
        <v>87.006319999999988</v>
      </c>
      <c r="S14" s="65"/>
      <c r="T14" s="65">
        <f t="shared" si="16"/>
        <v>64.710710000000006</v>
      </c>
      <c r="U14" s="65"/>
      <c r="V14" s="65">
        <f>V13+W13</f>
        <v>87.543090000000007</v>
      </c>
      <c r="W14" s="65"/>
      <c r="X14" s="65">
        <f>X13+Y13</f>
        <v>144.88099999999997</v>
      </c>
      <c r="Y14" s="65"/>
      <c r="Z14" s="65">
        <f>Z13+AA13</f>
        <v>112.69321300000001</v>
      </c>
      <c r="AA14" s="65"/>
      <c r="AB14" s="65">
        <f>AB13+AC13</f>
        <v>133.90676999999999</v>
      </c>
      <c r="AC14" s="65"/>
      <c r="AD14" s="65">
        <f>AD13+AE13</f>
        <v>109.896569</v>
      </c>
      <c r="AE14" s="65"/>
      <c r="AF14" s="65">
        <f>AF13+AG13</f>
        <v>137.54986</v>
      </c>
      <c r="AG14" s="65"/>
      <c r="AH14" s="65">
        <f>AH13+AI13</f>
        <v>103.88589999999999</v>
      </c>
      <c r="AI14" s="65"/>
      <c r="AJ14" s="65">
        <f>AJ13+AK13</f>
        <v>144.0436</v>
      </c>
      <c r="AK14" s="65"/>
      <c r="AL14" s="65">
        <f>AL13+AM13</f>
        <v>103.7861</v>
      </c>
      <c r="AM14" s="65"/>
      <c r="AN14" s="65">
        <f>AN13+AO13</f>
        <v>146.96029999999999</v>
      </c>
      <c r="AO14" s="65"/>
      <c r="AP14" s="65">
        <f>AP13+AQ13</f>
        <v>102.4496</v>
      </c>
      <c r="AQ14" s="65"/>
      <c r="AR14" s="65">
        <f>AR13+AS13</f>
        <v>145.73489999999998</v>
      </c>
      <c r="AS14" s="65"/>
      <c r="AT14" s="65">
        <f>AT13+AU13</f>
        <v>103.50367</v>
      </c>
      <c r="AU14" s="65"/>
      <c r="AV14" s="65">
        <f>AV13+AW13</f>
        <v>146.05579999999998</v>
      </c>
      <c r="AW14" s="65"/>
      <c r="AX14" s="65">
        <f>AX13+AY13</f>
        <v>90.193449999999999</v>
      </c>
      <c r="AY14" s="65"/>
      <c r="AZ14" s="65">
        <f>AZ13+BA13</f>
        <v>146.65820000000002</v>
      </c>
      <c r="BA14" s="65"/>
      <c r="BB14" s="65">
        <f>BB13+BC13</f>
        <v>88.658230000000003</v>
      </c>
      <c r="BC14" s="65"/>
      <c r="BD14" s="65">
        <f>BD13+BE13</f>
        <v>138.24279999999999</v>
      </c>
      <c r="BE14" s="65"/>
      <c r="BF14" s="65">
        <f>BF13+BG13</f>
        <v>87.815600000000003</v>
      </c>
      <c r="BG14" s="65"/>
      <c r="BH14" s="65">
        <f>BH13+BI13</f>
        <v>129.72829999999999</v>
      </c>
      <c r="BI14" s="65"/>
      <c r="BK14" s="177"/>
      <c r="BL14" s="177"/>
      <c r="BM14" s="177"/>
      <c r="BN14" s="177"/>
    </row>
    <row r="15" spans="1:96">
      <c r="A15" s="137" t="s">
        <v>93</v>
      </c>
      <c r="B15" s="268">
        <f>B14+D14</f>
        <v>191.202</v>
      </c>
      <c r="C15" s="137"/>
      <c r="D15" s="137"/>
      <c r="E15" s="137"/>
      <c r="F15" s="172">
        <f>F14+H14</f>
        <v>190.68600000000001</v>
      </c>
      <c r="G15" s="172"/>
      <c r="H15" s="172"/>
      <c r="I15" s="172"/>
      <c r="J15" s="172">
        <f>J14+L14</f>
        <v>192.797</v>
      </c>
      <c r="K15" s="172"/>
      <c r="L15" s="172"/>
      <c r="M15" s="172"/>
      <c r="N15" s="172">
        <f>N14+P14</f>
        <v>219.73099999999999</v>
      </c>
      <c r="O15" s="172"/>
      <c r="P15" s="172"/>
      <c r="Q15" s="172"/>
      <c r="R15" s="138">
        <f t="shared" ref="R15" si="17">R14+T14</f>
        <v>151.71702999999999</v>
      </c>
      <c r="S15" s="138"/>
      <c r="T15" s="138"/>
      <c r="U15" s="138"/>
      <c r="V15" s="138">
        <f>V14+X14</f>
        <v>232.42408999999998</v>
      </c>
      <c r="W15" s="138"/>
      <c r="X15" s="138"/>
      <c r="Y15" s="139"/>
      <c r="Z15" s="138">
        <f>Z14+AB14</f>
        <v>246.59998300000001</v>
      </c>
      <c r="AA15" s="138"/>
      <c r="AB15" s="138"/>
      <c r="AC15" s="139"/>
      <c r="AD15" s="138">
        <f>AD14+AF14</f>
        <v>247.44642899999999</v>
      </c>
      <c r="AE15" s="138"/>
      <c r="AF15" s="138"/>
      <c r="AG15" s="139"/>
      <c r="AH15" s="138">
        <f>AH14+AJ14</f>
        <v>247.92949999999999</v>
      </c>
      <c r="AI15" s="138"/>
      <c r="AJ15" s="138"/>
      <c r="AK15" s="139"/>
      <c r="AL15" s="138">
        <f>AL14+AN14</f>
        <v>250.74639999999999</v>
      </c>
      <c r="AM15" s="138"/>
      <c r="AN15" s="138"/>
      <c r="AO15" s="139"/>
      <c r="AP15" s="138">
        <f>AP14+AR14</f>
        <v>248.18449999999999</v>
      </c>
      <c r="AQ15" s="138"/>
      <c r="AR15" s="138"/>
      <c r="AS15" s="139"/>
      <c r="AT15" s="138">
        <f>AT14+AV14</f>
        <v>249.55946999999998</v>
      </c>
      <c r="AU15" s="138"/>
      <c r="AV15" s="138"/>
      <c r="AW15" s="139"/>
      <c r="AX15" s="138">
        <f>AX14+AZ14</f>
        <v>236.85165000000001</v>
      </c>
      <c r="AY15" s="138"/>
      <c r="AZ15" s="138"/>
      <c r="BA15" s="139"/>
      <c r="BB15" s="138">
        <f>BB14+BD14</f>
        <v>226.90102999999999</v>
      </c>
      <c r="BC15" s="138"/>
      <c r="BD15" s="138"/>
      <c r="BE15" s="139"/>
      <c r="BF15" s="138">
        <f>BF14+BH14</f>
        <v>217.54390000000001</v>
      </c>
      <c r="BG15" s="138"/>
      <c r="BH15" s="138"/>
      <c r="BI15" s="139"/>
      <c r="BJ15" s="21"/>
      <c r="BK15" s="177"/>
      <c r="BL15" s="177"/>
      <c r="BM15" s="177"/>
      <c r="BN15" s="177"/>
    </row>
    <row r="16" spans="1:96">
      <c r="A16" s="233" t="s">
        <v>149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</row>
    <row r="17" spans="1:26">
      <c r="D17" s="46"/>
    </row>
    <row r="18" spans="1:26">
      <c r="D18" s="46"/>
      <c r="N18" s="177"/>
      <c r="O18" s="177"/>
      <c r="P18" s="177"/>
      <c r="Q18" s="177"/>
    </row>
    <row r="19" spans="1:26">
      <c r="D19" s="46"/>
      <c r="N19" s="177"/>
      <c r="O19" s="177"/>
      <c r="P19" s="177"/>
      <c r="Q19" s="177"/>
      <c r="R19" s="21"/>
    </row>
    <row r="20" spans="1:26">
      <c r="R20" s="46"/>
      <c r="S20" s="46"/>
      <c r="T20" s="46"/>
      <c r="U20" s="46"/>
      <c r="V20" s="46"/>
      <c r="W20" s="46"/>
    </row>
    <row r="21" spans="1:26">
      <c r="O21" s="46"/>
      <c r="Q21" s="46"/>
      <c r="R21" s="46"/>
      <c r="S21" s="46"/>
      <c r="T21" s="46"/>
      <c r="U21" s="46"/>
      <c r="V21" s="46"/>
      <c r="W21" s="46"/>
    </row>
    <row r="22" spans="1:26">
      <c r="O22" s="46"/>
      <c r="P22" s="46"/>
      <c r="Q22" s="46"/>
      <c r="R22" s="46"/>
      <c r="S22" s="46"/>
    </row>
    <row r="23" spans="1:26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P23" s="21"/>
      <c r="Q23" s="21"/>
      <c r="R23" s="46"/>
      <c r="S23" s="46"/>
      <c r="T23" s="46"/>
      <c r="U23" s="46"/>
      <c r="V23" s="46"/>
      <c r="W23" s="21"/>
      <c r="X23" s="21"/>
      <c r="Y23" s="21"/>
      <c r="Z23" s="21"/>
    </row>
    <row r="24" spans="1:26">
      <c r="N24" s="46"/>
      <c r="O24" s="46"/>
      <c r="P24" s="29"/>
      <c r="Q24" s="46"/>
      <c r="R24" s="46"/>
      <c r="S24" s="46"/>
    </row>
  </sheetData>
  <mergeCells count="48">
    <mergeCell ref="A2:AG2"/>
    <mergeCell ref="A3:AG3"/>
    <mergeCell ref="AD8:AG8"/>
    <mergeCell ref="AD9:AE9"/>
    <mergeCell ref="AF9:AG9"/>
    <mergeCell ref="AH8:AK8"/>
    <mergeCell ref="AH9:AI9"/>
    <mergeCell ref="AJ9:AK9"/>
    <mergeCell ref="V8:Y8"/>
    <mergeCell ref="V9:W9"/>
    <mergeCell ref="X9:Y9"/>
    <mergeCell ref="Z9:AA9"/>
    <mergeCell ref="AB9:AC9"/>
    <mergeCell ref="Z8:AC8"/>
    <mergeCell ref="J8:M8"/>
    <mergeCell ref="J9:K9"/>
    <mergeCell ref="BF8:BI8"/>
    <mergeCell ref="BF9:BG9"/>
    <mergeCell ref="BH9:BI9"/>
    <mergeCell ref="AX8:BA8"/>
    <mergeCell ref="AX9:AY9"/>
    <mergeCell ref="AZ9:BA9"/>
    <mergeCell ref="BB8:BE8"/>
    <mergeCell ref="BB9:BC9"/>
    <mergeCell ref="BD9:BE9"/>
    <mergeCell ref="AT8:AW8"/>
    <mergeCell ref="AT9:AU9"/>
    <mergeCell ref="AV9:AW9"/>
    <mergeCell ref="R8:U8"/>
    <mergeCell ref="R9:S9"/>
    <mergeCell ref="AP8:AS8"/>
    <mergeCell ref="AP9:AQ9"/>
    <mergeCell ref="AR9:AS9"/>
    <mergeCell ref="T9:U9"/>
    <mergeCell ref="AL8:AO8"/>
    <mergeCell ref="AL9:AM9"/>
    <mergeCell ref="AN9:AO9"/>
    <mergeCell ref="L9:M9"/>
    <mergeCell ref="F8:I8"/>
    <mergeCell ref="F9:G9"/>
    <mergeCell ref="H9:I9"/>
    <mergeCell ref="A16:Y16"/>
    <mergeCell ref="N8:Q8"/>
    <mergeCell ref="N9:O9"/>
    <mergeCell ref="P9:Q9"/>
    <mergeCell ref="B8:E8"/>
    <mergeCell ref="B9:C9"/>
    <mergeCell ref="D9:E9"/>
  </mergeCells>
  <hyperlinks>
    <hyperlink ref="A7" location="Índice!A1" display="Indice" xr:uid="{00000000-0004-0000-0D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2"/>
  <sheetViews>
    <sheetView showGridLines="0" topLeftCell="A3" zoomScale="104" zoomScaleNormal="104" workbookViewId="0">
      <selection activeCell="A62" sqref="A62"/>
    </sheetView>
  </sheetViews>
  <sheetFormatPr baseColWidth="10" defaultColWidth="11.453125" defaultRowHeight="12.5"/>
  <cols>
    <col min="1" max="1" width="93.81640625" style="3" customWidth="1"/>
    <col min="2" max="16384" width="11.453125" style="3"/>
  </cols>
  <sheetData>
    <row r="1" spans="1:7" ht="123" customHeight="1" thickBot="1"/>
    <row r="2" spans="1:7" ht="18.5" thickBot="1">
      <c r="A2" s="217" t="s">
        <v>69</v>
      </c>
      <c r="B2" s="218"/>
      <c r="C2" s="218"/>
      <c r="D2" s="218"/>
      <c r="E2" s="219"/>
      <c r="F2" s="112"/>
      <c r="G2" s="112"/>
    </row>
    <row r="3" spans="1:7" ht="17.5">
      <c r="A3" s="96"/>
      <c r="E3" s="93"/>
    </row>
    <row r="4" spans="1:7" ht="43.5" customHeight="1">
      <c r="A4" s="223" t="s">
        <v>70</v>
      </c>
      <c r="B4" s="224"/>
      <c r="C4" s="224"/>
      <c r="D4" s="224"/>
      <c r="E4" s="225"/>
    </row>
    <row r="5" spans="1:7">
      <c r="A5" s="97" t="s">
        <v>84</v>
      </c>
      <c r="E5" s="93"/>
    </row>
    <row r="6" spans="1:7">
      <c r="A6" s="98" t="s">
        <v>85</v>
      </c>
      <c r="E6" s="93"/>
    </row>
    <row r="7" spans="1:7">
      <c r="A7" s="98"/>
      <c r="E7" s="93"/>
    </row>
    <row r="8" spans="1:7" ht="25.5" customHeight="1">
      <c r="A8" s="223" t="s">
        <v>72</v>
      </c>
      <c r="B8" s="224"/>
      <c r="C8" s="224"/>
      <c r="D8" s="224"/>
      <c r="E8" s="225"/>
    </row>
    <row r="9" spans="1:7">
      <c r="A9" s="98" t="s">
        <v>140</v>
      </c>
      <c r="E9" s="93"/>
    </row>
    <row r="10" spans="1:7" ht="14">
      <c r="A10" s="99"/>
      <c r="E10" s="93"/>
    </row>
    <row r="11" spans="1:7" ht="14">
      <c r="A11" s="229" t="s">
        <v>71</v>
      </c>
      <c r="B11" s="230"/>
      <c r="C11" s="230"/>
      <c r="D11" s="230"/>
      <c r="E11" s="231"/>
    </row>
    <row r="12" spans="1:7">
      <c r="A12" s="100"/>
      <c r="E12" s="93"/>
    </row>
    <row r="13" spans="1:7">
      <c r="A13" s="100" t="s">
        <v>73</v>
      </c>
      <c r="E13" s="93"/>
    </row>
    <row r="14" spans="1:7">
      <c r="A14" s="100"/>
      <c r="E14" s="93"/>
    </row>
    <row r="15" spans="1:7" ht="26.4" customHeight="1">
      <c r="A15" s="226" t="s">
        <v>74</v>
      </c>
      <c r="B15" s="227"/>
      <c r="C15" s="227"/>
      <c r="D15" s="227"/>
      <c r="E15" s="228"/>
    </row>
    <row r="16" spans="1:7">
      <c r="A16" s="101"/>
      <c r="E16" s="93"/>
    </row>
    <row r="17" spans="1:5">
      <c r="A17" s="98"/>
      <c r="E17" s="93"/>
    </row>
    <row r="18" spans="1:5">
      <c r="A18" s="100" t="s">
        <v>142</v>
      </c>
      <c r="E18" s="93"/>
    </row>
    <row r="19" spans="1:5">
      <c r="A19" s="100"/>
      <c r="E19" s="93"/>
    </row>
    <row r="20" spans="1:5">
      <c r="A20" s="100" t="s">
        <v>143</v>
      </c>
      <c r="E20" s="93"/>
    </row>
    <row r="21" spans="1:5">
      <c r="A21" s="100"/>
      <c r="E21" s="93"/>
    </row>
    <row r="22" spans="1:5" ht="25">
      <c r="A22" s="102" t="s">
        <v>144</v>
      </c>
      <c r="B22" s="94"/>
      <c r="E22" s="93"/>
    </row>
    <row r="23" spans="1:5">
      <c r="A23" s="102"/>
      <c r="B23" s="94"/>
      <c r="E23" s="93"/>
    </row>
    <row r="24" spans="1:5">
      <c r="A24" s="98"/>
      <c r="E24" s="93"/>
    </row>
    <row r="25" spans="1:5">
      <c r="A25" s="98"/>
      <c r="E25" s="93"/>
    </row>
    <row r="26" spans="1:5">
      <c r="A26" s="220" t="s">
        <v>75</v>
      </c>
      <c r="B26" s="221"/>
      <c r="C26" s="221"/>
      <c r="D26" s="221"/>
      <c r="E26" s="222"/>
    </row>
    <row r="27" spans="1:5">
      <c r="A27" s="100"/>
      <c r="E27" s="93"/>
    </row>
    <row r="28" spans="1:5" ht="25">
      <c r="A28" s="100" t="s">
        <v>76</v>
      </c>
      <c r="E28" s="93"/>
    </row>
    <row r="29" spans="1:5">
      <c r="A29" s="100" t="s">
        <v>77</v>
      </c>
      <c r="E29" s="93"/>
    </row>
    <row r="30" spans="1:5">
      <c r="A30" s="100" t="s">
        <v>78</v>
      </c>
      <c r="E30" s="93"/>
    </row>
    <row r="31" spans="1:5">
      <c r="A31" s="100" t="s">
        <v>79</v>
      </c>
      <c r="E31" s="93"/>
    </row>
    <row r="32" spans="1:5">
      <c r="A32" s="100" t="s">
        <v>80</v>
      </c>
      <c r="E32" s="93"/>
    </row>
    <row r="33" spans="1:5" ht="25">
      <c r="A33" s="100" t="s">
        <v>81</v>
      </c>
      <c r="E33" s="93"/>
    </row>
    <row r="34" spans="1:5">
      <c r="A34" s="100" t="s">
        <v>82</v>
      </c>
      <c r="E34" s="93"/>
    </row>
    <row r="35" spans="1:5">
      <c r="A35" s="100" t="s">
        <v>83</v>
      </c>
      <c r="E35" s="93"/>
    </row>
    <row r="36" spans="1:5">
      <c r="A36" s="100"/>
      <c r="E36" s="93"/>
    </row>
    <row r="37" spans="1:5" ht="13">
      <c r="A37" s="223" t="s">
        <v>87</v>
      </c>
      <c r="B37" s="224"/>
      <c r="C37" s="224"/>
      <c r="D37" s="224"/>
      <c r="E37" s="225"/>
    </row>
    <row r="38" spans="1:5">
      <c r="A38" s="100"/>
      <c r="E38" s="93"/>
    </row>
    <row r="39" spans="1:5" ht="25">
      <c r="A39" s="103" t="s">
        <v>91</v>
      </c>
      <c r="E39" s="93"/>
    </row>
    <row r="40" spans="1:5">
      <c r="A40" s="98"/>
      <c r="E40" s="93"/>
    </row>
    <row r="41" spans="1:5">
      <c r="A41" s="98"/>
      <c r="E41" s="93"/>
    </row>
    <row r="42" spans="1:5">
      <c r="A42" s="98"/>
      <c r="E42" s="93"/>
    </row>
    <row r="43" spans="1:5">
      <c r="E43" s="93"/>
    </row>
    <row r="44" spans="1:5">
      <c r="A44" s="98"/>
      <c r="E44" s="93"/>
    </row>
    <row r="45" spans="1:5" ht="25">
      <c r="A45" s="103" t="s">
        <v>86</v>
      </c>
      <c r="E45" s="93"/>
    </row>
    <row r="46" spans="1:5">
      <c r="A46" s="5"/>
      <c r="E46" s="93"/>
    </row>
    <row r="47" spans="1:5">
      <c r="A47" s="5"/>
      <c r="E47" s="93"/>
    </row>
    <row r="48" spans="1:5">
      <c r="A48" s="5"/>
      <c r="E48" s="93"/>
    </row>
    <row r="49" spans="1:5">
      <c r="A49" s="5"/>
      <c r="E49" s="93"/>
    </row>
    <row r="50" spans="1:5" ht="13" thickBot="1">
      <c r="A50" s="108"/>
      <c r="B50" s="95"/>
      <c r="C50" s="95"/>
      <c r="D50" s="95"/>
      <c r="E50" s="111"/>
    </row>
    <row r="51" spans="1:5">
      <c r="A51" s="4"/>
    </row>
    <row r="52" spans="1:5">
      <c r="A52" s="4"/>
    </row>
  </sheetData>
  <mergeCells count="7">
    <mergeCell ref="A2:E2"/>
    <mergeCell ref="A26:E26"/>
    <mergeCell ref="A37:E37"/>
    <mergeCell ref="A15:E15"/>
    <mergeCell ref="A11:E11"/>
    <mergeCell ref="A4:E4"/>
    <mergeCell ref="A8:E8"/>
  </mergeCells>
  <pageMargins left="0.75" right="0.75" top="1" bottom="1" header="0" footer="0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5124" r:id="rId4">
          <objectPr defaultSize="0" autoPict="0" r:id="rId5">
            <anchor moveWithCells="1" sizeWithCells="1">
              <from>
                <xdr:col>0</xdr:col>
                <xdr:colOff>1879600</xdr:colOff>
                <xdr:row>39</xdr:row>
                <xdr:rowOff>82550</xdr:rowOff>
              </from>
              <to>
                <xdr:col>0</xdr:col>
                <xdr:colOff>3435350</xdr:colOff>
                <xdr:row>42</xdr:row>
                <xdr:rowOff>38100</xdr:rowOff>
              </to>
            </anchor>
          </objectPr>
        </oleObject>
      </mc:Choice>
      <mc:Fallback>
        <oleObject progId="Equation.3" shapeId="5124" r:id="rId4"/>
      </mc:Fallback>
    </mc:AlternateContent>
    <mc:AlternateContent xmlns:mc="http://schemas.openxmlformats.org/markup-compatibility/2006">
      <mc:Choice Requires="x14">
        <oleObject progId="Equation.3" shapeId="5126" r:id="rId6">
          <objectPr defaultSize="0" autoPict="0" r:id="rId7">
            <anchor moveWithCells="1" sizeWithCells="1">
              <from>
                <xdr:col>0</xdr:col>
                <xdr:colOff>1727200</xdr:colOff>
                <xdr:row>46</xdr:row>
                <xdr:rowOff>25400</xdr:rowOff>
              </from>
              <to>
                <xdr:col>0</xdr:col>
                <xdr:colOff>3771900</xdr:colOff>
                <xdr:row>48</xdr:row>
                <xdr:rowOff>152400</xdr:rowOff>
              </to>
            </anchor>
          </objectPr>
        </oleObject>
      </mc:Choice>
      <mc:Fallback>
        <oleObject progId="Equation.3" shapeId="5126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178"/>
  <sheetViews>
    <sheetView showGridLines="0" topLeftCell="A5" zoomScale="80" zoomScaleNormal="80" workbookViewId="0">
      <pane xSplit="1" topLeftCell="F1" activePane="topRight" state="frozen"/>
      <selection activeCell="A4" sqref="A4"/>
      <selection pane="topRight" activeCell="B21" sqref="B21"/>
    </sheetView>
  </sheetViews>
  <sheetFormatPr baseColWidth="10" defaultColWidth="11.453125" defaultRowHeight="16.5"/>
  <cols>
    <col min="1" max="1" width="51.1796875" style="20" customWidth="1"/>
    <col min="2" max="2" width="22" style="20" customWidth="1"/>
    <col min="3" max="3" width="19" style="20" customWidth="1"/>
    <col min="4" max="4" width="18.08984375" style="20" customWidth="1"/>
    <col min="5" max="5" width="14.54296875" style="20" bestFit="1" customWidth="1"/>
    <col min="6" max="6" width="13.1796875" style="20" customWidth="1"/>
    <col min="7" max="7" width="16.1796875" style="20" customWidth="1"/>
    <col min="8" max="8" width="12.81640625" style="20" bestFit="1" customWidth="1"/>
    <col min="9" max="9" width="16.81640625" style="20" bestFit="1" customWidth="1"/>
    <col min="10" max="10" width="16.453125" style="20" bestFit="1" customWidth="1"/>
    <col min="11" max="11" width="13.81640625" style="20" bestFit="1" customWidth="1"/>
    <col min="12" max="13" width="12.81640625" style="20" bestFit="1" customWidth="1"/>
    <col min="14" max="14" width="12.453125" style="20" bestFit="1" customWidth="1"/>
    <col min="15" max="15" width="13.81640625" style="20" bestFit="1" customWidth="1"/>
    <col min="16" max="16" width="14.1796875" style="20" bestFit="1" customWidth="1"/>
    <col min="17" max="18" width="11.453125" style="20"/>
    <col min="19" max="19" width="16.453125" style="20" bestFit="1" customWidth="1"/>
    <col min="20" max="20" width="14.453125" style="20" bestFit="1" customWidth="1"/>
    <col min="21" max="21" width="11.453125" style="20"/>
    <col min="22" max="22" width="16.54296875" style="20" customWidth="1"/>
    <col min="23" max="24" width="11.453125" style="20"/>
    <col min="25" max="25" width="17.81640625" style="20" customWidth="1"/>
    <col min="26" max="27" width="11.453125" style="20"/>
    <col min="28" max="28" width="17.1796875" style="20" customWidth="1"/>
    <col min="29" max="30" width="11.453125" style="20"/>
    <col min="31" max="31" width="16.453125" style="20" customWidth="1"/>
    <col min="32" max="32" width="11.453125" style="20"/>
    <col min="33" max="33" width="14.453125" style="20" bestFit="1" customWidth="1"/>
    <col min="34" max="16384" width="11.453125" style="20"/>
  </cols>
  <sheetData>
    <row r="1" spans="1:57" ht="95" customHeight="1">
      <c r="A1" s="214"/>
      <c r="B1" s="214"/>
      <c r="C1" s="214"/>
      <c r="D1" s="214"/>
      <c r="E1" s="214"/>
      <c r="F1" s="214"/>
      <c r="G1" s="214"/>
      <c r="H1" s="214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</row>
    <row r="2" spans="1:57" ht="43.2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</row>
    <row r="3" spans="1:57" ht="23.4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</row>
    <row r="4" spans="1:57" ht="20.25" customHeight="1">
      <c r="A4" s="215" t="s">
        <v>105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</row>
    <row r="5" spans="1:57" ht="57" customHeight="1">
      <c r="A5" s="216" t="s">
        <v>212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</row>
    <row r="6" spans="1:57" s="31" customFormat="1" ht="32.5">
      <c r="A6" s="42" t="s">
        <v>92</v>
      </c>
      <c r="B6" s="42"/>
      <c r="C6" s="42"/>
      <c r="D6" s="42"/>
      <c r="E6" s="42"/>
      <c r="F6" s="42"/>
    </row>
    <row r="7" spans="1:57">
      <c r="A7" s="43" t="s">
        <v>113</v>
      </c>
      <c r="B7" s="43"/>
      <c r="C7" s="43"/>
      <c r="D7" s="43"/>
      <c r="E7" s="43"/>
      <c r="F7" s="43"/>
    </row>
    <row r="8" spans="1:57" ht="17.5">
      <c r="A8" s="41" t="s">
        <v>141</v>
      </c>
      <c r="B8" s="41"/>
      <c r="C8" s="41"/>
      <c r="D8" s="41"/>
      <c r="E8" s="41"/>
      <c r="F8" s="41"/>
      <c r="G8" s="30"/>
    </row>
    <row r="9" spans="1:57">
      <c r="A9" s="44" t="s">
        <v>114</v>
      </c>
      <c r="B9" s="44"/>
      <c r="C9" s="44"/>
      <c r="D9" s="44"/>
      <c r="E9" s="44"/>
      <c r="F9" s="84"/>
    </row>
    <row r="10" spans="1:57" s="32" customFormat="1">
      <c r="A10" s="39" t="s">
        <v>0</v>
      </c>
      <c r="B10" s="39">
        <v>2024</v>
      </c>
      <c r="C10" s="39">
        <v>2023</v>
      </c>
      <c r="D10" s="110">
        <v>2022</v>
      </c>
      <c r="E10" s="110">
        <v>2021</v>
      </c>
      <c r="F10" s="39">
        <v>2020</v>
      </c>
      <c r="G10" s="39">
        <v>2019</v>
      </c>
      <c r="H10" s="39">
        <v>2018</v>
      </c>
      <c r="I10" s="39">
        <v>2017</v>
      </c>
      <c r="J10" s="39">
        <v>2016</v>
      </c>
      <c r="K10" s="39">
        <v>2015</v>
      </c>
      <c r="L10" s="39">
        <v>2014</v>
      </c>
      <c r="M10" s="39">
        <v>2013</v>
      </c>
      <c r="N10" s="39">
        <v>2012</v>
      </c>
      <c r="O10" s="39">
        <v>2011</v>
      </c>
      <c r="P10" s="39">
        <v>2010</v>
      </c>
    </row>
    <row r="11" spans="1:57" s="32" customFormat="1">
      <c r="A11" s="32" t="s">
        <v>1</v>
      </c>
      <c r="B11" s="145">
        <f t="shared" ref="B11:I11" si="0">B12+B13</f>
        <v>96.84</v>
      </c>
      <c r="C11" s="145">
        <f t="shared" si="0"/>
        <v>97.807000000000002</v>
      </c>
      <c r="D11" s="145">
        <f t="shared" si="0"/>
        <v>91.760999999999996</v>
      </c>
      <c r="E11" s="145">
        <f t="shared" si="0"/>
        <v>79.679000000000002</v>
      </c>
      <c r="F11" s="140">
        <f t="shared" si="0"/>
        <v>87.00630000000001</v>
      </c>
      <c r="G11" s="140">
        <f t="shared" si="0"/>
        <v>87.543000000000006</v>
      </c>
      <c r="H11" s="140">
        <f t="shared" si="0"/>
        <v>112.69321000000001</v>
      </c>
      <c r="I11" s="140">
        <f t="shared" si="0"/>
        <v>109.89657</v>
      </c>
      <c r="J11" s="140">
        <v>103.886</v>
      </c>
      <c r="K11" s="140">
        <f>K12+K13</f>
        <v>103.786</v>
      </c>
      <c r="L11" s="33">
        <f>L12+L13</f>
        <v>102.4496</v>
      </c>
      <c r="M11" s="33">
        <f>M12+M13</f>
        <v>103.50370000000001</v>
      </c>
      <c r="N11" s="146">
        <f>SUM(N12:N13)</f>
        <v>90.193399999999997</v>
      </c>
      <c r="O11" s="146">
        <f>SUM(O12:O13)</f>
        <v>88.658299999999997</v>
      </c>
      <c r="P11" s="146">
        <f>SUM(P12:P13)</f>
        <v>87.815600000000003</v>
      </c>
    </row>
    <row r="12" spans="1:57">
      <c r="A12" s="20" t="s">
        <v>2</v>
      </c>
      <c r="B12" s="177">
        <v>54.904000000000003</v>
      </c>
      <c r="C12" s="177">
        <v>55.334000000000003</v>
      </c>
      <c r="D12" s="177">
        <v>51.914000000000001</v>
      </c>
      <c r="E12" s="144">
        <v>47.438000000000002</v>
      </c>
      <c r="F12" s="34">
        <v>49.916600000000003</v>
      </c>
      <c r="G12" s="34">
        <v>47.857799999999997</v>
      </c>
      <c r="H12" s="141">
        <v>64.800340000000006</v>
      </c>
      <c r="I12" s="141">
        <v>63.717309999999998</v>
      </c>
      <c r="J12" s="141">
        <v>58.866</v>
      </c>
      <c r="K12" s="141">
        <v>59.213000000000001</v>
      </c>
      <c r="L12" s="34">
        <v>57.999600000000001</v>
      </c>
      <c r="M12" s="34">
        <v>61.810400000000001</v>
      </c>
      <c r="N12" s="147">
        <v>52.158700000000003</v>
      </c>
      <c r="O12" s="147">
        <v>51.377400000000002</v>
      </c>
      <c r="P12" s="147">
        <v>50.8185</v>
      </c>
    </row>
    <row r="13" spans="1:57">
      <c r="A13" s="20" t="s">
        <v>3</v>
      </c>
      <c r="B13" s="177">
        <v>41.936</v>
      </c>
      <c r="C13" s="177">
        <v>42.472999999999999</v>
      </c>
      <c r="D13" s="177">
        <v>39.847000000000001</v>
      </c>
      <c r="E13" s="144">
        <v>32.241</v>
      </c>
      <c r="F13" s="34">
        <v>37.089700000000001</v>
      </c>
      <c r="G13" s="34">
        <v>39.685200000000002</v>
      </c>
      <c r="H13" s="141">
        <v>47.892870000000002</v>
      </c>
      <c r="I13" s="141">
        <v>46.179259999999999</v>
      </c>
      <c r="J13" s="141">
        <v>45.02</v>
      </c>
      <c r="K13" s="141">
        <v>44.573</v>
      </c>
      <c r="L13" s="34">
        <v>44.45</v>
      </c>
      <c r="M13" s="34">
        <v>41.693300000000001</v>
      </c>
      <c r="N13" s="147">
        <v>38.034700000000001</v>
      </c>
      <c r="O13" s="147">
        <v>37.280900000000003</v>
      </c>
      <c r="P13" s="147">
        <v>36.997100000000003</v>
      </c>
    </row>
    <row r="14" spans="1:57">
      <c r="A14" s="32" t="s">
        <v>4</v>
      </c>
      <c r="B14" s="145">
        <f t="shared" ref="B14:I14" si="1">B15+B16</f>
        <v>94.364999999999995</v>
      </c>
      <c r="C14" s="145">
        <f t="shared" si="1"/>
        <v>92.88</v>
      </c>
      <c r="D14" s="145">
        <f t="shared" si="1"/>
        <v>101.03800000000001</v>
      </c>
      <c r="E14" s="145">
        <f t="shared" si="1"/>
        <v>138.624</v>
      </c>
      <c r="F14" s="140">
        <f t="shared" si="1"/>
        <v>64.710700000000003</v>
      </c>
      <c r="G14" s="140">
        <f t="shared" si="1"/>
        <v>144.881</v>
      </c>
      <c r="H14" s="140">
        <f t="shared" si="1"/>
        <v>133.90676999999999</v>
      </c>
      <c r="I14" s="140">
        <f t="shared" si="1"/>
        <v>137.54986</v>
      </c>
      <c r="J14" s="140">
        <v>144.04400000000001</v>
      </c>
      <c r="K14" s="140">
        <f>K15+K16</f>
        <v>146.95999999999998</v>
      </c>
      <c r="L14" s="33">
        <f>L15+L16</f>
        <v>145.73579999999998</v>
      </c>
      <c r="M14" s="33">
        <f>M15+M16</f>
        <v>146.0558</v>
      </c>
      <c r="N14" s="146">
        <f>SUM(N15:N16)</f>
        <v>146.65820000000002</v>
      </c>
      <c r="O14" s="146">
        <f>SUM(O15:O16)</f>
        <v>138.24279999999999</v>
      </c>
      <c r="P14" s="146">
        <f>SUM(P15:P16)</f>
        <v>129.72820000000002</v>
      </c>
    </row>
    <row r="15" spans="1:57">
      <c r="A15" s="20" t="s">
        <v>2</v>
      </c>
      <c r="B15" s="34">
        <v>55.41</v>
      </c>
      <c r="C15" s="177">
        <v>52.140999999999998</v>
      </c>
      <c r="D15" s="177">
        <v>58.612000000000002</v>
      </c>
      <c r="E15" s="144">
        <v>74.733000000000004</v>
      </c>
      <c r="F15" s="34">
        <v>36.756500000000003</v>
      </c>
      <c r="G15" s="34">
        <v>76.236900000000006</v>
      </c>
      <c r="H15" s="141">
        <v>69.599969999999999</v>
      </c>
      <c r="I15" s="141">
        <v>71.420479999999998</v>
      </c>
      <c r="J15" s="141">
        <v>73.214699999999993</v>
      </c>
      <c r="K15" s="141">
        <v>72.010999999999996</v>
      </c>
      <c r="L15" s="34">
        <v>72.815799999999996</v>
      </c>
      <c r="M15" s="34">
        <v>71.686300000000003</v>
      </c>
      <c r="N15" s="147">
        <v>73.324700000000007</v>
      </c>
      <c r="O15" s="147">
        <v>69.932400000000001</v>
      </c>
      <c r="P15" s="147">
        <v>66.1995</v>
      </c>
    </row>
    <row r="16" spans="1:57">
      <c r="A16" s="20" t="s">
        <v>3</v>
      </c>
      <c r="B16" s="34">
        <v>38.954999999999998</v>
      </c>
      <c r="C16" s="177">
        <v>40.738999999999997</v>
      </c>
      <c r="D16" s="177">
        <v>42.426000000000002</v>
      </c>
      <c r="E16" s="144">
        <v>63.890999999999998</v>
      </c>
      <c r="F16" s="34">
        <v>27.9542</v>
      </c>
      <c r="G16" s="34">
        <v>68.644099999999995</v>
      </c>
      <c r="H16" s="141">
        <v>64.306799999999996</v>
      </c>
      <c r="I16" s="141">
        <v>66.129379999999998</v>
      </c>
      <c r="J16" s="141">
        <v>70.828999999999994</v>
      </c>
      <c r="K16" s="141">
        <v>74.948999999999998</v>
      </c>
      <c r="L16" s="34">
        <v>72.92</v>
      </c>
      <c r="M16" s="34">
        <v>74.369500000000002</v>
      </c>
      <c r="N16" s="147">
        <v>73.333500000000001</v>
      </c>
      <c r="O16" s="147">
        <v>68.310400000000001</v>
      </c>
      <c r="P16" s="147">
        <v>63.528700000000001</v>
      </c>
    </row>
    <row r="17" spans="1:32">
      <c r="A17" s="32" t="s">
        <v>93</v>
      </c>
      <c r="B17" s="145">
        <f>B11+B14</f>
        <v>191.20499999999998</v>
      </c>
      <c r="C17" s="145">
        <f>C11+C14</f>
        <v>190.68700000000001</v>
      </c>
      <c r="D17" s="145">
        <f>D11+D14</f>
        <v>192.79900000000001</v>
      </c>
      <c r="E17" s="145">
        <f>E11+E14</f>
        <v>218.303</v>
      </c>
      <c r="F17" s="33">
        <f>F14+F11</f>
        <v>151.71700000000001</v>
      </c>
      <c r="G17" s="33">
        <f>G14+G11</f>
        <v>232.42400000000001</v>
      </c>
      <c r="H17" s="140">
        <f t="shared" ref="H17:L17" si="2">(H14+H11)</f>
        <v>246.59998000000002</v>
      </c>
      <c r="I17" s="140">
        <f t="shared" si="2"/>
        <v>247.44642999999999</v>
      </c>
      <c r="J17" s="140">
        <f t="shared" si="2"/>
        <v>247.93</v>
      </c>
      <c r="K17" s="140">
        <f>(K14+K11)</f>
        <v>250.74599999999998</v>
      </c>
      <c r="L17" s="140">
        <f t="shared" si="2"/>
        <v>248.18539999999999</v>
      </c>
      <c r="M17" s="140">
        <f>(M14+M11)</f>
        <v>249.55950000000001</v>
      </c>
      <c r="N17" s="140">
        <f>N11+N14</f>
        <v>236.85160000000002</v>
      </c>
      <c r="O17" s="140">
        <f>O11+O14</f>
        <v>226.90109999999999</v>
      </c>
      <c r="P17" s="140">
        <f>P11+P14</f>
        <v>217.54380000000003</v>
      </c>
    </row>
    <row r="18" spans="1:32">
      <c r="A18" s="32" t="s">
        <v>94</v>
      </c>
      <c r="B18" s="143">
        <f t="shared" ref="B18:G18" si="3">(B14/B17)*100</f>
        <v>49.352788891503884</v>
      </c>
      <c r="C18" s="143">
        <f t="shared" si="3"/>
        <v>48.708092318826132</v>
      </c>
      <c r="D18" s="143">
        <f t="shared" si="3"/>
        <v>52.405873474447482</v>
      </c>
      <c r="E18" s="143">
        <f t="shared" si="3"/>
        <v>63.500730635859334</v>
      </c>
      <c r="F18" s="142">
        <f t="shared" si="3"/>
        <v>42.652240684959494</v>
      </c>
      <c r="G18" s="142">
        <f t="shared" si="3"/>
        <v>62.334784703817157</v>
      </c>
      <c r="H18" s="142">
        <f t="shared" ref="H18:P18" si="4">(H14/H17)*100</f>
        <v>54.301208783553022</v>
      </c>
      <c r="I18" s="142">
        <f t="shared" si="4"/>
        <v>55.587732666015832</v>
      </c>
      <c r="J18" s="142">
        <f t="shared" si="4"/>
        <v>58.098656878957776</v>
      </c>
      <c r="K18" s="142">
        <f t="shared" si="4"/>
        <v>58.609110414523059</v>
      </c>
      <c r="L18" s="142">
        <f t="shared" si="4"/>
        <v>58.720537146826523</v>
      </c>
      <c r="M18" s="142">
        <f t="shared" si="4"/>
        <v>58.525441828501826</v>
      </c>
      <c r="N18" s="142">
        <f>(N14/N17)*100</f>
        <v>61.919868812370282</v>
      </c>
      <c r="O18" s="142">
        <f t="shared" si="4"/>
        <v>60.926456504618088</v>
      </c>
      <c r="P18" s="142">
        <f t="shared" si="4"/>
        <v>59.633140544570793</v>
      </c>
    </row>
    <row r="20" spans="1:32">
      <c r="A20" s="233" t="s">
        <v>149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</row>
    <row r="24" spans="1:32">
      <c r="G24" s="49"/>
      <c r="H24" s="49"/>
      <c r="I24" s="49"/>
      <c r="J24" s="49"/>
      <c r="K24" s="49"/>
      <c r="L24" s="49"/>
    </row>
    <row r="25" spans="1:32">
      <c r="G25" s="49"/>
      <c r="H25" s="49"/>
      <c r="I25" s="34"/>
      <c r="J25" s="49"/>
      <c r="K25" s="49"/>
      <c r="L25" s="49"/>
    </row>
    <row r="27" spans="1:32">
      <c r="G27" s="34"/>
      <c r="H27" s="49"/>
      <c r="I27" s="34"/>
      <c r="J27" s="49"/>
      <c r="K27" s="34"/>
      <c r="L27" s="34"/>
    </row>
    <row r="29" spans="1:32" s="32" customFormat="1"/>
    <row r="30" spans="1:32" s="32" customFormat="1"/>
    <row r="31" spans="1:32" s="32" customFormat="1"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</row>
    <row r="32" spans="1:32">
      <c r="A32" s="32"/>
      <c r="B32" s="32"/>
      <c r="C32" s="32"/>
      <c r="D32" s="32"/>
      <c r="E32" s="32"/>
      <c r="F32" s="32"/>
      <c r="G32" s="32"/>
      <c r="H32" s="24"/>
      <c r="I32" s="24"/>
      <c r="J32" s="24"/>
      <c r="K32" s="24"/>
      <c r="L32" s="24"/>
      <c r="M32" s="24"/>
      <c r="N32" s="24"/>
      <c r="O32" s="24"/>
      <c r="P32" s="24"/>
    </row>
    <row r="44" spans="8:32" s="32" customFormat="1"/>
    <row r="45" spans="8:32" s="32" customFormat="1"/>
    <row r="46" spans="8:32" s="32" customFormat="1"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</row>
    <row r="62" s="32" customFormat="1"/>
    <row r="65" spans="1:39">
      <c r="A65" s="32"/>
      <c r="B65" s="32"/>
      <c r="C65" s="32"/>
      <c r="D65" s="32"/>
      <c r="E65" s="32"/>
      <c r="F65" s="32"/>
      <c r="G65" s="32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</row>
    <row r="77" spans="1:39">
      <c r="A77" s="32"/>
      <c r="B77" s="32"/>
      <c r="C77" s="32"/>
      <c r="D77" s="32"/>
      <c r="E77" s="32"/>
      <c r="F77" s="32"/>
      <c r="G77" s="32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</row>
    <row r="78" spans="1:39">
      <c r="A78" s="32"/>
      <c r="B78" s="32"/>
      <c r="C78" s="32"/>
      <c r="D78" s="32"/>
      <c r="E78" s="32"/>
      <c r="F78" s="32"/>
      <c r="G78" s="32"/>
    </row>
    <row r="79" spans="1:39">
      <c r="H79" s="213"/>
      <c r="K79" s="232"/>
      <c r="L79" s="36"/>
      <c r="M79" s="36"/>
      <c r="N79" s="232"/>
    </row>
    <row r="80" spans="1:39">
      <c r="K80" s="36"/>
      <c r="L80" s="36"/>
      <c r="M80" s="36"/>
      <c r="N80" s="36"/>
    </row>
    <row r="81" spans="8:14">
      <c r="H81" s="26"/>
      <c r="I81" s="26"/>
      <c r="J81" s="26"/>
      <c r="K81" s="36"/>
      <c r="L81" s="36"/>
      <c r="M81" s="36"/>
      <c r="N81" s="36"/>
    </row>
    <row r="82" spans="8:14">
      <c r="H82" s="26"/>
      <c r="I82" s="26"/>
      <c r="J82" s="26"/>
      <c r="K82" s="36"/>
      <c r="L82" s="36"/>
      <c r="M82" s="36"/>
      <c r="N82" s="36"/>
    </row>
    <row r="83" spans="8:14">
      <c r="H83" s="26"/>
      <c r="I83" s="26"/>
      <c r="J83" s="26"/>
      <c r="K83" s="36"/>
      <c r="L83" s="36"/>
      <c r="M83" s="36"/>
      <c r="N83" s="36"/>
    </row>
    <row r="84" spans="8:14">
      <c r="H84" s="26"/>
      <c r="I84" s="26"/>
      <c r="J84" s="26"/>
      <c r="K84" s="36"/>
      <c r="L84" s="36"/>
      <c r="M84" s="36"/>
      <c r="N84" s="36"/>
    </row>
    <row r="85" spans="8:14">
      <c r="H85" s="23"/>
      <c r="I85" s="23"/>
      <c r="J85" s="23"/>
      <c r="K85" s="23"/>
      <c r="L85" s="23"/>
      <c r="M85" s="23"/>
      <c r="N85" s="23"/>
    </row>
    <row r="86" spans="8:14">
      <c r="H86" s="23"/>
      <c r="I86" s="23"/>
      <c r="J86" s="23"/>
      <c r="K86" s="23"/>
      <c r="L86" s="23"/>
      <c r="M86" s="23"/>
      <c r="N86" s="23"/>
    </row>
    <row r="87" spans="8:14">
      <c r="H87" s="26"/>
      <c r="I87" s="26"/>
      <c r="J87" s="26"/>
      <c r="K87" s="23"/>
      <c r="L87" s="36"/>
      <c r="M87" s="36"/>
      <c r="N87" s="23"/>
    </row>
    <row r="88" spans="8:14">
      <c r="H88" s="26"/>
      <c r="I88" s="26"/>
      <c r="J88" s="26"/>
      <c r="K88" s="23"/>
      <c r="L88" s="36"/>
      <c r="M88" s="36"/>
      <c r="N88" s="23"/>
    </row>
    <row r="89" spans="8:14">
      <c r="I89" s="37"/>
    </row>
    <row r="103" spans="1:21">
      <c r="A103" s="32"/>
      <c r="B103" s="32"/>
      <c r="C103" s="32"/>
      <c r="D103" s="32"/>
      <c r="E103" s="32"/>
      <c r="F103" s="32"/>
      <c r="G103" s="3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</row>
    <row r="121" spans="1:20">
      <c r="A121" s="32"/>
      <c r="B121" s="32"/>
      <c r="C121" s="32"/>
      <c r="D121" s="32"/>
      <c r="E121" s="32"/>
      <c r="F121" s="32"/>
      <c r="G121" s="3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</row>
    <row r="122" spans="1:20">
      <c r="A122" s="32"/>
      <c r="B122" s="32"/>
      <c r="C122" s="32"/>
      <c r="D122" s="32"/>
      <c r="E122" s="32"/>
      <c r="F122" s="32"/>
      <c r="G122" s="32"/>
      <c r="H122" s="22"/>
    </row>
    <row r="123" spans="1:20">
      <c r="H123" s="22"/>
    </row>
    <row r="141" spans="1:21">
      <c r="U141" s="22"/>
    </row>
    <row r="143" spans="1:21">
      <c r="A143" s="32"/>
      <c r="B143" s="32"/>
      <c r="C143" s="32"/>
      <c r="D143" s="32"/>
      <c r="E143" s="32"/>
      <c r="F143" s="32"/>
      <c r="G143" s="3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</row>
    <row r="144" spans="1:21">
      <c r="A144" s="35"/>
      <c r="B144" s="35"/>
      <c r="C144" s="35"/>
      <c r="D144" s="35"/>
      <c r="E144" s="35"/>
      <c r="F144" s="35"/>
      <c r="G144" s="35"/>
    </row>
    <row r="146" spans="1:22">
      <c r="U146" s="27"/>
      <c r="V146" s="27"/>
    </row>
    <row r="147" spans="1:22">
      <c r="U147" s="23"/>
    </row>
    <row r="153" spans="1:22" s="32" customFormat="1"/>
    <row r="154" spans="1:22" s="32" customFormat="1"/>
    <row r="155" spans="1:22" s="32" customFormat="1"/>
    <row r="156" spans="1:22">
      <c r="A156" s="38"/>
      <c r="B156" s="38"/>
      <c r="C156" s="38"/>
      <c r="D156" s="38"/>
      <c r="E156" s="38"/>
      <c r="F156" s="38"/>
      <c r="G156" s="38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</row>
    <row r="163" spans="8:22" s="32" customFormat="1"/>
    <row r="164" spans="8:22" s="32" customFormat="1"/>
    <row r="165" spans="8:22" s="32" customFormat="1"/>
    <row r="166" spans="8:22">
      <c r="U166" s="23"/>
      <c r="V166" s="23"/>
    </row>
    <row r="167" spans="8:22">
      <c r="U167" s="23"/>
      <c r="V167" s="23"/>
    </row>
    <row r="168" spans="8:22">
      <c r="H168" s="34"/>
    </row>
    <row r="169" spans="8:22">
      <c r="H169" s="34"/>
    </row>
    <row r="178" s="32" customFormat="1"/>
  </sheetData>
  <mergeCells count="7">
    <mergeCell ref="A1:H1"/>
    <mergeCell ref="N79"/>
    <mergeCell ref="H79"/>
    <mergeCell ref="K79"/>
    <mergeCell ref="A5:P5"/>
    <mergeCell ref="A4:P4"/>
    <mergeCell ref="A20:T20"/>
  </mergeCells>
  <hyperlinks>
    <hyperlink ref="A9" location="Índice!A1" display="Indice" xr:uid="{00000000-0004-0000-0200-000000000000}"/>
  </hyperlinks>
  <pageMargins left="0.7" right="0.7" top="0.75" bottom="0.75" header="0.3" footer="0.3"/>
  <pageSetup orientation="portrait" r:id="rId1"/>
  <headerFooter>
    <oddHeader xml:space="preserve">&amp;CBASE DE DATOS DE MERCADO LABORAL OBSERVATORIO  DE EMPLEO DEL TOLIMA       
INFORMALIDAD LABORAL EN IBAGUÉ (SEGUNDO TRIMESTRE 2010-2019)       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G31"/>
  <sheetViews>
    <sheetView showGridLines="0" topLeftCell="A12" zoomScale="80" zoomScaleNormal="80" workbookViewId="0">
      <selection activeCell="C23" sqref="C23:C26"/>
    </sheetView>
  </sheetViews>
  <sheetFormatPr baseColWidth="10" defaultColWidth="11.453125" defaultRowHeight="16.5"/>
  <cols>
    <col min="1" max="1" width="50.1796875" style="10" bestFit="1" customWidth="1"/>
    <col min="2" max="2" width="12.90625" style="10" customWidth="1"/>
    <col min="3" max="3" width="11" style="10" customWidth="1"/>
    <col min="4" max="4" width="17" style="10" customWidth="1"/>
    <col min="5" max="5" width="15" style="10" customWidth="1"/>
    <col min="6" max="6" width="13.81640625" style="10" customWidth="1"/>
    <col min="7" max="7" width="17.1796875" style="10" customWidth="1"/>
    <col min="8" max="16384" width="11.453125" style="10"/>
  </cols>
  <sheetData>
    <row r="1" spans="1:189">
      <c r="A1" s="235"/>
      <c r="B1" s="235"/>
      <c r="C1" s="235"/>
      <c r="D1" s="235"/>
      <c r="E1" s="235"/>
      <c r="F1" s="235"/>
      <c r="G1" s="235"/>
      <c r="H1" s="235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189" ht="86.2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189" ht="21">
      <c r="A3" s="215" t="s">
        <v>105</v>
      </c>
      <c r="B3" s="215"/>
      <c r="C3" s="215"/>
      <c r="D3" s="215"/>
      <c r="E3" s="215"/>
      <c r="F3" s="215"/>
      <c r="G3" s="215"/>
      <c r="H3" s="215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189" ht="57" customHeight="1">
      <c r="A4" s="216" t="s">
        <v>212</v>
      </c>
      <c r="B4" s="216"/>
      <c r="C4" s="216"/>
      <c r="D4" s="216"/>
      <c r="E4" s="216"/>
      <c r="F4" s="216"/>
      <c r="G4" s="216"/>
      <c r="H4" s="216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</row>
    <row r="5" spans="1:189" s="19" customFormat="1" ht="32.5">
      <c r="A5" s="28" t="s">
        <v>102</v>
      </c>
      <c r="B5" s="28"/>
      <c r="C5" s="28"/>
      <c r="D5" s="28"/>
      <c r="E5" s="28"/>
    </row>
    <row r="6" spans="1:189">
      <c r="A6" s="40" t="s">
        <v>113</v>
      </c>
      <c r="B6" s="40"/>
      <c r="C6" s="40"/>
      <c r="D6" s="40"/>
      <c r="E6" s="40"/>
    </row>
    <row r="7" spans="1:189" ht="17.5">
      <c r="A7" s="47" t="s">
        <v>141</v>
      </c>
      <c r="B7" s="47"/>
      <c r="C7" s="47"/>
      <c r="D7" s="47"/>
      <c r="E7" s="47"/>
      <c r="F7" s="28"/>
      <c r="G7" s="28"/>
    </row>
    <row r="8" spans="1:189">
      <c r="A8" s="48" t="s">
        <v>114</v>
      </c>
      <c r="B8" s="48"/>
      <c r="C8" s="48"/>
      <c r="D8" s="48"/>
      <c r="E8" s="48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</row>
    <row r="9" spans="1:189" s="39" customFormat="1">
      <c r="A9" s="68"/>
      <c r="B9" s="60" t="s">
        <v>2</v>
      </c>
      <c r="C9" s="60" t="s">
        <v>3</v>
      </c>
      <c r="D9" s="75" t="s">
        <v>2</v>
      </c>
      <c r="E9" s="72" t="s">
        <v>3</v>
      </c>
      <c r="F9" s="236" t="s">
        <v>2</v>
      </c>
      <c r="G9" s="234" t="s">
        <v>3</v>
      </c>
      <c r="H9" s="60" t="s">
        <v>2</v>
      </c>
      <c r="I9" s="60" t="s">
        <v>3</v>
      </c>
      <c r="J9" s="60" t="s">
        <v>2</v>
      </c>
      <c r="K9" s="60" t="s">
        <v>3</v>
      </c>
      <c r="L9" s="60" t="s">
        <v>2</v>
      </c>
      <c r="M9" s="60" t="s">
        <v>3</v>
      </c>
      <c r="N9" s="60" t="s">
        <v>2</v>
      </c>
      <c r="O9" s="60" t="s">
        <v>3</v>
      </c>
      <c r="P9" s="60" t="s">
        <v>2</v>
      </c>
      <c r="Q9" s="60" t="s">
        <v>3</v>
      </c>
      <c r="R9" s="60" t="s">
        <v>2</v>
      </c>
      <c r="S9" s="60" t="s">
        <v>3</v>
      </c>
      <c r="T9" s="60" t="s">
        <v>2</v>
      </c>
      <c r="U9" s="60" t="s">
        <v>3</v>
      </c>
      <c r="V9" s="60" t="s">
        <v>2</v>
      </c>
      <c r="W9" s="60" t="s">
        <v>3</v>
      </c>
      <c r="X9" s="60" t="s">
        <v>2</v>
      </c>
      <c r="Y9" s="60" t="s">
        <v>3</v>
      </c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6"/>
      <c r="EG9" s="126"/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6"/>
      <c r="FZ9" s="126"/>
      <c r="GA9" s="126"/>
      <c r="GB9" s="126"/>
      <c r="GC9" s="126"/>
      <c r="GD9" s="126"/>
      <c r="GE9" s="126"/>
      <c r="GF9" s="126"/>
      <c r="GG9" s="126"/>
    </row>
    <row r="10" spans="1:189" s="50" customFormat="1">
      <c r="A10" s="67" t="s">
        <v>55</v>
      </c>
      <c r="B10" s="61">
        <v>2021</v>
      </c>
      <c r="C10" s="61">
        <v>2021</v>
      </c>
      <c r="D10" s="73">
        <v>2020</v>
      </c>
      <c r="E10" s="69">
        <v>2020</v>
      </c>
      <c r="F10" s="73">
        <v>2019</v>
      </c>
      <c r="G10" s="69">
        <v>2019</v>
      </c>
      <c r="H10" s="61">
        <v>2018</v>
      </c>
      <c r="I10" s="61">
        <v>2018</v>
      </c>
      <c r="J10" s="61">
        <v>2017</v>
      </c>
      <c r="K10" s="61">
        <v>2017</v>
      </c>
      <c r="L10" s="61">
        <v>2016</v>
      </c>
      <c r="M10" s="61">
        <v>2016</v>
      </c>
      <c r="N10" s="61">
        <v>2015</v>
      </c>
      <c r="O10" s="61">
        <v>2015</v>
      </c>
      <c r="P10" s="61">
        <v>2014</v>
      </c>
      <c r="Q10" s="61">
        <v>2014</v>
      </c>
      <c r="R10" s="61">
        <v>2013</v>
      </c>
      <c r="S10" s="61">
        <v>2013</v>
      </c>
      <c r="T10" s="61">
        <v>2012</v>
      </c>
      <c r="U10" s="61">
        <v>2012</v>
      </c>
      <c r="V10" s="61">
        <v>2011</v>
      </c>
      <c r="W10" s="61">
        <v>2011</v>
      </c>
      <c r="X10" s="61">
        <v>2010</v>
      </c>
      <c r="Y10" s="61">
        <v>2010</v>
      </c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6"/>
      <c r="DU10" s="126"/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126"/>
      <c r="FK10" s="126"/>
      <c r="FL10" s="126"/>
      <c r="FM10" s="126"/>
      <c r="FN10" s="126"/>
      <c r="FO10" s="126"/>
      <c r="FP10" s="126"/>
      <c r="FQ10" s="126"/>
      <c r="FR10" s="126"/>
      <c r="FS10" s="126"/>
      <c r="FT10" s="126"/>
      <c r="FU10" s="126"/>
      <c r="FV10" s="126"/>
      <c r="FW10" s="126"/>
      <c r="FX10" s="126"/>
      <c r="FY10" s="126"/>
      <c r="FZ10" s="126"/>
      <c r="GA10" s="126"/>
      <c r="GB10" s="126"/>
      <c r="GC10" s="126"/>
      <c r="GD10" s="126"/>
      <c r="GE10" s="126"/>
      <c r="GF10" s="126"/>
      <c r="GG10" s="126"/>
    </row>
    <row r="11" spans="1:189" s="20" customFormat="1">
      <c r="A11" s="74" t="s">
        <v>56</v>
      </c>
      <c r="B11" s="86">
        <v>1.1259999999999999</v>
      </c>
      <c r="C11" s="86">
        <v>0.86099999999999999</v>
      </c>
      <c r="D11" s="86">
        <v>0.32420759999999998</v>
      </c>
      <c r="E11" s="86">
        <v>0.1989023</v>
      </c>
      <c r="F11" s="85">
        <v>0.63050600000000001</v>
      </c>
      <c r="G11" s="86">
        <v>0.72271770000000002</v>
      </c>
      <c r="H11" s="63">
        <v>2.3270719999999998</v>
      </c>
      <c r="I11" s="63">
        <v>0.95200359999999995</v>
      </c>
      <c r="J11" s="63">
        <v>1.918607</v>
      </c>
      <c r="K11" s="63">
        <v>0.86528959999999999</v>
      </c>
      <c r="L11" s="63">
        <v>2.0189940000000002</v>
      </c>
      <c r="M11" s="63">
        <v>1.1029469999999999</v>
      </c>
      <c r="N11" s="63">
        <v>2.3766880000000001</v>
      </c>
      <c r="O11" s="63">
        <v>2.474628</v>
      </c>
      <c r="P11" s="63">
        <v>2.393005</v>
      </c>
      <c r="Q11" s="63">
        <v>2.0233189999999999</v>
      </c>
      <c r="R11" s="63">
        <v>1.6828190000000001</v>
      </c>
      <c r="S11" s="63">
        <v>1.449902</v>
      </c>
      <c r="T11" s="63">
        <v>2.026246</v>
      </c>
      <c r="U11" s="63">
        <v>2.3045089999999999</v>
      </c>
      <c r="V11" s="63">
        <v>2.3289550000000001</v>
      </c>
      <c r="W11" s="63">
        <v>1.0043200000000001</v>
      </c>
      <c r="X11" s="63">
        <v>1.9366049999999999</v>
      </c>
      <c r="Y11" s="63">
        <v>1.5179050000000001</v>
      </c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</row>
    <row r="12" spans="1:189" s="20" customFormat="1">
      <c r="A12" s="62" t="s">
        <v>97</v>
      </c>
      <c r="B12" s="62">
        <v>0</v>
      </c>
      <c r="C12" s="86">
        <v>0</v>
      </c>
      <c r="D12" s="86">
        <v>0.1055845</v>
      </c>
      <c r="E12" s="86">
        <v>0</v>
      </c>
      <c r="F12" s="86">
        <v>0</v>
      </c>
      <c r="G12" s="87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6.4475599999999994E-2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</row>
    <row r="13" spans="1:189" s="20" customFormat="1">
      <c r="A13" s="62" t="s">
        <v>57</v>
      </c>
      <c r="B13" s="86">
        <v>16.548999999999999</v>
      </c>
      <c r="C13" s="86">
        <v>11.282</v>
      </c>
      <c r="D13" s="86">
        <v>6.7604600000000001</v>
      </c>
      <c r="E13" s="86">
        <v>4.4949399999999997</v>
      </c>
      <c r="F13" s="86">
        <v>19.272400000000001</v>
      </c>
      <c r="G13" s="88">
        <v>13.3668</v>
      </c>
      <c r="H13" s="63">
        <v>15.920999999999999</v>
      </c>
      <c r="I13" s="63">
        <v>15.7386</v>
      </c>
      <c r="J13" s="63">
        <v>18.048259999999999</v>
      </c>
      <c r="K13" s="63">
        <v>15.40601</v>
      </c>
      <c r="L13" s="63">
        <v>19.304220000000001</v>
      </c>
      <c r="M13" s="63">
        <v>17.479600000000001</v>
      </c>
      <c r="N13" s="63">
        <v>21.219159999999999</v>
      </c>
      <c r="O13" s="63">
        <v>19.862069999999999</v>
      </c>
      <c r="P13" s="63">
        <v>19.34807</v>
      </c>
      <c r="Q13" s="63">
        <v>20.490649999999999</v>
      </c>
      <c r="R13" s="63">
        <v>22.731719999999999</v>
      </c>
      <c r="S13" s="63">
        <v>17.731390000000001</v>
      </c>
      <c r="T13" s="63">
        <v>22.951609999999999</v>
      </c>
      <c r="U13" s="63">
        <v>17.40035</v>
      </c>
      <c r="V13" s="63">
        <v>21.634509999999999</v>
      </c>
      <c r="W13" s="63">
        <v>20.405349999999999</v>
      </c>
      <c r="X13" s="63">
        <v>15.34573</v>
      </c>
      <c r="Y13" s="63">
        <v>21.35511</v>
      </c>
    </row>
    <row r="14" spans="1:189" s="20" customFormat="1">
      <c r="A14" s="62" t="s">
        <v>58</v>
      </c>
      <c r="B14" s="86">
        <v>12.157</v>
      </c>
      <c r="C14" s="86">
        <v>9.8439999999999994</v>
      </c>
      <c r="D14" s="86">
        <v>6.2664</v>
      </c>
      <c r="E14" s="86">
        <v>3.5726100000000001</v>
      </c>
      <c r="F14" s="86">
        <v>14.3789</v>
      </c>
      <c r="G14" s="86">
        <v>11.678800000000001</v>
      </c>
      <c r="H14" s="63">
        <v>17.19633</v>
      </c>
      <c r="I14" s="63">
        <v>13.101610000000001</v>
      </c>
      <c r="J14" s="63">
        <v>16.1313</v>
      </c>
      <c r="K14" s="63">
        <v>13.596349999999999</v>
      </c>
      <c r="L14" s="63">
        <v>14.51952</v>
      </c>
      <c r="M14" s="63">
        <v>16.222249999999999</v>
      </c>
      <c r="N14" s="63">
        <v>16.906189999999999</v>
      </c>
      <c r="O14" s="63">
        <v>15.39649</v>
      </c>
      <c r="P14" s="63">
        <v>17.819880000000001</v>
      </c>
      <c r="Q14" s="63">
        <v>14.59257</v>
      </c>
      <c r="R14" s="63">
        <v>16.557960000000001</v>
      </c>
      <c r="S14" s="63">
        <v>18.110299999999999</v>
      </c>
      <c r="T14" s="63">
        <v>17.976890000000001</v>
      </c>
      <c r="U14" s="63">
        <v>18.03988</v>
      </c>
      <c r="V14" s="63">
        <v>16.361070000000002</v>
      </c>
      <c r="W14" s="63">
        <v>16.594480000000001</v>
      </c>
      <c r="X14" s="63">
        <v>16.922999999999998</v>
      </c>
      <c r="Y14" s="63">
        <v>15.80317</v>
      </c>
    </row>
    <row r="15" spans="1:189" s="20" customFormat="1">
      <c r="A15" s="62" t="s">
        <v>125</v>
      </c>
      <c r="B15" s="86">
        <v>29.23</v>
      </c>
      <c r="C15" s="86">
        <v>24.96</v>
      </c>
      <c r="D15" s="86">
        <v>13.313599999999999</v>
      </c>
      <c r="E15" s="86">
        <v>9.5217299999999998</v>
      </c>
      <c r="F15" s="86">
        <v>24.1724</v>
      </c>
      <c r="G15" s="86">
        <v>23.694400000000002</v>
      </c>
      <c r="H15" s="63">
        <v>19.93074</v>
      </c>
      <c r="I15" s="63">
        <v>21.742190000000001</v>
      </c>
      <c r="J15" s="63">
        <v>21.658390000000001</v>
      </c>
      <c r="K15" s="63">
        <v>23.10031</v>
      </c>
      <c r="L15" s="63">
        <v>24.16479</v>
      </c>
      <c r="M15" s="63">
        <v>21.70551</v>
      </c>
      <c r="N15" s="63">
        <v>20.248090000000001</v>
      </c>
      <c r="O15" s="63">
        <v>23.118860000000002</v>
      </c>
      <c r="P15" s="63">
        <v>21.428319999999999</v>
      </c>
      <c r="Q15" s="63">
        <v>21.946380000000001</v>
      </c>
      <c r="R15" s="63">
        <v>19.18609</v>
      </c>
      <c r="S15" s="63">
        <v>21.069279999999999</v>
      </c>
      <c r="T15" s="63">
        <v>19.02262</v>
      </c>
      <c r="U15" s="71">
        <v>20.39284</v>
      </c>
      <c r="V15" s="63">
        <v>19.097850000000001</v>
      </c>
      <c r="W15" s="63">
        <v>20.010370000000002</v>
      </c>
      <c r="X15" s="63">
        <v>18.359220000000001</v>
      </c>
      <c r="Y15" s="63">
        <v>18.582370000000001</v>
      </c>
    </row>
    <row r="16" spans="1:189" s="20" customFormat="1">
      <c r="A16" s="62" t="s">
        <v>60</v>
      </c>
      <c r="B16" s="86">
        <v>15.670999999999999</v>
      </c>
      <c r="C16" s="86">
        <v>16.943999999999999</v>
      </c>
      <c r="D16" s="86">
        <v>9.9862400000000004</v>
      </c>
      <c r="E16" s="86">
        <v>10.166</v>
      </c>
      <c r="F16" s="86">
        <v>17.6935</v>
      </c>
      <c r="G16" s="86">
        <v>19.1813</v>
      </c>
      <c r="H16" s="63">
        <v>14.224819999999999</v>
      </c>
      <c r="I16" s="63">
        <v>12.772399999999999</v>
      </c>
      <c r="J16" s="63">
        <v>13.663919999999999</v>
      </c>
      <c r="K16" s="63">
        <v>13.16141</v>
      </c>
      <c r="L16" s="63">
        <v>13.20721</v>
      </c>
      <c r="M16" s="63">
        <v>14.318680000000001</v>
      </c>
      <c r="N16" s="63">
        <v>11.260859999999999</v>
      </c>
      <c r="O16" s="63">
        <v>14.096909999999999</v>
      </c>
      <c r="P16" s="63">
        <v>11.826560000000001</v>
      </c>
      <c r="Q16" s="63">
        <v>13.86703</v>
      </c>
      <c r="R16" s="63">
        <v>11.46321</v>
      </c>
      <c r="S16" s="63">
        <v>16.00864</v>
      </c>
      <c r="T16" s="63">
        <v>11.34732</v>
      </c>
      <c r="U16" s="70">
        <v>15.19594</v>
      </c>
      <c r="V16" s="63">
        <v>10.51004</v>
      </c>
      <c r="W16" s="63">
        <v>10.295909999999999</v>
      </c>
      <c r="X16" s="63">
        <v>10.96419</v>
      </c>
      <c r="Y16" s="63">
        <v>8.9409480000000006</v>
      </c>
    </row>
    <row r="17" spans="1:25" s="20" customFormat="1">
      <c r="A17" s="64" t="s">
        <v>13</v>
      </c>
      <c r="B17" s="148">
        <f>SUM(B11:B16)</f>
        <v>74.733000000000004</v>
      </c>
      <c r="C17" s="148">
        <f>SUM(C11:C16)</f>
        <v>63.891000000000005</v>
      </c>
      <c r="D17" s="89">
        <f>SUM(D11:D16)</f>
        <v>36.756492100000003</v>
      </c>
      <c r="E17" s="89">
        <f t="shared" ref="E17:Y17" si="0">SUM(E11:E16)</f>
        <v>27.954182300000003</v>
      </c>
      <c r="F17" s="89">
        <f t="shared" si="0"/>
        <v>76.147705999999999</v>
      </c>
      <c r="G17" s="89">
        <f t="shared" si="0"/>
        <v>68.644017700000006</v>
      </c>
      <c r="H17" s="65">
        <f t="shared" si="0"/>
        <v>69.599961999999991</v>
      </c>
      <c r="I17" s="65">
        <f t="shared" si="0"/>
        <v>64.306803600000009</v>
      </c>
      <c r="J17" s="65">
        <f t="shared" si="0"/>
        <v>71.420477000000005</v>
      </c>
      <c r="K17" s="65">
        <f t="shared" si="0"/>
        <v>66.129369600000004</v>
      </c>
      <c r="L17" s="65">
        <f t="shared" si="0"/>
        <v>73.214734000000007</v>
      </c>
      <c r="M17" s="65">
        <f t="shared" si="0"/>
        <v>70.828986999999998</v>
      </c>
      <c r="N17" s="65">
        <f t="shared" si="0"/>
        <v>72.010987999999998</v>
      </c>
      <c r="O17" s="65">
        <f t="shared" si="0"/>
        <v>74.94895799999999</v>
      </c>
      <c r="P17" s="65">
        <f t="shared" si="0"/>
        <v>72.815834999999993</v>
      </c>
      <c r="Q17" s="65">
        <f t="shared" si="0"/>
        <v>72.919949000000003</v>
      </c>
      <c r="R17" s="65">
        <f t="shared" si="0"/>
        <v>71.686274600000004</v>
      </c>
      <c r="S17" s="65">
        <f t="shared" si="0"/>
        <v>74.369512</v>
      </c>
      <c r="T17" s="65">
        <f t="shared" si="0"/>
        <v>73.324686</v>
      </c>
      <c r="U17" s="65">
        <f t="shared" si="0"/>
        <v>73.333518999999995</v>
      </c>
      <c r="V17" s="65">
        <f t="shared" si="0"/>
        <v>69.932424999999995</v>
      </c>
      <c r="W17" s="65">
        <f t="shared" si="0"/>
        <v>68.310429999999997</v>
      </c>
      <c r="X17" s="65">
        <f t="shared" si="0"/>
        <v>63.528745000000001</v>
      </c>
      <c r="Y17" s="65">
        <f t="shared" si="0"/>
        <v>66.199503000000007</v>
      </c>
    </row>
    <row r="18" spans="1:25" s="20" customFormat="1">
      <c r="A18" s="64" t="s">
        <v>96</v>
      </c>
      <c r="B18" s="148">
        <f>B17+C17</f>
        <v>138.62400000000002</v>
      </c>
      <c r="C18" s="64"/>
      <c r="D18" s="89">
        <f>D17+E17</f>
        <v>64.710674400000002</v>
      </c>
      <c r="E18" s="89"/>
      <c r="F18" s="89">
        <f>F17+G17</f>
        <v>144.79172370000001</v>
      </c>
      <c r="G18" s="89"/>
      <c r="H18" s="65">
        <f>H17+I17</f>
        <v>133.9067656</v>
      </c>
      <c r="I18" s="65"/>
      <c r="J18" s="65">
        <f>J17+K17</f>
        <v>137.54984660000002</v>
      </c>
      <c r="K18" s="65"/>
      <c r="L18" s="65">
        <f>L17+M17</f>
        <v>144.04372100000001</v>
      </c>
      <c r="M18" s="65"/>
      <c r="N18" s="65">
        <f>N17+O17</f>
        <v>146.959946</v>
      </c>
      <c r="O18" s="65"/>
      <c r="P18" s="65">
        <f>P17+Q17</f>
        <v>145.735784</v>
      </c>
      <c r="Q18" s="65"/>
      <c r="R18" s="65">
        <f>R17+S17</f>
        <v>146.0557866</v>
      </c>
      <c r="S18" s="65"/>
      <c r="T18" s="65">
        <f>T17+U17</f>
        <v>146.65820500000001</v>
      </c>
      <c r="U18" s="65"/>
      <c r="V18" s="65">
        <f>V17+W17</f>
        <v>138.24285499999999</v>
      </c>
      <c r="W18" s="62"/>
      <c r="X18" s="62"/>
      <c r="Y18" s="66">
        <f>Y17+X17</f>
        <v>129.72824800000001</v>
      </c>
    </row>
    <row r="19" spans="1:25">
      <c r="A19" s="233" t="s">
        <v>149</v>
      </c>
      <c r="B19" s="233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</row>
    <row r="21" spans="1:25">
      <c r="A21" s="68"/>
      <c r="B21" s="60" t="s">
        <v>2</v>
      </c>
      <c r="C21" s="60" t="s">
        <v>3</v>
      </c>
      <c r="D21" s="60" t="s">
        <v>2</v>
      </c>
      <c r="E21" s="60" t="s">
        <v>3</v>
      </c>
      <c r="F21" s="60" t="s">
        <v>2</v>
      </c>
      <c r="G21" s="60" t="s">
        <v>3</v>
      </c>
    </row>
    <row r="22" spans="1:25">
      <c r="A22" s="67" t="s">
        <v>55</v>
      </c>
      <c r="B22" s="67">
        <v>2024</v>
      </c>
      <c r="C22" s="67">
        <v>2024</v>
      </c>
      <c r="D22" s="61">
        <v>2023</v>
      </c>
      <c r="E22" s="61">
        <v>2023</v>
      </c>
      <c r="F22" s="61">
        <v>2022</v>
      </c>
      <c r="G22" s="61">
        <v>2022</v>
      </c>
    </row>
    <row r="23" spans="1:25">
      <c r="A23" s="74" t="s">
        <v>56</v>
      </c>
      <c r="B23" s="212">
        <v>0.438</v>
      </c>
      <c r="C23" s="212">
        <v>0.58399999999999996</v>
      </c>
      <c r="D23" s="86">
        <v>0.90100000000000002</v>
      </c>
      <c r="E23" s="86">
        <v>0.434</v>
      </c>
      <c r="F23" s="86">
        <v>0.89400000000000002</v>
      </c>
      <c r="G23" s="86">
        <v>0.20899999999999999</v>
      </c>
      <c r="L23" s="46"/>
    </row>
    <row r="24" spans="1:25">
      <c r="A24" s="74" t="s">
        <v>155</v>
      </c>
      <c r="B24" s="212">
        <v>13.631</v>
      </c>
      <c r="C24" s="212">
        <v>7.96</v>
      </c>
      <c r="D24" s="86">
        <v>13.135999999999999</v>
      </c>
      <c r="E24" s="86">
        <v>8.6029999999999998</v>
      </c>
      <c r="F24" s="86">
        <v>13.678000000000001</v>
      </c>
      <c r="G24" s="86">
        <v>7.07</v>
      </c>
      <c r="L24" s="46"/>
    </row>
    <row r="25" spans="1:25">
      <c r="A25" s="74" t="s">
        <v>156</v>
      </c>
      <c r="B25" s="212">
        <v>29.239000000000001</v>
      </c>
      <c r="C25" s="212">
        <v>20.195</v>
      </c>
      <c r="D25" s="86">
        <v>29.669</v>
      </c>
      <c r="E25" s="86">
        <v>21.585999999999999</v>
      </c>
      <c r="F25" s="86">
        <v>31.484999999999999</v>
      </c>
      <c r="G25" s="86">
        <v>23.004000000000001</v>
      </c>
      <c r="L25" s="46"/>
    </row>
    <row r="26" spans="1:25">
      <c r="A26" s="74" t="s">
        <v>157</v>
      </c>
      <c r="B26" s="212">
        <v>12.102</v>
      </c>
      <c r="C26" s="212">
        <v>10.215</v>
      </c>
      <c r="D26" s="86">
        <v>8.4329999999999998</v>
      </c>
      <c r="E26" s="86">
        <v>10.114000000000001</v>
      </c>
      <c r="F26" s="86">
        <v>12.554</v>
      </c>
      <c r="G26" s="86">
        <v>12.141999999999999</v>
      </c>
      <c r="H26" s="46"/>
      <c r="I26" s="46"/>
      <c r="L26" s="46"/>
    </row>
    <row r="27" spans="1:25">
      <c r="A27" s="64" t="s">
        <v>13</v>
      </c>
      <c r="B27" s="148">
        <f t="shared" ref="B27:E27" si="1">SUM(B23:B26)</f>
        <v>55.41</v>
      </c>
      <c r="C27" s="148">
        <f t="shared" si="1"/>
        <v>38.954000000000001</v>
      </c>
      <c r="D27" s="148">
        <f t="shared" si="1"/>
        <v>52.139000000000003</v>
      </c>
      <c r="E27" s="148">
        <f t="shared" si="1"/>
        <v>40.736999999999995</v>
      </c>
      <c r="F27" s="148">
        <f>SUM(F23:F26)</f>
        <v>58.611000000000004</v>
      </c>
      <c r="G27" s="148">
        <f>SUM(G23:G26)</f>
        <v>42.424999999999997</v>
      </c>
      <c r="H27" s="46"/>
      <c r="I27" s="46"/>
      <c r="K27" s="46"/>
      <c r="L27" s="46"/>
    </row>
    <row r="28" spans="1:25">
      <c r="A28" s="64" t="s">
        <v>96</v>
      </c>
      <c r="B28" s="148">
        <f t="shared" ref="B28" si="2">B27+C27</f>
        <v>94.364000000000004</v>
      </c>
      <c r="C28" s="148">
        <f>C27+D27</f>
        <v>91.093000000000004</v>
      </c>
      <c r="D28" s="148">
        <f>D27+E27</f>
        <v>92.876000000000005</v>
      </c>
      <c r="E28" s="148">
        <f>E27+F27</f>
        <v>99.347999999999999</v>
      </c>
      <c r="F28" s="148">
        <f>F27+G27</f>
        <v>101.036</v>
      </c>
      <c r="G28" s="148">
        <f t="shared" ref="G28" si="3">G27+H27</f>
        <v>42.424999999999997</v>
      </c>
      <c r="H28" s="46"/>
      <c r="I28" s="46"/>
    </row>
    <row r="29" spans="1:25">
      <c r="A29" s="233" t="s">
        <v>149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</row>
    <row r="31" spans="1:25">
      <c r="F31" s="46"/>
      <c r="G31" s="46"/>
    </row>
  </sheetData>
  <mergeCells count="7">
    <mergeCell ref="A29:Q29"/>
    <mergeCell ref="A19:Q19"/>
    <mergeCell ref="G9"/>
    <mergeCell ref="A1:H1"/>
    <mergeCell ref="A3:H3"/>
    <mergeCell ref="A4:H4"/>
    <mergeCell ref="F9"/>
  </mergeCells>
  <hyperlinks>
    <hyperlink ref="A8" location="Índice!A1" display="I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W31"/>
  <sheetViews>
    <sheetView showGridLines="0" topLeftCell="A4" zoomScale="53" zoomScaleNormal="63" workbookViewId="0">
      <pane xSplit="1" topLeftCell="B1" activePane="topRight" state="frozen"/>
      <selection pane="topRight" activeCell="D30" sqref="D30"/>
    </sheetView>
  </sheetViews>
  <sheetFormatPr baseColWidth="10" defaultRowHeight="14.5"/>
  <cols>
    <col min="1" max="1" width="58.6328125" customWidth="1"/>
    <col min="2" max="2" width="13.90625" customWidth="1"/>
    <col min="3" max="3" width="11.453125" customWidth="1"/>
    <col min="4" max="4" width="15" customWidth="1"/>
    <col min="5" max="5" width="8.90625" customWidth="1"/>
    <col min="6" max="6" width="11.54296875" bestFit="1" customWidth="1"/>
    <col min="7" max="7" width="10.54296875" customWidth="1"/>
    <col min="8" max="9" width="16.1796875" customWidth="1"/>
    <col min="10" max="10" width="11.1796875" customWidth="1"/>
    <col min="11" max="11" width="14.1796875" customWidth="1"/>
  </cols>
  <sheetData>
    <row r="1" spans="1:49" s="10" customFormat="1" ht="110.2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1:49" s="10" customFormat="1" ht="21">
      <c r="A2" s="215" t="s">
        <v>105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49" s="10" customFormat="1" ht="57" customHeight="1">
      <c r="A3" s="216" t="s">
        <v>212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</row>
    <row r="4" spans="1:49" s="19" customFormat="1" ht="32.5">
      <c r="A4" s="30" t="s">
        <v>145</v>
      </c>
      <c r="B4" s="30"/>
      <c r="C4" s="30"/>
      <c r="D4" s="30"/>
      <c r="E4" s="30"/>
      <c r="F4" s="30"/>
      <c r="G4" s="30"/>
      <c r="H4" s="30"/>
      <c r="I4" s="30"/>
      <c r="AD4" s="118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</row>
    <row r="5" spans="1:49" s="10" customFormat="1" ht="16.5">
      <c r="A5" s="40" t="s">
        <v>113</v>
      </c>
      <c r="B5" s="40"/>
      <c r="C5" s="40"/>
      <c r="D5" s="40"/>
      <c r="E5" s="40"/>
      <c r="F5" s="40"/>
      <c r="G5" s="40"/>
      <c r="H5" s="40"/>
      <c r="I5" s="40"/>
      <c r="AD5" s="118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49" s="10" customFormat="1" ht="17.5">
      <c r="A6" s="47" t="s">
        <v>141</v>
      </c>
      <c r="B6" s="47"/>
      <c r="C6" s="47"/>
      <c r="D6" s="47"/>
      <c r="E6" s="47"/>
      <c r="F6" s="47"/>
      <c r="G6" s="47"/>
      <c r="H6" s="47"/>
      <c r="I6" s="47"/>
      <c r="J6" s="28"/>
      <c r="K6" s="28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9" s="10" customFormat="1" ht="16.5">
      <c r="A7" s="48" t="s">
        <v>114</v>
      </c>
      <c r="B7" s="48"/>
      <c r="C7" s="48"/>
      <c r="D7" s="48"/>
      <c r="E7" s="48"/>
      <c r="F7" s="48"/>
      <c r="G7" s="48"/>
      <c r="H7" s="48"/>
      <c r="I7" s="48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</row>
    <row r="8" spans="1:49" s="51" customFormat="1" ht="16.5">
      <c r="A8" s="60"/>
      <c r="B8" s="60" t="s">
        <v>2</v>
      </c>
      <c r="C8" s="60" t="s">
        <v>3</v>
      </c>
      <c r="D8" s="60" t="s">
        <v>2</v>
      </c>
      <c r="E8" s="60" t="s">
        <v>3</v>
      </c>
      <c r="F8" s="60" t="s">
        <v>2</v>
      </c>
      <c r="G8" s="60" t="s">
        <v>3</v>
      </c>
      <c r="H8" s="60" t="s">
        <v>2</v>
      </c>
      <c r="I8" s="60" t="s">
        <v>3</v>
      </c>
      <c r="J8" s="60" t="s">
        <v>2</v>
      </c>
      <c r="K8" s="60" t="s">
        <v>3</v>
      </c>
      <c r="L8" s="60" t="s">
        <v>2</v>
      </c>
      <c r="M8" s="60" t="s">
        <v>3</v>
      </c>
      <c r="N8" s="60" t="s">
        <v>2</v>
      </c>
      <c r="O8" s="60" t="s">
        <v>3</v>
      </c>
      <c r="P8" s="60" t="s">
        <v>2</v>
      </c>
      <c r="Q8" s="60" t="s">
        <v>3</v>
      </c>
      <c r="R8" s="60" t="s">
        <v>2</v>
      </c>
      <c r="S8" s="60" t="s">
        <v>3</v>
      </c>
      <c r="T8" s="60" t="s">
        <v>2</v>
      </c>
      <c r="U8" s="60" t="s">
        <v>3</v>
      </c>
      <c r="V8" s="60" t="s">
        <v>2</v>
      </c>
      <c r="W8" s="60" t="s">
        <v>3</v>
      </c>
      <c r="X8" s="60" t="s">
        <v>2</v>
      </c>
      <c r="Y8" s="60" t="s">
        <v>3</v>
      </c>
      <c r="Z8" s="60" t="s">
        <v>2</v>
      </c>
      <c r="AA8" s="60" t="s">
        <v>3</v>
      </c>
      <c r="AB8" s="60" t="s">
        <v>2</v>
      </c>
      <c r="AC8" s="60" t="s">
        <v>3</v>
      </c>
      <c r="AD8" s="60" t="s">
        <v>2</v>
      </c>
      <c r="AE8" s="60" t="s">
        <v>3</v>
      </c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</row>
    <row r="9" spans="1:49" s="52" customFormat="1" ht="16.5">
      <c r="A9" s="61" t="s">
        <v>5</v>
      </c>
      <c r="B9" s="61">
        <v>2024</v>
      </c>
      <c r="C9" s="61">
        <v>2024</v>
      </c>
      <c r="D9" s="153">
        <v>2023</v>
      </c>
      <c r="E9" s="153">
        <v>2023</v>
      </c>
      <c r="F9" s="153">
        <v>2022</v>
      </c>
      <c r="G9" s="153">
        <v>2022</v>
      </c>
      <c r="H9" s="153">
        <v>2021</v>
      </c>
      <c r="I9" s="153">
        <v>2021</v>
      </c>
      <c r="J9" s="153">
        <v>2020</v>
      </c>
      <c r="K9" s="153">
        <v>2020</v>
      </c>
      <c r="L9" s="153">
        <v>2019</v>
      </c>
      <c r="M9" s="153">
        <v>2019</v>
      </c>
      <c r="N9" s="153">
        <v>2018</v>
      </c>
      <c r="O9" s="153">
        <v>2018</v>
      </c>
      <c r="P9" s="153">
        <v>2017</v>
      </c>
      <c r="Q9" s="153">
        <v>2017</v>
      </c>
      <c r="R9" s="153">
        <v>2016</v>
      </c>
      <c r="S9" s="153">
        <v>2016</v>
      </c>
      <c r="T9" s="153">
        <v>2015</v>
      </c>
      <c r="U9" s="153">
        <v>2015</v>
      </c>
      <c r="V9" s="153">
        <v>2014</v>
      </c>
      <c r="W9" s="153">
        <v>2014</v>
      </c>
      <c r="X9" s="153">
        <v>2013</v>
      </c>
      <c r="Y9" s="153">
        <v>2013</v>
      </c>
      <c r="Z9" s="153">
        <v>2012</v>
      </c>
      <c r="AA9" s="153">
        <v>2012</v>
      </c>
      <c r="AB9" s="153">
        <v>2011</v>
      </c>
      <c r="AC9" s="153">
        <v>2011</v>
      </c>
      <c r="AD9" s="153">
        <v>2010</v>
      </c>
      <c r="AE9" s="153">
        <v>2010</v>
      </c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</row>
    <row r="10" spans="1:49" ht="16.5">
      <c r="A10" s="114" t="s">
        <v>6</v>
      </c>
      <c r="B10" s="196">
        <v>21.96</v>
      </c>
      <c r="C10" s="86">
        <v>13.201000000000001</v>
      </c>
      <c r="D10" s="199">
        <v>14.96</v>
      </c>
      <c r="E10" s="196">
        <v>13.532</v>
      </c>
      <c r="F10" s="196">
        <v>15.617000000000001</v>
      </c>
      <c r="G10" s="196">
        <v>13.955</v>
      </c>
      <c r="H10" s="136">
        <v>33.517000000000003</v>
      </c>
      <c r="I10" s="136">
        <v>21.504000000000001</v>
      </c>
      <c r="J10" s="136">
        <v>13.828099999999999</v>
      </c>
      <c r="K10" s="136">
        <v>9.0930999999999997</v>
      </c>
      <c r="L10" s="116">
        <v>30.683</v>
      </c>
      <c r="M10" s="116">
        <v>21.292400000000001</v>
      </c>
      <c r="N10" s="63">
        <v>18.73901</v>
      </c>
      <c r="O10" s="63">
        <v>14.30965</v>
      </c>
      <c r="P10" s="63">
        <v>17.78678</v>
      </c>
      <c r="Q10" s="63">
        <v>12.229699999999999</v>
      </c>
      <c r="R10" s="63">
        <v>18.247699999999998</v>
      </c>
      <c r="S10" s="63">
        <v>13.2837</v>
      </c>
      <c r="T10" s="63">
        <v>19.032</v>
      </c>
      <c r="U10" s="63">
        <v>12.874000000000001</v>
      </c>
      <c r="V10" s="63">
        <v>19.188099999999999</v>
      </c>
      <c r="W10" s="63">
        <v>12.8157</v>
      </c>
      <c r="X10" s="63">
        <v>17.7408</v>
      </c>
      <c r="Y10" s="63">
        <v>12.8643</v>
      </c>
      <c r="Z10" s="63">
        <v>19.002700000000001</v>
      </c>
      <c r="AA10" s="63">
        <v>9.4962499999999999</v>
      </c>
      <c r="AB10" s="63">
        <v>17.841899999999999</v>
      </c>
      <c r="AC10" s="63">
        <v>8.4465400000000006</v>
      </c>
      <c r="AD10" s="63">
        <v>16.854700000000001</v>
      </c>
      <c r="AE10" s="63">
        <v>9.8236500000000007</v>
      </c>
    </row>
    <row r="11" spans="1:49" ht="16.5">
      <c r="A11" s="114" t="s">
        <v>7</v>
      </c>
      <c r="B11" s="62"/>
      <c r="C11" s="86">
        <v>3.0529999999999999</v>
      </c>
      <c r="D11" s="200"/>
      <c r="E11" s="196"/>
      <c r="F11" s="196"/>
      <c r="G11" s="196"/>
      <c r="H11" s="136">
        <v>0.17799999999999999</v>
      </c>
      <c r="I11" s="136">
        <v>3.202</v>
      </c>
      <c r="J11" s="136">
        <v>1.6200860000000001E-2</v>
      </c>
      <c r="K11" s="136">
        <v>0.86612880000000003</v>
      </c>
      <c r="L11" s="116">
        <v>7.481003E-2</v>
      </c>
      <c r="M11" s="116">
        <v>4.9082299999999996</v>
      </c>
      <c r="N11" s="63">
        <v>0.23799439999999999</v>
      </c>
      <c r="O11" s="63">
        <v>5.1583959999999998</v>
      </c>
      <c r="P11" s="63">
        <v>0.21786649999999999</v>
      </c>
      <c r="Q11" s="63">
        <v>4.8016569999999996</v>
      </c>
      <c r="R11" s="63">
        <v>0.192</v>
      </c>
      <c r="S11" s="63">
        <v>3.8997799999999998</v>
      </c>
      <c r="T11" s="63">
        <v>0.17299999999999999</v>
      </c>
      <c r="U11" s="63">
        <v>5.7670000000000003</v>
      </c>
      <c r="V11" s="63">
        <v>0.47355999999999998</v>
      </c>
      <c r="W11" s="63">
        <v>5.9425999999999997</v>
      </c>
      <c r="X11" s="63">
        <v>0.48199999999999998</v>
      </c>
      <c r="Y11" s="63">
        <v>6.5709900000000001</v>
      </c>
      <c r="Z11" s="63">
        <v>0.29763000000000001</v>
      </c>
      <c r="AA11" s="63">
        <v>5.3581099999999999</v>
      </c>
      <c r="AB11" s="63">
        <v>0.25717000000000001</v>
      </c>
      <c r="AC11" s="63">
        <v>7.2153600000000004</v>
      </c>
      <c r="AD11" s="63">
        <v>0.19667000000000001</v>
      </c>
      <c r="AE11" s="63">
        <v>8.6837400000000002</v>
      </c>
    </row>
    <row r="12" spans="1:49" ht="16.5">
      <c r="A12" s="114" t="s">
        <v>8</v>
      </c>
      <c r="B12" s="196">
        <v>30.524000000000001</v>
      </c>
      <c r="C12" s="86">
        <v>20.608000000000001</v>
      </c>
      <c r="D12" s="199">
        <v>8.3000000000000004E-2</v>
      </c>
      <c r="E12" s="196">
        <v>2.4670000000000001</v>
      </c>
      <c r="F12" s="196">
        <v>41.786999999999999</v>
      </c>
      <c r="G12" s="196">
        <v>3.4159999999999999</v>
      </c>
      <c r="H12" s="136">
        <v>33.085000000000001</v>
      </c>
      <c r="I12" s="136">
        <v>34.828000000000003</v>
      </c>
      <c r="J12" s="136">
        <v>20.2394</v>
      </c>
      <c r="K12" s="136">
        <v>14.404</v>
      </c>
      <c r="L12" s="116">
        <v>36.084699999999998</v>
      </c>
      <c r="M12" s="116">
        <v>34.301699999999997</v>
      </c>
      <c r="N12" s="63">
        <v>40.996049999999997</v>
      </c>
      <c r="O12" s="63">
        <v>36.26999</v>
      </c>
      <c r="P12" s="63">
        <v>42.791110000000003</v>
      </c>
      <c r="Q12" s="63">
        <v>40.364699999999999</v>
      </c>
      <c r="R12" s="63">
        <v>43.115000000000002</v>
      </c>
      <c r="S12" s="63">
        <v>44.7468</v>
      </c>
      <c r="T12" s="63">
        <v>39.777000000000001</v>
      </c>
      <c r="U12" s="63">
        <v>45.929000000000002</v>
      </c>
      <c r="V12" s="63">
        <v>40.829000000000001</v>
      </c>
      <c r="W12" s="63">
        <v>44.418100000000003</v>
      </c>
      <c r="X12" s="63">
        <v>39.900300000000001</v>
      </c>
      <c r="Y12" s="63">
        <v>42.389899999999997</v>
      </c>
      <c r="Z12" s="63">
        <v>38.558</v>
      </c>
      <c r="AA12" s="63">
        <v>46.1845</v>
      </c>
      <c r="AB12" s="63">
        <v>39.086100000000002</v>
      </c>
      <c r="AC12" s="63">
        <v>41.225000000000001</v>
      </c>
      <c r="AD12" s="63">
        <v>38.236699999999999</v>
      </c>
      <c r="AE12" s="63">
        <v>34.312100000000001</v>
      </c>
    </row>
    <row r="13" spans="1:49" ht="16.5">
      <c r="A13" s="114" t="s">
        <v>9</v>
      </c>
      <c r="B13" s="196">
        <v>0.96499999999999997</v>
      </c>
      <c r="C13" s="86">
        <v>0.216</v>
      </c>
      <c r="D13" s="199">
        <v>35.435000000000002</v>
      </c>
      <c r="E13" s="196">
        <v>23.803000000000001</v>
      </c>
      <c r="F13" s="196">
        <v>0.57099999999999995</v>
      </c>
      <c r="G13" s="196">
        <v>21.998999999999999</v>
      </c>
      <c r="H13" s="136">
        <v>4.3120000000000003</v>
      </c>
      <c r="I13" s="136">
        <v>0.92500000000000004</v>
      </c>
      <c r="J13" s="136">
        <v>2.0003000000000002</v>
      </c>
      <c r="K13" s="136">
        <v>1.4509700000000001</v>
      </c>
      <c r="L13" s="116">
        <v>5.9028600000000004</v>
      </c>
      <c r="M13" s="116">
        <v>3.02671</v>
      </c>
      <c r="N13" s="63">
        <v>7.2540529999999999</v>
      </c>
      <c r="O13" s="63">
        <v>2.819671</v>
      </c>
      <c r="P13" s="63">
        <v>7.016832</v>
      </c>
      <c r="Q13" s="63">
        <v>3.4237790000000001</v>
      </c>
      <c r="R13" s="63">
        <v>8.1339900000000007</v>
      </c>
      <c r="S13" s="63">
        <v>3.7303799999999998</v>
      </c>
      <c r="T13" s="63">
        <v>7.923</v>
      </c>
      <c r="U13" s="63">
        <v>3.6429999999999998</v>
      </c>
      <c r="V13" s="63">
        <v>6.0641999999999996</v>
      </c>
      <c r="W13" s="63">
        <v>2.4416600000000002</v>
      </c>
      <c r="X13" s="63">
        <v>7.8059900000000004</v>
      </c>
      <c r="Y13" s="63">
        <v>4.3120500000000002</v>
      </c>
      <c r="Z13" s="63">
        <v>8.8916699999999995</v>
      </c>
      <c r="AA13" s="63">
        <v>3.1459600000000001</v>
      </c>
      <c r="AB13" s="63">
        <v>8.1133600000000001</v>
      </c>
      <c r="AC13" s="63">
        <v>3.5314000000000001</v>
      </c>
      <c r="AD13" s="63">
        <v>5.8525200000000002</v>
      </c>
      <c r="AE13" s="63">
        <v>2.8160799999999999</v>
      </c>
    </row>
    <row r="14" spans="1:49" ht="16.5">
      <c r="A14" s="114" t="s">
        <v>10</v>
      </c>
      <c r="B14" s="196">
        <v>0.79500000000000004</v>
      </c>
      <c r="C14" s="86">
        <v>1.875</v>
      </c>
      <c r="D14" s="199">
        <v>0.39300000000000002</v>
      </c>
      <c r="E14" s="196">
        <v>0.373</v>
      </c>
      <c r="F14" s="196">
        <v>0.375</v>
      </c>
      <c r="G14" s="196">
        <v>0.28699999999999998</v>
      </c>
      <c r="H14" s="136">
        <v>2.8340000000000001</v>
      </c>
      <c r="I14" s="136">
        <v>3.0089999999999999</v>
      </c>
      <c r="J14" s="136">
        <v>0.50257370000000001</v>
      </c>
      <c r="K14" s="136">
        <v>1.76905</v>
      </c>
      <c r="L14" s="116">
        <v>3.0042399999999998</v>
      </c>
      <c r="M14" s="116">
        <v>4.9504299999999999</v>
      </c>
      <c r="N14" s="63">
        <v>2.0310800000000002</v>
      </c>
      <c r="O14" s="63">
        <v>5.7494750000000003</v>
      </c>
      <c r="P14" s="63">
        <v>3.0508600000000001</v>
      </c>
      <c r="Q14" s="63">
        <v>4.7614409999999996</v>
      </c>
      <c r="R14" s="63">
        <v>2.8621599999999998</v>
      </c>
      <c r="S14" s="63">
        <v>5.1241500000000002</v>
      </c>
      <c r="T14" s="63">
        <v>3.9340000000000002</v>
      </c>
      <c r="U14" s="63">
        <v>5.3860000000000001</v>
      </c>
      <c r="V14" s="63">
        <v>5.7919999999999998</v>
      </c>
      <c r="W14" s="63">
        <v>6.9669999999999996</v>
      </c>
      <c r="X14" s="63">
        <v>4.6020899999999996</v>
      </c>
      <c r="Y14" s="63">
        <v>7.5996100000000002</v>
      </c>
      <c r="Z14" s="63">
        <v>5.6648500000000004</v>
      </c>
      <c r="AA14" s="63">
        <v>8.66981</v>
      </c>
      <c r="AB14" s="63">
        <v>4.1895499999999997</v>
      </c>
      <c r="AC14" s="63">
        <v>6.8091999999999997</v>
      </c>
      <c r="AD14" s="63">
        <v>4.4326999999999996</v>
      </c>
      <c r="AE14" s="63">
        <v>7.56501</v>
      </c>
    </row>
    <row r="15" spans="1:49" ht="16.5">
      <c r="A15" s="114" t="s">
        <v>11</v>
      </c>
      <c r="B15" s="82"/>
      <c r="C15" s="114"/>
      <c r="D15" s="199">
        <v>0.247</v>
      </c>
      <c r="E15" s="196">
        <v>0.46400000000000002</v>
      </c>
      <c r="F15" s="196">
        <v>0.26100000000000001</v>
      </c>
      <c r="G15" s="196">
        <v>2.766</v>
      </c>
      <c r="H15" s="136">
        <v>8.6999999999999994E-2</v>
      </c>
      <c r="I15" s="136">
        <v>0.42299999999999999</v>
      </c>
      <c r="J15" s="136">
        <v>9.3520800000000001E-2</v>
      </c>
      <c r="K15" s="136">
        <v>0.37098320000000001</v>
      </c>
      <c r="L15" s="116">
        <v>0.2463002</v>
      </c>
      <c r="M15" s="116">
        <v>0.16459309999999999</v>
      </c>
      <c r="N15" s="63">
        <v>0.15913330000000001</v>
      </c>
      <c r="O15" s="63">
        <v>0</v>
      </c>
      <c r="P15" s="63">
        <v>0</v>
      </c>
      <c r="Q15" s="63">
        <v>0.43860349999999998</v>
      </c>
      <c r="R15" s="63">
        <v>0.19500000000000001</v>
      </c>
      <c r="S15" s="63">
        <v>4.3999999999999997E-2</v>
      </c>
      <c r="T15" s="63">
        <v>0.46200000000000002</v>
      </c>
      <c r="U15" s="63">
        <v>1.349</v>
      </c>
      <c r="V15" s="63">
        <v>0.2177</v>
      </c>
      <c r="W15" s="63">
        <v>0.33489999999999998</v>
      </c>
      <c r="X15" s="63">
        <v>0.37379000000000001</v>
      </c>
      <c r="Y15" s="63">
        <v>0.63258000000000003</v>
      </c>
      <c r="Z15" s="63">
        <v>0.55989999999999995</v>
      </c>
      <c r="AA15" s="63">
        <v>0.47889999999999999</v>
      </c>
      <c r="AB15" s="63">
        <v>0.18281</v>
      </c>
      <c r="AC15" s="63">
        <v>1.0829299999999999</v>
      </c>
      <c r="AD15" s="63">
        <v>0.15110599999999999</v>
      </c>
      <c r="AE15" s="63">
        <v>0.32813599999999998</v>
      </c>
    </row>
    <row r="16" spans="1:49" ht="16.5">
      <c r="A16" s="114" t="s">
        <v>12</v>
      </c>
      <c r="B16" s="196">
        <v>1.165</v>
      </c>
      <c r="C16" s="114"/>
      <c r="D16" s="199">
        <v>1.0209999999999999</v>
      </c>
      <c r="E16" s="196">
        <v>9.8000000000000004E-2</v>
      </c>
      <c r="F16" s="136"/>
      <c r="G16" s="136"/>
      <c r="H16" s="136">
        <v>0.72</v>
      </c>
      <c r="I16" s="136">
        <v>0</v>
      </c>
      <c r="J16" s="136">
        <v>7.6468069999999999E-2</v>
      </c>
      <c r="K16" s="136">
        <v>0</v>
      </c>
      <c r="L16" s="116">
        <v>0.24096780000000001</v>
      </c>
      <c r="M16" s="116">
        <v>0</v>
      </c>
      <c r="N16" s="63">
        <v>0.18265039999999999</v>
      </c>
      <c r="O16" s="63">
        <v>0</v>
      </c>
      <c r="P16" s="63">
        <v>0.55702399999999996</v>
      </c>
      <c r="Q16" s="63">
        <v>0.1095029</v>
      </c>
      <c r="R16" s="63">
        <v>0.46800000000000003</v>
      </c>
      <c r="S16" s="63" t="s">
        <v>68</v>
      </c>
      <c r="T16" s="63">
        <v>0.70699999999999996</v>
      </c>
      <c r="U16" s="63" t="s">
        <v>68</v>
      </c>
      <c r="V16" s="63">
        <v>0.25073000000000001</v>
      </c>
      <c r="W16" s="63">
        <v>0</v>
      </c>
      <c r="X16" s="63">
        <v>0.78100000000000003</v>
      </c>
      <c r="Y16" s="63">
        <v>0</v>
      </c>
      <c r="Z16" s="63">
        <v>0.3498</v>
      </c>
      <c r="AA16" s="63">
        <v>0</v>
      </c>
      <c r="AB16" s="63">
        <v>0.26146000000000003</v>
      </c>
      <c r="AC16" s="63">
        <v>0</v>
      </c>
      <c r="AD16" s="63">
        <v>0.47509000000000001</v>
      </c>
      <c r="AE16" s="63">
        <v>0</v>
      </c>
    </row>
    <row r="17" spans="1:36" ht="16.5">
      <c r="A17" s="113" t="s">
        <v>13</v>
      </c>
      <c r="B17" s="149">
        <f t="shared" ref="B17:D17" si="0">SUM(B10:B16)</f>
        <v>55.409000000000006</v>
      </c>
      <c r="C17" s="149">
        <f t="shared" si="0"/>
        <v>38.953000000000003</v>
      </c>
      <c r="D17" s="149">
        <f t="shared" si="0"/>
        <v>52.139000000000003</v>
      </c>
      <c r="E17" s="149">
        <f t="shared" ref="E17:I17" si="1">SUM(E10:E16)</f>
        <v>40.736999999999995</v>
      </c>
      <c r="F17" s="149">
        <f t="shared" si="1"/>
        <v>58.610999999999997</v>
      </c>
      <c r="G17" s="149">
        <f t="shared" si="1"/>
        <v>42.422999999999995</v>
      </c>
      <c r="H17" s="149">
        <f t="shared" si="1"/>
        <v>74.733000000000004</v>
      </c>
      <c r="I17" s="149">
        <f t="shared" si="1"/>
        <v>63.891000000000005</v>
      </c>
      <c r="J17" s="65">
        <f t="shared" ref="J17:Q17" si="2">SUM(J10:J16)</f>
        <v>36.75656343</v>
      </c>
      <c r="K17" s="65">
        <f t="shared" si="2"/>
        <v>27.954232000000005</v>
      </c>
      <c r="L17" s="65">
        <f t="shared" si="2"/>
        <v>76.23687803</v>
      </c>
      <c r="M17" s="65">
        <f t="shared" si="2"/>
        <v>68.644063100000011</v>
      </c>
      <c r="N17" s="65">
        <f t="shared" si="2"/>
        <v>69.599971099999991</v>
      </c>
      <c r="O17" s="65">
        <f t="shared" si="2"/>
        <v>64.307181999999997</v>
      </c>
      <c r="P17" s="65">
        <f t="shared" si="2"/>
        <v>71.420472500000002</v>
      </c>
      <c r="Q17" s="65">
        <f t="shared" si="2"/>
        <v>66.129383399999995</v>
      </c>
      <c r="R17" s="65">
        <f>SUM(R10:R16)</f>
        <v>73.213849999999994</v>
      </c>
      <c r="S17" s="65">
        <f>SUM(S10:S16)</f>
        <v>70.82880999999999</v>
      </c>
      <c r="T17" s="65">
        <f>SUM(T10:T16)</f>
        <v>72.007999999999996</v>
      </c>
      <c r="U17" s="65">
        <f>SUM(U10:U16)</f>
        <v>74.948000000000008</v>
      </c>
      <c r="V17" s="65">
        <f t="shared" ref="V17:AE17" si="3">SUM(V10:V16)</f>
        <v>72.81528999999999</v>
      </c>
      <c r="W17" s="65">
        <f t="shared" si="3"/>
        <v>72.919960000000003</v>
      </c>
      <c r="X17" s="65">
        <f t="shared" si="3"/>
        <v>71.685970000000012</v>
      </c>
      <c r="Y17" s="65">
        <f t="shared" si="3"/>
        <v>74.369430000000008</v>
      </c>
      <c r="Z17" s="65">
        <f t="shared" si="3"/>
        <v>73.324550000000002</v>
      </c>
      <c r="AA17" s="65">
        <f t="shared" si="3"/>
        <v>73.333529999999996</v>
      </c>
      <c r="AB17" s="65">
        <f t="shared" si="3"/>
        <v>69.93235</v>
      </c>
      <c r="AC17" s="65">
        <f t="shared" si="3"/>
        <v>68.310430000000011</v>
      </c>
      <c r="AD17" s="65">
        <f t="shared" si="3"/>
        <v>66.199485999999993</v>
      </c>
      <c r="AE17" s="65">
        <f t="shared" si="3"/>
        <v>63.528716000000003</v>
      </c>
      <c r="AF17" s="7"/>
      <c r="AG17" s="7"/>
      <c r="AH17" s="7"/>
      <c r="AI17" s="7"/>
      <c r="AJ17" s="7"/>
    </row>
    <row r="18" spans="1:36" ht="16.5">
      <c r="A18" s="113" t="s">
        <v>96</v>
      </c>
      <c r="B18" s="66">
        <f>B17+C17</f>
        <v>94.362000000000009</v>
      </c>
      <c r="C18" s="113"/>
      <c r="D18" s="149">
        <f>D17+E17</f>
        <v>92.876000000000005</v>
      </c>
      <c r="E18" s="149"/>
      <c r="F18" s="149">
        <f>F17+G17</f>
        <v>101.03399999999999</v>
      </c>
      <c r="G18" s="149"/>
      <c r="H18" s="149">
        <f>H17+I17</f>
        <v>138.62400000000002</v>
      </c>
      <c r="I18" s="149"/>
      <c r="J18" s="65">
        <f>(J17+K17)</f>
        <v>64.710795430000005</v>
      </c>
      <c r="K18" s="65"/>
      <c r="L18" s="65">
        <f>(L17+M17)</f>
        <v>144.88094113</v>
      </c>
      <c r="M18" s="149"/>
      <c r="N18" s="65">
        <f>(N17+O17)</f>
        <v>133.90715309999999</v>
      </c>
      <c r="O18" s="65"/>
      <c r="P18" s="65">
        <f>(P17+Q17)</f>
        <v>137.54985590000001</v>
      </c>
      <c r="Q18" s="65"/>
      <c r="R18" s="65">
        <f>(R17+S17)</f>
        <v>144.04265999999998</v>
      </c>
      <c r="S18" s="65"/>
      <c r="T18" s="65">
        <f>(T17+U17)</f>
        <v>146.95600000000002</v>
      </c>
      <c r="U18" s="65"/>
      <c r="V18" s="65">
        <f>(V17+W17)</f>
        <v>145.73525000000001</v>
      </c>
      <c r="W18" s="65"/>
      <c r="X18" s="65">
        <f>(X17+Y17)</f>
        <v>146.05540000000002</v>
      </c>
      <c r="Y18" s="65"/>
      <c r="Z18" s="65">
        <f>(Z17+AA17)</f>
        <v>146.65807999999998</v>
      </c>
      <c r="AA18" s="65"/>
      <c r="AB18" s="65">
        <f>(AB17+AC17)</f>
        <v>138.24278000000001</v>
      </c>
      <c r="AC18" s="65"/>
      <c r="AD18" s="65">
        <f>(AD17+AE17)</f>
        <v>129.72820200000001</v>
      </c>
      <c r="AE18" s="139"/>
      <c r="AF18" s="7"/>
      <c r="AG18" s="7"/>
      <c r="AH18" s="7"/>
      <c r="AI18" s="7"/>
      <c r="AJ18" s="7"/>
    </row>
    <row r="19" spans="1:36" ht="16">
      <c r="A19" s="233" t="s">
        <v>149</v>
      </c>
      <c r="B19" s="233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</row>
    <row r="20" spans="1:36">
      <c r="D20" s="76"/>
      <c r="E20" s="1"/>
    </row>
    <row r="21" spans="1:36">
      <c r="D21" s="76"/>
      <c r="E21" s="76"/>
    </row>
    <row r="22" spans="1:36">
      <c r="D22" s="76"/>
      <c r="E22" s="76"/>
    </row>
    <row r="23" spans="1:36">
      <c r="D23" s="1"/>
      <c r="E23" s="1"/>
      <c r="H23" s="76"/>
      <c r="I23" s="1"/>
      <c r="J23" s="76"/>
      <c r="K23" s="76"/>
    </row>
    <row r="24" spans="1:36">
      <c r="D24" s="76"/>
      <c r="E24" s="1"/>
      <c r="H24" s="76"/>
      <c r="I24" s="76"/>
    </row>
    <row r="25" spans="1:36">
      <c r="D25" s="76"/>
      <c r="H25" s="76"/>
      <c r="I25" s="76"/>
      <c r="J25" s="1"/>
      <c r="K25" s="76"/>
    </row>
    <row r="26" spans="1:36">
      <c r="D26" s="76"/>
      <c r="E26" s="76"/>
      <c r="H26" s="76"/>
      <c r="I26" s="76"/>
      <c r="J26" s="76"/>
      <c r="K26" s="76"/>
    </row>
    <row r="27" spans="1:36">
      <c r="C27" s="76"/>
      <c r="D27" s="76"/>
      <c r="E27" s="1"/>
      <c r="J27" s="76"/>
      <c r="K27" s="76"/>
    </row>
    <row r="28" spans="1:36">
      <c r="B28" s="76"/>
      <c r="C28" s="76"/>
      <c r="D28" s="76"/>
    </row>
    <row r="29" spans="1:36">
      <c r="B29" s="76"/>
      <c r="C29" s="76"/>
      <c r="D29" s="1"/>
      <c r="G29" s="76"/>
      <c r="H29" s="76"/>
      <c r="I29" s="1"/>
    </row>
    <row r="31" spans="1:36">
      <c r="I31" s="76"/>
      <c r="J31" s="76"/>
      <c r="K31" s="76"/>
    </row>
  </sheetData>
  <mergeCells count="3">
    <mergeCell ref="A2:L2"/>
    <mergeCell ref="A3:L3"/>
    <mergeCell ref="A19:U19"/>
  </mergeCells>
  <hyperlinks>
    <hyperlink ref="A7" location="Índice!A1" display="Indice" xr:uid="{00000000-0004-0000-0400-000000000000}"/>
  </hyperlinks>
  <pageMargins left="0.7" right="0.7" top="0.75" bottom="0.75" header="0.3" footer="0.3"/>
  <pageSetup orientation="portrait" r:id="rId1"/>
  <ignoredErrors>
    <ignoredError sqref="H17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X105"/>
  <sheetViews>
    <sheetView showGridLines="0" topLeftCell="A57" zoomScale="53" zoomScaleNormal="53" workbookViewId="0">
      <selection activeCell="J84" sqref="J84"/>
    </sheetView>
  </sheetViews>
  <sheetFormatPr baseColWidth="10" defaultColWidth="11.453125" defaultRowHeight="16.5"/>
  <cols>
    <col min="1" max="1" width="81.6328125" style="20" bestFit="1" customWidth="1"/>
    <col min="2" max="2" width="11.90625" style="20" bestFit="1" customWidth="1"/>
    <col min="3" max="3" width="12.7265625" style="20" customWidth="1"/>
    <col min="4" max="4" width="11.90625" style="20" bestFit="1" customWidth="1"/>
    <col min="5" max="5" width="10.81640625" style="20" bestFit="1" customWidth="1"/>
    <col min="6" max="6" width="19.7265625" style="20" customWidth="1"/>
    <col min="7" max="7" width="17.90625" style="20" customWidth="1"/>
    <col min="8" max="8" width="22.54296875" style="20" bestFit="1" customWidth="1"/>
    <col min="9" max="12" width="11.453125" style="20"/>
    <col min="13" max="13" width="22.81640625" style="20" bestFit="1" customWidth="1"/>
    <col min="14" max="14" width="16.1796875" style="20" bestFit="1" customWidth="1"/>
    <col min="15" max="15" width="19.54296875" style="20" bestFit="1" customWidth="1"/>
    <col min="16" max="19" width="11.453125" style="20"/>
    <col min="20" max="20" width="22.81640625" style="20" bestFit="1" customWidth="1"/>
    <col min="21" max="21" width="16.1796875" style="20" bestFit="1" customWidth="1"/>
    <col min="22" max="22" width="19.54296875" style="20" bestFit="1" customWidth="1"/>
    <col min="23" max="26" width="11.453125" style="20"/>
    <col min="27" max="27" width="22.08984375" style="20" bestFit="1" customWidth="1"/>
    <col min="28" max="28" width="15.6328125" style="20" bestFit="1" customWidth="1"/>
    <col min="29" max="29" width="19" style="20" bestFit="1" customWidth="1"/>
    <col min="30" max="33" width="11.453125" style="20"/>
    <col min="34" max="34" width="22.08984375" style="20" bestFit="1" customWidth="1"/>
    <col min="35" max="35" width="15.6328125" style="20" bestFit="1" customWidth="1"/>
    <col min="36" max="36" width="19" style="20" bestFit="1" customWidth="1"/>
    <col min="37" max="40" width="11.453125" style="20"/>
    <col min="41" max="41" width="22.08984375" style="20" bestFit="1" customWidth="1"/>
    <col min="42" max="42" width="15.6328125" style="20" bestFit="1" customWidth="1"/>
    <col min="43" max="43" width="19" style="20" bestFit="1" customWidth="1"/>
    <col min="44" max="47" width="11.453125" style="20"/>
    <col min="48" max="48" width="22.08984375" style="20" bestFit="1" customWidth="1"/>
    <col min="49" max="49" width="15.6328125" style="20" bestFit="1" customWidth="1"/>
    <col min="50" max="50" width="19" style="20" bestFit="1" customWidth="1"/>
    <col min="51" max="54" width="11.453125" style="20"/>
    <col min="55" max="55" width="22.08984375" style="20" bestFit="1" customWidth="1"/>
    <col min="56" max="56" width="15.6328125" style="20" bestFit="1" customWidth="1"/>
    <col min="57" max="57" width="19" style="20" bestFit="1" customWidth="1"/>
    <col min="58" max="61" width="11.453125" style="20"/>
    <col min="62" max="62" width="22.08984375" style="20" bestFit="1" customWidth="1"/>
    <col min="63" max="63" width="15.6328125" style="20" bestFit="1" customWidth="1"/>
    <col min="64" max="64" width="19" style="20" bestFit="1" customWidth="1"/>
    <col min="65" max="68" width="11.453125" style="20"/>
    <col min="69" max="69" width="22.08984375" style="20" bestFit="1" customWidth="1"/>
    <col min="70" max="70" width="15.6328125" style="20" bestFit="1" customWidth="1"/>
    <col min="71" max="71" width="19" style="20" bestFit="1" customWidth="1"/>
    <col min="72" max="16384" width="11.453125" style="20"/>
  </cols>
  <sheetData>
    <row r="1" spans="1:232" ht="207.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</row>
    <row r="2" spans="1:232" ht="20.399999999999999" customHeight="1">
      <c r="A2" s="215" t="s">
        <v>105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127"/>
      <c r="S2" s="127"/>
      <c r="T2" s="127"/>
      <c r="U2" s="127"/>
      <c r="V2" s="127"/>
      <c r="W2" s="127"/>
      <c r="X2" s="127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</row>
    <row r="3" spans="1:232" ht="57" customHeight="1">
      <c r="A3" s="216" t="s">
        <v>212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128"/>
      <c r="S3" s="128"/>
      <c r="T3" s="128"/>
      <c r="U3" s="128"/>
      <c r="V3" s="128"/>
      <c r="W3" s="128"/>
      <c r="X3" s="12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</row>
    <row r="4" spans="1:232" s="31" customFormat="1" ht="32.5">
      <c r="A4" s="53" t="s">
        <v>64</v>
      </c>
      <c r="B4" s="53"/>
      <c r="C4" s="53"/>
      <c r="D4" s="53"/>
      <c r="E4" s="53"/>
      <c r="F4" s="53"/>
      <c r="G4" s="53"/>
      <c r="H4" s="53"/>
    </row>
    <row r="5" spans="1:232">
      <c r="A5" s="43" t="s">
        <v>113</v>
      </c>
      <c r="B5" s="43"/>
      <c r="C5" s="43"/>
      <c r="D5" s="43"/>
      <c r="E5" s="43"/>
      <c r="F5" s="43"/>
      <c r="G5" s="43"/>
      <c r="H5" s="43"/>
    </row>
    <row r="6" spans="1:232" ht="17.5">
      <c r="A6" s="41" t="s">
        <v>141</v>
      </c>
      <c r="B6" s="41"/>
      <c r="C6" s="41"/>
      <c r="E6" s="41"/>
      <c r="F6" s="41"/>
      <c r="G6" s="41"/>
      <c r="H6" s="41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Y6" s="30"/>
      <c r="AB6" s="30"/>
    </row>
    <row r="7" spans="1:232">
      <c r="A7" s="45" t="s">
        <v>114</v>
      </c>
      <c r="B7" s="45"/>
      <c r="C7" s="45"/>
      <c r="D7" s="45"/>
      <c r="E7" s="45"/>
      <c r="F7" s="45"/>
      <c r="G7" s="45"/>
      <c r="H7" s="45"/>
    </row>
    <row r="8" spans="1:232" s="173" customFormat="1" ht="15.5"/>
    <row r="9" spans="1:232">
      <c r="A9" s="173" t="s">
        <v>147</v>
      </c>
      <c r="B9" s="45"/>
      <c r="C9" s="45"/>
      <c r="D9" s="45"/>
      <c r="E9" s="45"/>
      <c r="F9" s="45"/>
      <c r="G9" s="45"/>
      <c r="H9" s="45"/>
    </row>
    <row r="10" spans="1:232" s="39" customFormat="1">
      <c r="A10" s="60"/>
      <c r="B10" s="237">
        <v>2019</v>
      </c>
      <c r="C10" s="237"/>
      <c r="D10" s="237"/>
      <c r="E10" s="237"/>
      <c r="F10" s="237"/>
      <c r="G10" s="237"/>
      <c r="H10" s="237"/>
      <c r="I10" s="237">
        <v>2018</v>
      </c>
      <c r="J10" s="237"/>
      <c r="K10" s="237"/>
      <c r="L10" s="237"/>
      <c r="M10" s="237"/>
      <c r="N10" s="237"/>
      <c r="O10" s="237"/>
      <c r="P10" s="237">
        <v>2017</v>
      </c>
      <c r="Q10" s="237"/>
      <c r="R10" s="237"/>
      <c r="S10" s="237"/>
      <c r="T10" s="237"/>
      <c r="U10" s="237"/>
      <c r="V10" s="237"/>
      <c r="W10" s="237">
        <v>2016</v>
      </c>
      <c r="X10" s="237"/>
      <c r="Y10" s="237"/>
      <c r="Z10" s="237"/>
      <c r="AA10" s="237"/>
      <c r="AB10" s="237"/>
      <c r="AC10" s="237"/>
      <c r="AD10" s="237">
        <v>2015</v>
      </c>
      <c r="AE10" s="237"/>
      <c r="AF10" s="237"/>
      <c r="AG10" s="237"/>
      <c r="AH10" s="237"/>
      <c r="AI10" s="237"/>
      <c r="AJ10" s="237"/>
      <c r="AK10" s="237">
        <v>2014</v>
      </c>
      <c r="AL10" s="237"/>
      <c r="AM10" s="237"/>
      <c r="AN10" s="237"/>
      <c r="AO10" s="237"/>
      <c r="AP10" s="237"/>
      <c r="AQ10" s="237"/>
      <c r="AR10" s="237">
        <v>2013</v>
      </c>
      <c r="AS10" s="237"/>
      <c r="AT10" s="237"/>
      <c r="AU10" s="237"/>
      <c r="AV10" s="237"/>
      <c r="AW10" s="237"/>
      <c r="AX10" s="237"/>
      <c r="AY10" s="237">
        <v>2012</v>
      </c>
      <c r="AZ10" s="237"/>
      <c r="BA10" s="237"/>
      <c r="BB10" s="237"/>
      <c r="BC10" s="237"/>
      <c r="BD10" s="237"/>
      <c r="BE10" s="237"/>
      <c r="BF10" s="237">
        <v>2011</v>
      </c>
      <c r="BG10" s="237"/>
      <c r="BH10" s="237"/>
      <c r="BI10" s="237"/>
      <c r="BJ10" s="237"/>
      <c r="BK10" s="237"/>
      <c r="BL10" s="237"/>
      <c r="BM10" s="237">
        <v>2010</v>
      </c>
      <c r="BN10" s="237"/>
      <c r="BO10" s="237"/>
      <c r="BP10" s="237"/>
      <c r="BQ10" s="237"/>
      <c r="BR10" s="237"/>
      <c r="BS10" s="237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6"/>
      <c r="DU10" s="126"/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126"/>
      <c r="FK10" s="126"/>
      <c r="FL10" s="126"/>
      <c r="FM10" s="126"/>
      <c r="FN10" s="126"/>
      <c r="FO10" s="126"/>
      <c r="FP10" s="126"/>
      <c r="FQ10" s="126"/>
      <c r="FR10" s="126"/>
      <c r="FS10" s="126"/>
      <c r="FT10" s="126"/>
      <c r="FU10" s="126"/>
      <c r="FV10" s="126"/>
      <c r="FW10" s="126"/>
      <c r="FX10" s="126"/>
      <c r="FY10" s="126"/>
      <c r="FZ10" s="126"/>
      <c r="GA10" s="126"/>
      <c r="GB10" s="126"/>
      <c r="GC10" s="126"/>
      <c r="GD10" s="126"/>
      <c r="GE10" s="126"/>
      <c r="GF10" s="126"/>
      <c r="GG10" s="126"/>
      <c r="GH10" s="126"/>
      <c r="GI10" s="126"/>
      <c r="GJ10" s="126"/>
      <c r="GK10" s="126"/>
      <c r="GL10" s="126"/>
      <c r="GM10" s="126"/>
      <c r="GN10" s="126"/>
      <c r="GO10" s="126"/>
      <c r="GP10" s="126"/>
      <c r="GQ10" s="126"/>
      <c r="GR10" s="126"/>
      <c r="GS10" s="126"/>
      <c r="GT10" s="126"/>
      <c r="GU10" s="126"/>
      <c r="GV10" s="126"/>
      <c r="GW10" s="126"/>
      <c r="GX10" s="126"/>
      <c r="GY10" s="126"/>
      <c r="GZ10" s="126"/>
      <c r="HA10" s="126"/>
      <c r="HB10" s="126"/>
      <c r="HC10" s="126"/>
      <c r="HD10" s="126"/>
      <c r="HE10" s="126"/>
      <c r="HF10" s="126"/>
      <c r="HG10" s="126"/>
      <c r="HH10" s="126"/>
      <c r="HI10" s="126"/>
      <c r="HJ10" s="126"/>
      <c r="HK10" s="126"/>
      <c r="HL10" s="126"/>
      <c r="HM10" s="126"/>
      <c r="HN10" s="126"/>
      <c r="HO10" s="126"/>
      <c r="HP10" s="126"/>
      <c r="HQ10" s="126"/>
      <c r="HR10" s="126"/>
      <c r="HS10" s="126"/>
      <c r="HT10" s="126"/>
      <c r="HU10" s="126"/>
      <c r="HV10" s="126"/>
      <c r="HW10" s="126"/>
      <c r="HX10" s="126"/>
    </row>
    <row r="11" spans="1:232" s="50" customFormat="1">
      <c r="A11" s="61"/>
      <c r="B11" s="239" t="s">
        <v>1</v>
      </c>
      <c r="C11" s="240"/>
      <c r="D11" s="239" t="s">
        <v>4</v>
      </c>
      <c r="E11" s="240"/>
      <c r="F11" s="239" t="s">
        <v>116</v>
      </c>
      <c r="G11" s="241"/>
      <c r="H11" s="240"/>
      <c r="I11" s="239" t="s">
        <v>1</v>
      </c>
      <c r="J11" s="240"/>
      <c r="K11" s="239" t="s">
        <v>4</v>
      </c>
      <c r="L11" s="240"/>
      <c r="M11" s="239" t="s">
        <v>116</v>
      </c>
      <c r="N11" s="241"/>
      <c r="O11" s="240"/>
      <c r="P11" s="239" t="s">
        <v>1</v>
      </c>
      <c r="Q11" s="240"/>
      <c r="R11" s="239" t="s">
        <v>4</v>
      </c>
      <c r="S11" s="240"/>
      <c r="T11" s="239" t="s">
        <v>117</v>
      </c>
      <c r="U11" s="241"/>
      <c r="V11" s="240"/>
      <c r="W11" s="239" t="s">
        <v>1</v>
      </c>
      <c r="X11" s="240"/>
      <c r="Y11" s="239" t="s">
        <v>4</v>
      </c>
      <c r="Z11" s="240"/>
      <c r="AA11" s="239" t="s">
        <v>117</v>
      </c>
      <c r="AB11" s="241"/>
      <c r="AC11" s="240"/>
      <c r="AD11" s="239" t="s">
        <v>1</v>
      </c>
      <c r="AE11" s="240"/>
      <c r="AF11" s="239" t="s">
        <v>4</v>
      </c>
      <c r="AG11" s="240"/>
      <c r="AH11" s="239" t="s">
        <v>117</v>
      </c>
      <c r="AI11" s="241"/>
      <c r="AJ11" s="240"/>
      <c r="AK11" s="239" t="s">
        <v>1</v>
      </c>
      <c r="AL11" s="240"/>
      <c r="AM11" s="239" t="s">
        <v>4</v>
      </c>
      <c r="AN11" s="240"/>
      <c r="AO11" s="239" t="s">
        <v>117</v>
      </c>
      <c r="AP11" s="241"/>
      <c r="AQ11" s="240"/>
      <c r="AR11" s="239" t="s">
        <v>1</v>
      </c>
      <c r="AS11" s="240"/>
      <c r="AT11" s="239" t="s">
        <v>4</v>
      </c>
      <c r="AU11" s="240"/>
      <c r="AV11" s="239" t="s">
        <v>117</v>
      </c>
      <c r="AW11" s="241"/>
      <c r="AX11" s="240"/>
      <c r="AY11" s="239" t="s">
        <v>1</v>
      </c>
      <c r="AZ11" s="240"/>
      <c r="BA11" s="239" t="s">
        <v>4</v>
      </c>
      <c r="BB11" s="240"/>
      <c r="BC11" s="239" t="s">
        <v>117</v>
      </c>
      <c r="BD11" s="241"/>
      <c r="BE11" s="240"/>
      <c r="BF11" s="239" t="s">
        <v>1</v>
      </c>
      <c r="BG11" s="240"/>
      <c r="BH11" s="239" t="s">
        <v>4</v>
      </c>
      <c r="BI11" s="240"/>
      <c r="BJ11" s="239" t="s">
        <v>117</v>
      </c>
      <c r="BK11" s="241"/>
      <c r="BL11" s="240"/>
      <c r="BM11" s="238" t="s">
        <v>1</v>
      </c>
      <c r="BN11" s="238"/>
      <c r="BO11" s="238" t="s">
        <v>4</v>
      </c>
      <c r="BP11" s="238"/>
      <c r="BQ11" s="238" t="s">
        <v>117</v>
      </c>
      <c r="BR11" s="238"/>
      <c r="BS11" s="238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6"/>
      <c r="EG11" s="126"/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6"/>
      <c r="FZ11" s="126"/>
      <c r="GA11" s="126"/>
      <c r="GB11" s="126"/>
      <c r="GC11" s="126"/>
      <c r="GD11" s="126"/>
      <c r="GE11" s="126"/>
      <c r="GF11" s="126"/>
      <c r="GG11" s="126"/>
      <c r="GH11" s="126"/>
      <c r="GI11" s="126"/>
      <c r="GJ11" s="126"/>
      <c r="GK11" s="126"/>
      <c r="GL11" s="126"/>
      <c r="GM11" s="126"/>
      <c r="GN11" s="126"/>
      <c r="GO11" s="126"/>
      <c r="GP11" s="126"/>
      <c r="GQ11" s="126"/>
      <c r="GR11" s="126"/>
      <c r="GS11" s="126"/>
      <c r="GT11" s="126"/>
      <c r="GU11" s="126"/>
      <c r="GV11" s="126"/>
      <c r="GW11" s="126"/>
      <c r="GX11" s="126"/>
      <c r="GY11" s="126"/>
      <c r="GZ11" s="126"/>
      <c r="HA11" s="126"/>
      <c r="HB11" s="126"/>
      <c r="HC11" s="126"/>
      <c r="HD11" s="126"/>
      <c r="HE11" s="126"/>
      <c r="HF11" s="126"/>
      <c r="HG11" s="126"/>
      <c r="HH11" s="126"/>
      <c r="HI11" s="126"/>
      <c r="HJ11" s="126"/>
      <c r="HK11" s="126"/>
      <c r="HL11" s="126"/>
      <c r="HM11" s="126"/>
      <c r="HN11" s="126"/>
      <c r="HO11" s="126"/>
      <c r="HP11" s="126"/>
      <c r="HQ11" s="126"/>
      <c r="HR11" s="126"/>
      <c r="HS11" s="126"/>
      <c r="HT11" s="126"/>
      <c r="HU11" s="126"/>
      <c r="HV11" s="126"/>
      <c r="HW11" s="126"/>
      <c r="HX11" s="126"/>
    </row>
    <row r="12" spans="1:232" s="54" customFormat="1">
      <c r="A12" s="90" t="s">
        <v>115</v>
      </c>
      <c r="B12" s="90" t="s">
        <v>2</v>
      </c>
      <c r="C12" s="90" t="s">
        <v>3</v>
      </c>
      <c r="D12" s="90" t="s">
        <v>2</v>
      </c>
      <c r="E12" s="90" t="s">
        <v>3</v>
      </c>
      <c r="F12" s="90" t="s">
        <v>44</v>
      </c>
      <c r="G12" s="91" t="s">
        <v>103</v>
      </c>
      <c r="H12" s="90" t="s">
        <v>95</v>
      </c>
      <c r="I12" s="90" t="s">
        <v>2</v>
      </c>
      <c r="J12" s="90" t="s">
        <v>3</v>
      </c>
      <c r="K12" s="90" t="s">
        <v>2</v>
      </c>
      <c r="L12" s="90" t="s">
        <v>3</v>
      </c>
      <c r="M12" s="90" t="s">
        <v>44</v>
      </c>
      <c r="N12" s="91" t="s">
        <v>103</v>
      </c>
      <c r="O12" s="90" t="s">
        <v>95</v>
      </c>
      <c r="P12" s="90" t="s">
        <v>2</v>
      </c>
      <c r="Q12" s="90" t="s">
        <v>3</v>
      </c>
      <c r="R12" s="90" t="s">
        <v>2</v>
      </c>
      <c r="S12" s="90" t="s">
        <v>3</v>
      </c>
      <c r="T12" s="90" t="s">
        <v>44</v>
      </c>
      <c r="U12" s="91" t="s">
        <v>103</v>
      </c>
      <c r="V12" s="90" t="s">
        <v>95</v>
      </c>
      <c r="W12" s="90" t="s">
        <v>2</v>
      </c>
      <c r="X12" s="90" t="s">
        <v>3</v>
      </c>
      <c r="Y12" s="90" t="s">
        <v>2</v>
      </c>
      <c r="Z12" s="90" t="s">
        <v>3</v>
      </c>
      <c r="AA12" s="90" t="s">
        <v>44</v>
      </c>
      <c r="AB12" s="91" t="s">
        <v>103</v>
      </c>
      <c r="AC12" s="90" t="s">
        <v>95</v>
      </c>
      <c r="AD12" s="90" t="s">
        <v>2</v>
      </c>
      <c r="AE12" s="90" t="s">
        <v>3</v>
      </c>
      <c r="AF12" s="90" t="s">
        <v>2</v>
      </c>
      <c r="AG12" s="90" t="s">
        <v>3</v>
      </c>
      <c r="AH12" s="90" t="s">
        <v>44</v>
      </c>
      <c r="AI12" s="91" t="s">
        <v>103</v>
      </c>
      <c r="AJ12" s="90" t="s">
        <v>95</v>
      </c>
      <c r="AK12" s="90" t="s">
        <v>2</v>
      </c>
      <c r="AL12" s="90" t="s">
        <v>3</v>
      </c>
      <c r="AM12" s="90" t="s">
        <v>2</v>
      </c>
      <c r="AN12" s="90" t="s">
        <v>3</v>
      </c>
      <c r="AO12" s="90" t="s">
        <v>44</v>
      </c>
      <c r="AP12" s="91" t="s">
        <v>103</v>
      </c>
      <c r="AQ12" s="90" t="s">
        <v>95</v>
      </c>
      <c r="AR12" s="90" t="s">
        <v>2</v>
      </c>
      <c r="AS12" s="90" t="s">
        <v>3</v>
      </c>
      <c r="AT12" s="90" t="s">
        <v>2</v>
      </c>
      <c r="AU12" s="90" t="s">
        <v>3</v>
      </c>
      <c r="AV12" s="90" t="s">
        <v>44</v>
      </c>
      <c r="AW12" s="91" t="s">
        <v>103</v>
      </c>
      <c r="AX12" s="90" t="s">
        <v>95</v>
      </c>
      <c r="AY12" s="90" t="s">
        <v>2</v>
      </c>
      <c r="AZ12" s="90" t="s">
        <v>3</v>
      </c>
      <c r="BA12" s="90" t="s">
        <v>2</v>
      </c>
      <c r="BB12" s="90" t="s">
        <v>3</v>
      </c>
      <c r="BC12" s="90" t="s">
        <v>44</v>
      </c>
      <c r="BD12" s="91" t="s">
        <v>103</v>
      </c>
      <c r="BE12" s="90" t="s">
        <v>95</v>
      </c>
      <c r="BF12" s="90" t="s">
        <v>2</v>
      </c>
      <c r="BG12" s="90" t="s">
        <v>3</v>
      </c>
      <c r="BH12" s="90" t="s">
        <v>2</v>
      </c>
      <c r="BI12" s="90" t="s">
        <v>3</v>
      </c>
      <c r="BJ12" s="90" t="s">
        <v>44</v>
      </c>
      <c r="BK12" s="91" t="s">
        <v>103</v>
      </c>
      <c r="BL12" s="90" t="s">
        <v>95</v>
      </c>
      <c r="BM12" s="90" t="s">
        <v>2</v>
      </c>
      <c r="BN12" s="90" t="s">
        <v>3</v>
      </c>
      <c r="BO12" s="90" t="s">
        <v>2</v>
      </c>
      <c r="BP12" s="90" t="s">
        <v>3</v>
      </c>
      <c r="BQ12" s="90" t="s">
        <v>44</v>
      </c>
      <c r="BR12" s="91" t="s">
        <v>103</v>
      </c>
      <c r="BS12" s="90" t="s">
        <v>95</v>
      </c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6"/>
      <c r="CN12" s="126"/>
      <c r="CO12" s="126"/>
      <c r="CP12" s="126"/>
      <c r="CQ12" s="126"/>
      <c r="CR12" s="126"/>
      <c r="CS12" s="126"/>
      <c r="CT12" s="126"/>
      <c r="CU12" s="126"/>
      <c r="CV12" s="126"/>
      <c r="CW12" s="126"/>
      <c r="CX12" s="126"/>
      <c r="CY12" s="126"/>
      <c r="CZ12" s="126"/>
      <c r="DA12" s="126"/>
      <c r="DB12" s="126"/>
      <c r="DC12" s="126"/>
      <c r="DD12" s="126"/>
      <c r="DE12" s="126"/>
      <c r="DF12" s="126"/>
      <c r="DG12" s="126"/>
      <c r="DH12" s="126"/>
      <c r="DI12" s="126"/>
      <c r="DJ12" s="126"/>
      <c r="DK12" s="126"/>
      <c r="DL12" s="126"/>
      <c r="DM12" s="126"/>
      <c r="DN12" s="126"/>
      <c r="DO12" s="126"/>
      <c r="DP12" s="126"/>
      <c r="DQ12" s="126"/>
      <c r="DR12" s="126"/>
      <c r="DS12" s="126"/>
      <c r="DT12" s="126"/>
      <c r="DU12" s="126"/>
      <c r="DV12" s="126"/>
      <c r="DW12" s="126"/>
      <c r="DX12" s="126"/>
      <c r="DY12" s="126"/>
      <c r="DZ12" s="126"/>
      <c r="EA12" s="126"/>
      <c r="EB12" s="126"/>
      <c r="EC12" s="126"/>
      <c r="ED12" s="126"/>
      <c r="EE12" s="126"/>
      <c r="EF12" s="126"/>
      <c r="EG12" s="126"/>
      <c r="EH12" s="126"/>
      <c r="EI12" s="126"/>
      <c r="EJ12" s="126"/>
      <c r="EK12" s="126"/>
      <c r="EL12" s="126"/>
      <c r="EM12" s="126"/>
      <c r="EN12" s="126"/>
      <c r="EO12" s="126"/>
      <c r="EP12" s="126"/>
      <c r="EQ12" s="126"/>
      <c r="ER12" s="126"/>
      <c r="ES12" s="126"/>
      <c r="ET12" s="126"/>
      <c r="EU12" s="126"/>
      <c r="EV12" s="126"/>
      <c r="EW12" s="126"/>
      <c r="EX12" s="126"/>
      <c r="EY12" s="126"/>
      <c r="EZ12" s="126"/>
      <c r="FA12" s="126"/>
      <c r="FB12" s="126"/>
      <c r="FC12" s="126"/>
      <c r="FD12" s="126"/>
      <c r="FE12" s="126"/>
      <c r="FF12" s="126"/>
      <c r="FG12" s="126"/>
      <c r="FH12" s="126"/>
      <c r="FI12" s="126"/>
      <c r="FJ12" s="126"/>
      <c r="FK12" s="126"/>
      <c r="FL12" s="126"/>
      <c r="FM12" s="126"/>
      <c r="FN12" s="126"/>
      <c r="FO12" s="126"/>
      <c r="FP12" s="126"/>
      <c r="FQ12" s="126"/>
      <c r="FR12" s="126"/>
      <c r="FS12" s="126"/>
      <c r="FT12" s="126"/>
      <c r="FU12" s="126"/>
      <c r="FV12" s="126"/>
      <c r="FW12" s="126"/>
      <c r="FX12" s="126"/>
      <c r="FY12" s="126"/>
      <c r="FZ12" s="126"/>
      <c r="GA12" s="126"/>
      <c r="GB12" s="126"/>
      <c r="GC12" s="126"/>
      <c r="GD12" s="126"/>
      <c r="GE12" s="126"/>
      <c r="GF12" s="126"/>
      <c r="GG12" s="126"/>
      <c r="GH12" s="126"/>
      <c r="GI12" s="126"/>
      <c r="GJ12" s="126"/>
      <c r="GK12" s="126"/>
      <c r="GL12" s="126"/>
      <c r="GM12" s="126"/>
      <c r="GN12" s="126"/>
      <c r="GO12" s="126"/>
      <c r="GP12" s="126"/>
      <c r="GQ12" s="126"/>
      <c r="GR12" s="126"/>
      <c r="GS12" s="126"/>
      <c r="GT12" s="126"/>
      <c r="GU12" s="126"/>
      <c r="GV12" s="126"/>
      <c r="GW12" s="126"/>
      <c r="GX12" s="126"/>
      <c r="GY12" s="126"/>
      <c r="GZ12" s="126"/>
      <c r="HA12" s="126"/>
      <c r="HB12" s="126"/>
      <c r="HC12" s="126"/>
      <c r="HD12" s="126"/>
      <c r="HE12" s="126"/>
      <c r="HF12" s="126"/>
      <c r="HG12" s="126"/>
      <c r="HH12" s="126"/>
      <c r="HI12" s="126"/>
      <c r="HJ12" s="126"/>
      <c r="HK12" s="126"/>
      <c r="HL12" s="126"/>
      <c r="HM12" s="126"/>
      <c r="HN12" s="126"/>
      <c r="HO12" s="126"/>
      <c r="HP12" s="126"/>
      <c r="HQ12" s="126"/>
      <c r="HR12" s="126"/>
      <c r="HS12" s="126"/>
      <c r="HT12" s="126"/>
      <c r="HU12" s="126"/>
      <c r="HV12" s="126"/>
      <c r="HW12" s="126"/>
      <c r="HX12" s="126"/>
    </row>
    <row r="13" spans="1:232">
      <c r="A13" s="62" t="s">
        <v>45</v>
      </c>
      <c r="B13" s="82">
        <v>1.93041</v>
      </c>
      <c r="C13" s="82">
        <v>0.33440009999999998</v>
      </c>
      <c r="D13" s="82">
        <v>2.5876899999999998</v>
      </c>
      <c r="E13" s="82">
        <v>0.32373410000000002</v>
      </c>
      <c r="F13" s="63">
        <f>(E13/(E13+D13))*100</f>
        <v>11.119441513175634</v>
      </c>
      <c r="G13" s="63">
        <f>SUM(B13:E13)</f>
        <v>5.1762342000000006</v>
      </c>
      <c r="H13" s="63">
        <f>((E13+D13)/G13)*100</f>
        <v>56.245988637840213</v>
      </c>
      <c r="I13" s="63">
        <v>2.7794340000000002</v>
      </c>
      <c r="J13" s="63">
        <v>0.50971630000000001</v>
      </c>
      <c r="K13" s="63">
        <v>1.8753869999999999</v>
      </c>
      <c r="L13" s="63">
        <v>0.53245520000000002</v>
      </c>
      <c r="M13" s="165">
        <f>(L13/(L13+K13))*100</f>
        <v>22.113376034359725</v>
      </c>
      <c r="N13" s="63">
        <f>SUM(I13:L13)</f>
        <v>5.6969925000000003</v>
      </c>
      <c r="O13" s="165">
        <f>((K13+L13)/N13)*100</f>
        <v>42.265146039774493</v>
      </c>
      <c r="P13" s="63">
        <v>2.6306759999999998</v>
      </c>
      <c r="Q13" s="63">
        <v>0.4682017</v>
      </c>
      <c r="R13" s="63">
        <v>2.685514</v>
      </c>
      <c r="S13" s="63">
        <v>0.41940899999999998</v>
      </c>
      <c r="T13" s="165">
        <f>(S13/(S13+R13))*100</f>
        <v>13.507871209688613</v>
      </c>
      <c r="U13" s="63">
        <f t="shared" ref="U13:U22" si="0">SUM(P13:S13)</f>
        <v>6.2038006999999995</v>
      </c>
      <c r="V13" s="165">
        <f t="shared" ref="V13:V23" si="1">((R13+S13)/U13)*100</f>
        <v>50.048722551644829</v>
      </c>
      <c r="W13" s="63">
        <v>2.101667</v>
      </c>
      <c r="X13" s="63">
        <v>0.6565700000000001</v>
      </c>
      <c r="Y13" s="63">
        <v>1.6125499999999999</v>
      </c>
      <c r="Z13" s="63">
        <v>0.42499999999999999</v>
      </c>
      <c r="AA13" s="165">
        <f>Z13/(Z13+Y13)*100</f>
        <v>20.858383843341265</v>
      </c>
      <c r="AB13" s="63">
        <f t="shared" ref="AB13:AB22" si="2">SUM(W13:Z13)</f>
        <v>4.7957869999999998</v>
      </c>
      <c r="AC13" s="165">
        <f t="shared" ref="AC13:AC23" si="3">((Y13+Z13)/AB13)*100</f>
        <v>42.486248868016865</v>
      </c>
      <c r="AD13" s="63">
        <v>1.3246359999999999</v>
      </c>
      <c r="AE13" s="63">
        <v>0.43799290000000002</v>
      </c>
      <c r="AF13" s="63">
        <v>2.7502300000000002</v>
      </c>
      <c r="AG13" s="63">
        <v>0.39800000000000002</v>
      </c>
      <c r="AH13" s="165">
        <f>AG13/(AF13+AG13)*100</f>
        <v>12.642024248546008</v>
      </c>
      <c r="AI13" s="63">
        <f t="shared" ref="AI13:AI22" si="4">SUM(AD13:AG13)</f>
        <v>4.9108589</v>
      </c>
      <c r="AJ13" s="165">
        <f t="shared" ref="AJ13:AJ23" si="5">((AF13+AG13)/AI13)*100</f>
        <v>64.107523024129236</v>
      </c>
      <c r="AK13" s="63">
        <v>1.197284</v>
      </c>
      <c r="AL13" s="63">
        <v>0.1080684</v>
      </c>
      <c r="AM13" s="63">
        <v>1.802</v>
      </c>
      <c r="AN13" s="63">
        <v>0.16263</v>
      </c>
      <c r="AO13" s="165">
        <f>AN13/(AN13+AM13)*100</f>
        <v>8.2778945653889018</v>
      </c>
      <c r="AP13" s="63">
        <f t="shared" ref="AP13:AP22" si="6">SUM(AK13:AN13)</f>
        <v>3.2699824</v>
      </c>
      <c r="AQ13" s="165">
        <f t="shared" ref="AQ13:AQ23" si="7">((AM13+AN13)/AP13)*100</f>
        <v>60.080751504962237</v>
      </c>
      <c r="AR13" s="63">
        <v>2.3644959999999999</v>
      </c>
      <c r="AS13" s="63">
        <v>0.62878859999999992</v>
      </c>
      <c r="AT13" s="63">
        <v>2.4686300000000001</v>
      </c>
      <c r="AU13" s="63">
        <v>0.50649999999999995</v>
      </c>
      <c r="AV13" s="165">
        <f>AU13/(AU13+AT13)*100</f>
        <v>17.02446615778134</v>
      </c>
      <c r="AW13" s="63">
        <f t="shared" ref="AW13:AW22" si="8">SUM(AR13:AU13)</f>
        <v>5.9684146</v>
      </c>
      <c r="AX13" s="165">
        <f t="shared" ref="AX13:AX23" si="9">((AT13+AU13)/AW13)*100</f>
        <v>49.847911034866783</v>
      </c>
      <c r="AY13" s="63">
        <v>2.003231</v>
      </c>
      <c r="AZ13" s="63">
        <v>0.64452140000000002</v>
      </c>
      <c r="BA13" s="63">
        <v>2.5783400000000003</v>
      </c>
      <c r="BB13" s="63">
        <v>0.3246</v>
      </c>
      <c r="BC13" s="165">
        <f>BB13/(BB13+BA13)*100</f>
        <v>11.181767449551144</v>
      </c>
      <c r="BD13" s="63">
        <f t="shared" ref="BD13:BD22" si="10">SUM(AY13:BB13)</f>
        <v>5.5506924000000009</v>
      </c>
      <c r="BE13" s="165">
        <f t="shared" ref="BE13:BE23" si="11">((BA13+BB13)/BD13)*100</f>
        <v>52.298700608954654</v>
      </c>
      <c r="BF13" s="63">
        <v>1.5343989999999998</v>
      </c>
      <c r="BG13" s="63">
        <v>0.40276650000000003</v>
      </c>
      <c r="BH13" s="63">
        <v>2.4379949999999999</v>
      </c>
      <c r="BI13" s="63">
        <v>0.59246600000000005</v>
      </c>
      <c r="BJ13" s="165">
        <f>BI13/(BI13+BH13)*100</f>
        <v>19.550358839793684</v>
      </c>
      <c r="BK13" s="63">
        <f t="shared" ref="BK13:BK22" si="12">SUM(BF13:BI13)</f>
        <v>4.9676264999999997</v>
      </c>
      <c r="BL13" s="165">
        <f t="shared" ref="BL13:BL23" si="13">((BH13+BI13)/BK13)*100</f>
        <v>61.004203919115099</v>
      </c>
      <c r="BM13" s="63">
        <v>2.4115709999999999</v>
      </c>
      <c r="BN13" s="63">
        <v>0.54665930000000007</v>
      </c>
      <c r="BO13" s="63">
        <v>2.0914800000000002</v>
      </c>
      <c r="BP13" s="63">
        <v>0.37905</v>
      </c>
      <c r="BQ13" s="165">
        <f>BP13/(BP13+BO13)*100</f>
        <v>15.342861653167539</v>
      </c>
      <c r="BR13" s="63">
        <f t="shared" ref="BR13:BR23" si="14">SUM(BM13:BP13)</f>
        <v>5.4287603000000004</v>
      </c>
      <c r="BS13" s="165">
        <f t="shared" ref="BS13:BS23" si="15">((BO13+BP13)/BR13)*100</f>
        <v>45.508179832511672</v>
      </c>
    </row>
    <row r="14" spans="1:232">
      <c r="A14" s="62" t="s">
        <v>46</v>
      </c>
      <c r="B14" s="82">
        <v>0.1594228</v>
      </c>
      <c r="C14" s="82">
        <v>0</v>
      </c>
      <c r="D14" s="82">
        <v>7.1581619999999999E-2</v>
      </c>
      <c r="E14" s="82">
        <v>0</v>
      </c>
      <c r="F14" s="63">
        <v>0</v>
      </c>
      <c r="G14" s="63">
        <f>SUM(B14:F14)</f>
        <v>0.23100441999999999</v>
      </c>
      <c r="H14" s="63">
        <f t="shared" ref="H14:H23" si="16">((D14+E14)/G14)*100</f>
        <v>30.987121371963362</v>
      </c>
      <c r="I14" s="63">
        <v>0.30237910000000001</v>
      </c>
      <c r="J14" s="63">
        <v>0</v>
      </c>
      <c r="K14" s="63">
        <v>0.30248510000000001</v>
      </c>
      <c r="L14" s="63">
        <v>0</v>
      </c>
      <c r="M14" s="165">
        <v>0</v>
      </c>
      <c r="N14" s="63">
        <f t="shared" ref="N14:N22" si="17">SUM(I14:L14)</f>
        <v>0.60486419999999996</v>
      </c>
      <c r="O14" s="165">
        <f t="shared" ref="O14:O23" si="18">((K14+L14)/N14)*100</f>
        <v>50.008762297388408</v>
      </c>
      <c r="P14" s="63">
        <v>0</v>
      </c>
      <c r="Q14" s="63">
        <v>4.747987E-2</v>
      </c>
      <c r="R14" s="63">
        <v>0</v>
      </c>
      <c r="S14" s="63">
        <v>0</v>
      </c>
      <c r="T14" s="165">
        <v>0</v>
      </c>
      <c r="U14" s="63">
        <f t="shared" si="0"/>
        <v>4.747987E-2</v>
      </c>
      <c r="V14" s="165">
        <f t="shared" si="1"/>
        <v>0</v>
      </c>
      <c r="W14" s="63">
        <v>8.9736250000000004E-2</v>
      </c>
      <c r="X14" s="63">
        <v>0.10722130000000001</v>
      </c>
      <c r="Y14" s="63">
        <v>0</v>
      </c>
      <c r="Z14" s="63">
        <v>0</v>
      </c>
      <c r="AA14" s="165">
        <v>0</v>
      </c>
      <c r="AB14" s="63">
        <f t="shared" si="2"/>
        <v>0.19695755000000001</v>
      </c>
      <c r="AC14" s="165">
        <f t="shared" si="3"/>
        <v>0</v>
      </c>
      <c r="AD14" s="63">
        <v>0.25179980000000002</v>
      </c>
      <c r="AE14" s="63">
        <v>8.6914480000000002E-2</v>
      </c>
      <c r="AF14" s="63">
        <v>0.16</v>
      </c>
      <c r="AG14" s="63">
        <v>0</v>
      </c>
      <c r="AH14" s="165">
        <v>0</v>
      </c>
      <c r="AI14" s="63">
        <f t="shared" si="4"/>
        <v>0.49871428000000007</v>
      </c>
      <c r="AJ14" s="165">
        <f t="shared" si="5"/>
        <v>32.082498219220831</v>
      </c>
      <c r="AK14" s="63">
        <v>0.4779852</v>
      </c>
      <c r="AL14" s="63">
        <v>0.20679900000000001</v>
      </c>
      <c r="AM14" s="63">
        <v>0.452764</v>
      </c>
      <c r="AN14" s="63">
        <v>0</v>
      </c>
      <c r="AO14" s="165">
        <v>0</v>
      </c>
      <c r="AP14" s="63">
        <f t="shared" si="6"/>
        <v>1.1375481999999999</v>
      </c>
      <c r="AQ14" s="165">
        <f t="shared" si="7"/>
        <v>39.801742027282891</v>
      </c>
      <c r="AR14" s="63">
        <v>0.31459750000000003</v>
      </c>
      <c r="AS14" s="63">
        <v>0</v>
      </c>
      <c r="AT14" s="63">
        <v>0</v>
      </c>
      <c r="AU14" s="63">
        <v>0</v>
      </c>
      <c r="AV14" s="165">
        <v>0</v>
      </c>
      <c r="AW14" s="63">
        <f t="shared" si="8"/>
        <v>0.31459750000000003</v>
      </c>
      <c r="AX14" s="165">
        <f t="shared" si="9"/>
        <v>0</v>
      </c>
      <c r="AY14" s="63">
        <v>0.21955170000000002</v>
      </c>
      <c r="AZ14" s="63">
        <v>5.958401E-2</v>
      </c>
      <c r="BA14" s="63">
        <v>0.18727000000000002</v>
      </c>
      <c r="BB14" s="63">
        <v>0</v>
      </c>
      <c r="BC14" s="165">
        <v>0</v>
      </c>
      <c r="BD14" s="63">
        <f t="shared" si="10"/>
        <v>0.46640571000000008</v>
      </c>
      <c r="BE14" s="165">
        <f t="shared" si="11"/>
        <v>40.151738279533497</v>
      </c>
      <c r="BF14" s="63">
        <v>0.23623660000000002</v>
      </c>
      <c r="BG14" s="63">
        <v>0.1932074</v>
      </c>
      <c r="BH14" s="63">
        <v>8.5622480000000001E-2</v>
      </c>
      <c r="BI14" s="63">
        <v>0</v>
      </c>
      <c r="BJ14" s="165">
        <f>BI14/(BI14+BH14)*100</f>
        <v>0</v>
      </c>
      <c r="BK14" s="63">
        <f t="shared" si="12"/>
        <v>0.51506647999999999</v>
      </c>
      <c r="BL14" s="165">
        <f t="shared" si="13"/>
        <v>16.623578377688254</v>
      </c>
      <c r="BM14" s="63">
        <v>0.25150489999999998</v>
      </c>
      <c r="BN14" s="63">
        <v>0</v>
      </c>
      <c r="BO14" s="63">
        <v>0.30517</v>
      </c>
      <c r="BP14" s="63">
        <v>0</v>
      </c>
      <c r="BQ14" s="165">
        <v>0</v>
      </c>
      <c r="BR14" s="63">
        <f t="shared" si="14"/>
        <v>0.55667489999999997</v>
      </c>
      <c r="BS14" s="165">
        <f t="shared" si="15"/>
        <v>54.820147270875694</v>
      </c>
    </row>
    <row r="15" spans="1:232">
      <c r="A15" s="62" t="s">
        <v>47</v>
      </c>
      <c r="B15" s="82">
        <v>5.3048099999999998</v>
      </c>
      <c r="C15" s="82">
        <v>4.7130599999999996</v>
      </c>
      <c r="D15" s="82">
        <v>8.3347499999999997</v>
      </c>
      <c r="E15" s="82">
        <v>8.6900600000000008</v>
      </c>
      <c r="F15" s="63">
        <f t="shared" ref="F15:F23" si="19">(E15/(E15+D15))*100</f>
        <v>51.043506506093159</v>
      </c>
      <c r="G15" s="63">
        <f t="shared" ref="G15:G22" si="20">SUM(B15:E15)</f>
        <v>27.042679999999997</v>
      </c>
      <c r="H15" s="63">
        <f t="shared" si="16"/>
        <v>62.955335787725197</v>
      </c>
      <c r="I15" s="63">
        <v>8.3854600000000001</v>
      </c>
      <c r="J15" s="63">
        <v>7.6486590000000003</v>
      </c>
      <c r="K15" s="63">
        <v>8.0215630000000004</v>
      </c>
      <c r="L15" s="63">
        <v>9.4626760000000001</v>
      </c>
      <c r="M15" s="165">
        <f t="shared" ref="M15:M23" si="21">(L15/(L15+K15))*100</f>
        <v>54.121177364367981</v>
      </c>
      <c r="N15" s="63">
        <f t="shared" si="17"/>
        <v>33.518357999999999</v>
      </c>
      <c r="O15" s="165">
        <f t="shared" si="18"/>
        <v>52.163172790266167</v>
      </c>
      <c r="P15" s="63">
        <v>7.9963249999999997</v>
      </c>
      <c r="Q15" s="63">
        <v>5.3177389999999995</v>
      </c>
      <c r="R15" s="63">
        <v>7.1933770000000008</v>
      </c>
      <c r="S15" s="63">
        <v>7.9142770000000002</v>
      </c>
      <c r="T15" s="165">
        <f t="shared" ref="T15:T23" si="22">(S15/(S15+R15))*100</f>
        <v>52.385876721825909</v>
      </c>
      <c r="U15" s="63">
        <f t="shared" si="0"/>
        <v>28.421717999999998</v>
      </c>
      <c r="V15" s="165">
        <f t="shared" si="1"/>
        <v>53.155315945362638</v>
      </c>
      <c r="W15" s="63">
        <v>7.7682200000000003</v>
      </c>
      <c r="X15" s="63">
        <v>5.9589369999999997</v>
      </c>
      <c r="Y15" s="63">
        <v>7.5759499999999997</v>
      </c>
      <c r="Z15" s="63">
        <v>8.1459899999999994</v>
      </c>
      <c r="AA15" s="165">
        <f>Z15/(Z15+Y15)*100</f>
        <v>51.812880598704737</v>
      </c>
      <c r="AB15" s="63">
        <f t="shared" si="2"/>
        <v>29.449097000000002</v>
      </c>
      <c r="AC15" s="165">
        <f t="shared" si="3"/>
        <v>53.38683220066136</v>
      </c>
      <c r="AD15" s="63">
        <v>8.526682000000001</v>
      </c>
      <c r="AE15" s="63">
        <v>6.5676189999999997</v>
      </c>
      <c r="AF15" s="63">
        <v>6.90151</v>
      </c>
      <c r="AG15" s="63">
        <v>9.0017900000000015</v>
      </c>
      <c r="AH15" s="165">
        <f>AG15/(AF15+AG15)*100</f>
        <v>56.603283595228667</v>
      </c>
      <c r="AI15" s="63">
        <f t="shared" si="4"/>
        <v>30.997601000000003</v>
      </c>
      <c r="AJ15" s="165">
        <f t="shared" si="5"/>
        <v>51.304938082143835</v>
      </c>
      <c r="AK15" s="63">
        <v>8.6013839999999995</v>
      </c>
      <c r="AL15" s="63">
        <v>6.2352749999999997</v>
      </c>
      <c r="AM15" s="63">
        <v>9.10595</v>
      </c>
      <c r="AN15" s="63">
        <v>8.3204599999999989</v>
      </c>
      <c r="AO15" s="165">
        <f>AN15/(AN15+AM15)*100</f>
        <v>47.746265581952912</v>
      </c>
      <c r="AP15" s="63">
        <f t="shared" si="6"/>
        <v>32.263068999999994</v>
      </c>
      <c r="AQ15" s="165">
        <f t="shared" si="7"/>
        <v>54.013491400957548</v>
      </c>
      <c r="AR15" s="63">
        <v>10.30091</v>
      </c>
      <c r="AS15" s="63">
        <v>5.2345860000000002</v>
      </c>
      <c r="AT15" s="63">
        <v>7.1248500000000003</v>
      </c>
      <c r="AU15" s="63">
        <v>8.8142600000000009</v>
      </c>
      <c r="AV15" s="165">
        <f>AU15/(AU15+AT15)*100</f>
        <v>55.299574442989609</v>
      </c>
      <c r="AW15" s="63">
        <f t="shared" si="8"/>
        <v>31.474606000000001</v>
      </c>
      <c r="AX15" s="165">
        <f t="shared" si="9"/>
        <v>50.641174030899705</v>
      </c>
      <c r="AY15" s="63">
        <v>8.176953000000001</v>
      </c>
      <c r="AZ15" s="63">
        <v>5.8840469999999998</v>
      </c>
      <c r="BA15" s="63">
        <v>8.3512400000000007</v>
      </c>
      <c r="BB15" s="63">
        <v>10.887600000000001</v>
      </c>
      <c r="BC15" s="165">
        <f>BB15/(BB15+BA15)*100</f>
        <v>56.591769566148479</v>
      </c>
      <c r="BD15" s="63">
        <f t="shared" si="10"/>
        <v>33.299840000000003</v>
      </c>
      <c r="BE15" s="165">
        <f t="shared" si="11"/>
        <v>57.774571889834917</v>
      </c>
      <c r="BF15" s="63">
        <v>7.7649319999999999</v>
      </c>
      <c r="BG15" s="63">
        <v>6.4778229999999999</v>
      </c>
      <c r="BH15" s="63">
        <v>9.4272999999999989</v>
      </c>
      <c r="BI15" s="63">
        <v>10.576780000000001</v>
      </c>
      <c r="BJ15" s="165">
        <f>BI15/(BI15+BH15)*100</f>
        <v>52.873113884767506</v>
      </c>
      <c r="BK15" s="63">
        <f t="shared" si="12"/>
        <v>34.246834999999997</v>
      </c>
      <c r="BL15" s="165">
        <f t="shared" si="13"/>
        <v>58.411470724228977</v>
      </c>
      <c r="BM15" s="63">
        <v>8.2909060000000014</v>
      </c>
      <c r="BN15" s="63">
        <v>5.2116020000000001</v>
      </c>
      <c r="BO15" s="63">
        <v>7.7069799999999997</v>
      </c>
      <c r="BP15" s="63">
        <v>9.2738700000000005</v>
      </c>
      <c r="BQ15" s="165">
        <f t="shared" ref="BQ15:BQ22" si="23">BP15/(BP15+BO15)*100</f>
        <v>54.613697194192277</v>
      </c>
      <c r="BR15" s="63">
        <f t="shared" si="14"/>
        <v>30.483358000000003</v>
      </c>
      <c r="BS15" s="165">
        <f t="shared" si="15"/>
        <v>55.705313043267736</v>
      </c>
    </row>
    <row r="16" spans="1:232">
      <c r="A16" s="62" t="s">
        <v>48</v>
      </c>
      <c r="B16" s="82">
        <v>0.84860469999999999</v>
      </c>
      <c r="C16" s="82">
        <v>0.61848950000000003</v>
      </c>
      <c r="D16" s="82">
        <v>0.17372679999999999</v>
      </c>
      <c r="E16" s="82">
        <v>0</v>
      </c>
      <c r="F16" s="63">
        <f t="shared" si="19"/>
        <v>0</v>
      </c>
      <c r="G16" s="63">
        <f t="shared" si="20"/>
        <v>1.6408210000000001</v>
      </c>
      <c r="H16" s="63">
        <f t="shared" si="16"/>
        <v>10.587797206398502</v>
      </c>
      <c r="I16" s="63">
        <v>1.2485630000000001</v>
      </c>
      <c r="J16" s="63">
        <v>0.494114</v>
      </c>
      <c r="K16" s="63">
        <v>9.0532979999999999E-2</v>
      </c>
      <c r="L16" s="63">
        <v>0</v>
      </c>
      <c r="M16" s="165">
        <f t="shared" si="21"/>
        <v>0</v>
      </c>
      <c r="N16" s="63">
        <f t="shared" si="17"/>
        <v>1.8332099800000001</v>
      </c>
      <c r="O16" s="165">
        <f t="shared" si="18"/>
        <v>4.9384948253445575</v>
      </c>
      <c r="P16" s="63">
        <v>1.092824</v>
      </c>
      <c r="Q16" s="63">
        <v>0.56173010000000001</v>
      </c>
      <c r="R16" s="63">
        <v>0.2481352</v>
      </c>
      <c r="S16" s="63">
        <v>0</v>
      </c>
      <c r="T16" s="165">
        <f t="shared" si="22"/>
        <v>0</v>
      </c>
      <c r="U16" s="63">
        <f t="shared" si="0"/>
        <v>1.9026893</v>
      </c>
      <c r="V16" s="165">
        <f t="shared" si="1"/>
        <v>13.041288454189552</v>
      </c>
      <c r="W16" s="63">
        <v>1.425265</v>
      </c>
      <c r="X16" s="63">
        <v>0.31299759999999999</v>
      </c>
      <c r="Y16" s="63">
        <v>0</v>
      </c>
      <c r="Z16" s="63">
        <v>0</v>
      </c>
      <c r="AA16" s="165">
        <v>0</v>
      </c>
      <c r="AB16" s="63">
        <f t="shared" si="2"/>
        <v>1.7382626000000001</v>
      </c>
      <c r="AC16" s="165">
        <f t="shared" si="3"/>
        <v>0</v>
      </c>
      <c r="AD16" s="63">
        <v>0.77982539999999989</v>
      </c>
      <c r="AE16" s="63">
        <v>0.53894730000000002</v>
      </c>
      <c r="AF16" s="63">
        <v>0.19900000000000001</v>
      </c>
      <c r="AG16" s="63">
        <v>0</v>
      </c>
      <c r="AH16" s="165">
        <v>0</v>
      </c>
      <c r="AI16" s="63">
        <f t="shared" si="4"/>
        <v>1.5177726999999999</v>
      </c>
      <c r="AJ16" s="165">
        <f t="shared" si="5"/>
        <v>13.111317656458047</v>
      </c>
      <c r="AK16" s="63">
        <v>1.189452</v>
      </c>
      <c r="AL16" s="63">
        <v>0.27924260000000001</v>
      </c>
      <c r="AM16" s="63">
        <v>8.0704999999999999E-2</v>
      </c>
      <c r="AN16" s="63">
        <v>0</v>
      </c>
      <c r="AO16" s="165">
        <v>0</v>
      </c>
      <c r="AP16" s="63">
        <f t="shared" si="6"/>
        <v>1.5493996000000001</v>
      </c>
      <c r="AQ16" s="165">
        <f t="shared" si="7"/>
        <v>5.2087918442730974</v>
      </c>
      <c r="AR16" s="63">
        <v>1.2812070000000002</v>
      </c>
      <c r="AS16" s="63">
        <v>0.41010969999999997</v>
      </c>
      <c r="AT16" s="63">
        <v>0</v>
      </c>
      <c r="AU16" s="63">
        <v>0</v>
      </c>
      <c r="AV16" s="165">
        <v>0</v>
      </c>
      <c r="AW16" s="63">
        <f t="shared" si="8"/>
        <v>1.6913167000000002</v>
      </c>
      <c r="AX16" s="165">
        <f t="shared" si="9"/>
        <v>0</v>
      </c>
      <c r="AY16" s="63">
        <v>1.4299390000000001</v>
      </c>
      <c r="AZ16" s="63">
        <v>0.5008089</v>
      </c>
      <c r="BA16" s="63">
        <v>0</v>
      </c>
      <c r="BB16" s="63">
        <v>0</v>
      </c>
      <c r="BC16" s="165">
        <v>0</v>
      </c>
      <c r="BD16" s="63">
        <f t="shared" si="10"/>
        <v>1.9307479000000001</v>
      </c>
      <c r="BE16" s="165">
        <f t="shared" si="11"/>
        <v>0</v>
      </c>
      <c r="BF16" s="63">
        <v>0.87095060000000002</v>
      </c>
      <c r="BG16" s="63">
        <v>0.47965609999999997</v>
      </c>
      <c r="BH16" s="63">
        <v>0</v>
      </c>
      <c r="BI16" s="63">
        <v>0</v>
      </c>
      <c r="BJ16" s="165">
        <v>0</v>
      </c>
      <c r="BK16" s="63">
        <f t="shared" si="12"/>
        <v>1.3506066999999999</v>
      </c>
      <c r="BL16" s="165">
        <f t="shared" si="13"/>
        <v>0</v>
      </c>
      <c r="BM16" s="63">
        <v>1.311393</v>
      </c>
      <c r="BN16" s="63">
        <v>0.16280230000000001</v>
      </c>
      <c r="BO16" s="63">
        <v>9.9583600000000008</v>
      </c>
      <c r="BP16" s="63">
        <v>0.12354000000000001</v>
      </c>
      <c r="BQ16" s="165">
        <f t="shared" si="23"/>
        <v>1.2253642666560867</v>
      </c>
      <c r="BR16" s="63">
        <f t="shared" si="14"/>
        <v>11.556095300000001</v>
      </c>
      <c r="BS16" s="165">
        <f t="shared" si="15"/>
        <v>87.243136528996956</v>
      </c>
    </row>
    <row r="17" spans="1:79">
      <c r="A17" s="62" t="s">
        <v>49</v>
      </c>
      <c r="B17" s="82">
        <v>5.1960100000000002</v>
      </c>
      <c r="C17" s="82">
        <v>1.2670600000000001</v>
      </c>
      <c r="D17" s="82">
        <v>12.232799999999999</v>
      </c>
      <c r="E17" s="82">
        <v>0.4830004</v>
      </c>
      <c r="F17" s="63">
        <f t="shared" si="19"/>
        <v>3.7984270341330619</v>
      </c>
      <c r="G17" s="63">
        <f t="shared" si="20"/>
        <v>19.178870400000001</v>
      </c>
      <c r="H17" s="63">
        <f t="shared" si="16"/>
        <v>66.30109143445695</v>
      </c>
      <c r="I17" s="63">
        <v>6.3974169999999999</v>
      </c>
      <c r="J17" s="63">
        <v>0.73829500000000003</v>
      </c>
      <c r="K17" s="63">
        <v>12.516209999999999</v>
      </c>
      <c r="L17" s="63">
        <v>8.2939250000000006E-2</v>
      </c>
      <c r="M17" s="165">
        <f t="shared" si="21"/>
        <v>0.6582924636756724</v>
      </c>
      <c r="N17" s="63">
        <f t="shared" si="17"/>
        <v>19.734861249999998</v>
      </c>
      <c r="O17" s="165">
        <f t="shared" si="18"/>
        <v>63.842096938989123</v>
      </c>
      <c r="P17" s="63">
        <v>6.5123599999999993</v>
      </c>
      <c r="Q17" s="63">
        <v>0.91076840000000003</v>
      </c>
      <c r="R17" s="63">
        <v>11.341200000000001</v>
      </c>
      <c r="S17" s="63">
        <v>0.23633410000000002</v>
      </c>
      <c r="T17" s="165">
        <f t="shared" si="22"/>
        <v>2.0413163801435057</v>
      </c>
      <c r="U17" s="63">
        <f t="shared" si="0"/>
        <v>19.000662500000001</v>
      </c>
      <c r="V17" s="165">
        <f t="shared" si="1"/>
        <v>60.932265388114757</v>
      </c>
      <c r="W17" s="63">
        <v>4.5438510000000001</v>
      </c>
      <c r="X17" s="63">
        <v>1.208083</v>
      </c>
      <c r="Y17" s="63">
        <v>13.2425</v>
      </c>
      <c r="Z17" s="63">
        <v>0.187</v>
      </c>
      <c r="AA17" s="165">
        <f t="shared" ref="AA17:AA22" si="24">Z17/(Z17+Y17)*100</f>
        <v>1.3924569045757476</v>
      </c>
      <c r="AB17" s="63">
        <f t="shared" si="2"/>
        <v>19.181433999999999</v>
      </c>
      <c r="AC17" s="165">
        <f t="shared" si="3"/>
        <v>70.013013625571475</v>
      </c>
      <c r="AD17" s="63">
        <v>5.7060110000000002</v>
      </c>
      <c r="AE17" s="63">
        <v>0.50298180000000003</v>
      </c>
      <c r="AF17" s="63">
        <v>13.167899999999999</v>
      </c>
      <c r="AG17" s="63">
        <v>0.34499999999999997</v>
      </c>
      <c r="AH17" s="165">
        <f t="shared" ref="AH17:AH22" si="25">AG17/(AF17+AG17)*100</f>
        <v>2.5531159114623803</v>
      </c>
      <c r="AI17" s="63">
        <f t="shared" si="4"/>
        <v>19.721892799999999</v>
      </c>
      <c r="AJ17" s="165">
        <f t="shared" si="5"/>
        <v>68.517257126557354</v>
      </c>
      <c r="AK17" s="63">
        <v>3.6609699999999998</v>
      </c>
      <c r="AL17" s="63">
        <v>0.48241109999999998</v>
      </c>
      <c r="AM17" s="63">
        <v>11.1075</v>
      </c>
      <c r="AN17" s="63">
        <v>0.32632</v>
      </c>
      <c r="AO17" s="165">
        <f t="shared" ref="AO17:AO22" si="26">AN17/(AN17+AM17)*100</f>
        <v>2.8539893054114898</v>
      </c>
      <c r="AP17" s="63">
        <f t="shared" si="6"/>
        <v>15.577201100000002</v>
      </c>
      <c r="AQ17" s="165">
        <f t="shared" si="7"/>
        <v>73.400991144680034</v>
      </c>
      <c r="AR17" s="63">
        <v>5.8054260000000006</v>
      </c>
      <c r="AS17" s="63">
        <v>0.12761159999999999</v>
      </c>
      <c r="AT17" s="63">
        <v>11.828899999999999</v>
      </c>
      <c r="AU17" s="63">
        <v>0.17799999999999999</v>
      </c>
      <c r="AV17" s="165">
        <f t="shared" ref="AV17:AV22" si="27">AU17/(AU17+AT17)*100</f>
        <v>1.4824809068119165</v>
      </c>
      <c r="AW17" s="63">
        <f t="shared" si="8"/>
        <v>17.9399376</v>
      </c>
      <c r="AX17" s="165">
        <f t="shared" si="9"/>
        <v>66.928326439663863</v>
      </c>
      <c r="AY17" s="63">
        <v>4.0004819999999999</v>
      </c>
      <c r="AZ17" s="63">
        <v>0.26017259999999998</v>
      </c>
      <c r="BA17" s="63">
        <v>14.9146</v>
      </c>
      <c r="BB17" s="63">
        <v>0.14842</v>
      </c>
      <c r="BC17" s="165">
        <f t="shared" ref="BC17:BC22" si="28">BB17/(BB17+BA17)*100</f>
        <v>0.98532697958311144</v>
      </c>
      <c r="BD17" s="63">
        <f t="shared" si="10"/>
        <v>19.3236746</v>
      </c>
      <c r="BE17" s="165">
        <f t="shared" si="11"/>
        <v>77.951115984948331</v>
      </c>
      <c r="BF17" s="63">
        <v>2.8534890000000002</v>
      </c>
      <c r="BG17" s="63">
        <v>0.27674209999999999</v>
      </c>
      <c r="BH17" s="63">
        <v>11.449009999999999</v>
      </c>
      <c r="BI17" s="63">
        <v>0.25083359999999999</v>
      </c>
      <c r="BJ17" s="165">
        <f t="shared" ref="BJ17:BJ22" si="29">BI17/(BI17+BH17)*100</f>
        <v>2.1439055817805972</v>
      </c>
      <c r="BK17" s="63">
        <f t="shared" si="12"/>
        <v>14.830074699999999</v>
      </c>
      <c r="BL17" s="165">
        <f t="shared" si="13"/>
        <v>78.892681504834229</v>
      </c>
      <c r="BM17" s="63">
        <v>2.7430089999999998</v>
      </c>
      <c r="BN17" s="63">
        <v>0.26517590000000002</v>
      </c>
      <c r="BO17" s="63">
        <v>28.1449</v>
      </c>
      <c r="BP17" s="63">
        <v>29.235400000000002</v>
      </c>
      <c r="BQ17" s="165">
        <f t="shared" si="23"/>
        <v>50.950239019314992</v>
      </c>
      <c r="BR17" s="63">
        <f t="shared" si="14"/>
        <v>60.388484900000002</v>
      </c>
      <c r="BS17" s="165">
        <f t="shared" si="15"/>
        <v>95.018611735364146</v>
      </c>
    </row>
    <row r="18" spans="1:79">
      <c r="A18" s="62" t="s">
        <v>50</v>
      </c>
      <c r="B18" s="82">
        <v>6.9786099999999998</v>
      </c>
      <c r="C18" s="82">
        <v>5.6407400000000001</v>
      </c>
      <c r="D18" s="82">
        <v>29.9908</v>
      </c>
      <c r="E18" s="82">
        <v>34.0822</v>
      </c>
      <c r="F18" s="63">
        <f t="shared" si="19"/>
        <v>53.19276450298878</v>
      </c>
      <c r="G18" s="63">
        <f t="shared" si="20"/>
        <v>76.692350000000005</v>
      </c>
      <c r="H18" s="63">
        <f t="shared" si="16"/>
        <v>83.545490521544849</v>
      </c>
      <c r="I18" s="63">
        <v>11.49963</v>
      </c>
      <c r="J18" s="63">
        <v>9.4363060000000001</v>
      </c>
      <c r="K18" s="63">
        <v>27.32686</v>
      </c>
      <c r="L18" s="63">
        <v>28.99868</v>
      </c>
      <c r="M18" s="165">
        <f t="shared" si="21"/>
        <v>51.484069216202812</v>
      </c>
      <c r="N18" s="63">
        <f t="shared" si="17"/>
        <v>77.261475999999988</v>
      </c>
      <c r="O18" s="165">
        <f t="shared" si="18"/>
        <v>72.902490239767118</v>
      </c>
      <c r="P18" s="63">
        <v>12.6309</v>
      </c>
      <c r="Q18" s="63">
        <v>12.46428</v>
      </c>
      <c r="R18" s="63">
        <v>30.183959999999999</v>
      </c>
      <c r="S18" s="63">
        <v>33.428609999999999</v>
      </c>
      <c r="T18" s="165">
        <f t="shared" si="22"/>
        <v>52.550321422322668</v>
      </c>
      <c r="U18" s="63">
        <f t="shared" si="0"/>
        <v>88.707750000000004</v>
      </c>
      <c r="V18" s="165">
        <f t="shared" si="1"/>
        <v>71.710273341393503</v>
      </c>
      <c r="W18" s="63">
        <v>12.020670000000001</v>
      </c>
      <c r="X18" s="63">
        <v>9.8368099999999998</v>
      </c>
      <c r="Y18" s="63">
        <v>28.313400000000001</v>
      </c>
      <c r="Z18" s="63">
        <v>38.763599999999997</v>
      </c>
      <c r="AA18" s="165">
        <f t="shared" si="24"/>
        <v>57.789704369605076</v>
      </c>
      <c r="AB18" s="63">
        <f t="shared" si="2"/>
        <v>88.934480000000008</v>
      </c>
      <c r="AC18" s="165">
        <f t="shared" si="3"/>
        <v>75.422940573779698</v>
      </c>
      <c r="AD18" s="63">
        <v>10.20017</v>
      </c>
      <c r="AE18" s="63">
        <v>8.5514480000000006</v>
      </c>
      <c r="AF18" s="63">
        <v>31.749500000000001</v>
      </c>
      <c r="AG18" s="63">
        <v>39.290099999999995</v>
      </c>
      <c r="AH18" s="165">
        <f t="shared" si="25"/>
        <v>55.307321550233958</v>
      </c>
      <c r="AI18" s="63">
        <f t="shared" si="4"/>
        <v>89.791218000000001</v>
      </c>
      <c r="AJ18" s="165">
        <f t="shared" si="5"/>
        <v>79.116423167352508</v>
      </c>
      <c r="AK18" s="63">
        <v>11.95646</v>
      </c>
      <c r="AL18" s="63">
        <v>9.167389</v>
      </c>
      <c r="AM18" s="63">
        <v>29.920099999999998</v>
      </c>
      <c r="AN18" s="63">
        <v>37.893800000000006</v>
      </c>
      <c r="AO18" s="165">
        <f t="shared" si="26"/>
        <v>55.879104431392392</v>
      </c>
      <c r="AP18" s="63">
        <f t="shared" si="6"/>
        <v>88.937748999999997</v>
      </c>
      <c r="AQ18" s="165">
        <f t="shared" si="7"/>
        <v>76.248725386562242</v>
      </c>
      <c r="AR18" s="63">
        <v>11.63095</v>
      </c>
      <c r="AS18" s="63">
        <v>10.302940000000001</v>
      </c>
      <c r="AT18" s="63">
        <v>30.192599999999999</v>
      </c>
      <c r="AU18" s="63">
        <v>37.201999999999998</v>
      </c>
      <c r="AV18" s="165">
        <f t="shared" si="27"/>
        <v>55.200268270751664</v>
      </c>
      <c r="AW18" s="63">
        <f t="shared" si="8"/>
        <v>89.328490000000002</v>
      </c>
      <c r="AX18" s="165">
        <f t="shared" si="9"/>
        <v>75.445806819302547</v>
      </c>
      <c r="AY18" s="63">
        <v>8.8848819999999993</v>
      </c>
      <c r="AZ18" s="63">
        <v>9.1365249999999989</v>
      </c>
      <c r="BA18" s="63">
        <v>28.4682</v>
      </c>
      <c r="BB18" s="63">
        <v>35.665900000000001</v>
      </c>
      <c r="BC18" s="165">
        <f t="shared" si="28"/>
        <v>55.611445393324303</v>
      </c>
      <c r="BD18" s="63">
        <f t="shared" si="10"/>
        <v>82.155507</v>
      </c>
      <c r="BE18" s="165">
        <f t="shared" si="11"/>
        <v>78.064273889758852</v>
      </c>
      <c r="BF18" s="63">
        <v>8.282629</v>
      </c>
      <c r="BG18" s="63">
        <v>7.6605129999999999</v>
      </c>
      <c r="BH18" s="63">
        <v>28.53557</v>
      </c>
      <c r="BI18" s="63">
        <v>32.906849999999999</v>
      </c>
      <c r="BJ18" s="165">
        <f t="shared" si="29"/>
        <v>53.55721665910945</v>
      </c>
      <c r="BK18" s="63">
        <f t="shared" si="12"/>
        <v>77.385561999999993</v>
      </c>
      <c r="BL18" s="165">
        <f t="shared" si="13"/>
        <v>79.397782237466984</v>
      </c>
      <c r="BM18" s="63">
        <v>7.1988469999999998</v>
      </c>
      <c r="BN18" s="63">
        <v>6.9310959999999993</v>
      </c>
      <c r="BO18" s="63">
        <v>12.4534</v>
      </c>
      <c r="BP18" s="63">
        <v>3.05837</v>
      </c>
      <c r="BQ18" s="165">
        <f t="shared" si="23"/>
        <v>19.716447574970488</v>
      </c>
      <c r="BR18" s="63">
        <f t="shared" si="14"/>
        <v>29.641712999999999</v>
      </c>
      <c r="BS18" s="165">
        <f t="shared" si="15"/>
        <v>52.330882496568265</v>
      </c>
    </row>
    <row r="19" spans="1:79">
      <c r="A19" s="62" t="s">
        <v>51</v>
      </c>
      <c r="B19" s="82">
        <v>3.6869399999999999</v>
      </c>
      <c r="C19" s="82">
        <v>2.0908199999999999</v>
      </c>
      <c r="D19" s="82">
        <v>12.441700000000001</v>
      </c>
      <c r="E19" s="82">
        <v>1.11737</v>
      </c>
      <c r="F19" s="63">
        <f t="shared" si="19"/>
        <v>8.2407569250693431</v>
      </c>
      <c r="G19" s="63">
        <f t="shared" si="20"/>
        <v>19.336830000000003</v>
      </c>
      <c r="H19" s="63">
        <f t="shared" si="16"/>
        <v>70.120438562060059</v>
      </c>
      <c r="I19" s="63">
        <v>4.1365660000000002</v>
      </c>
      <c r="J19" s="63">
        <v>1.5741350000000001</v>
      </c>
      <c r="K19" s="63">
        <v>11.666230000000001</v>
      </c>
      <c r="L19" s="63">
        <v>1.9600109999999999</v>
      </c>
      <c r="M19" s="165">
        <f t="shared" si="21"/>
        <v>14.384091694840858</v>
      </c>
      <c r="N19" s="63">
        <f t="shared" si="17"/>
        <v>19.336942000000001</v>
      </c>
      <c r="O19" s="165">
        <f t="shared" si="18"/>
        <v>70.467403791147532</v>
      </c>
      <c r="P19" s="63">
        <v>6.2037740000000001</v>
      </c>
      <c r="Q19" s="63">
        <v>2.2385839999999999</v>
      </c>
      <c r="R19" s="63">
        <v>11.17873</v>
      </c>
      <c r="S19" s="63">
        <v>2.4262890000000001</v>
      </c>
      <c r="T19" s="165">
        <f t="shared" si="22"/>
        <v>17.833778842940244</v>
      </c>
      <c r="U19" s="63">
        <f t="shared" si="0"/>
        <v>22.047377000000001</v>
      </c>
      <c r="V19" s="165">
        <f t="shared" si="1"/>
        <v>61.708107046021844</v>
      </c>
      <c r="W19" s="63">
        <v>4.547193</v>
      </c>
      <c r="X19" s="63">
        <v>1.6404159999999999</v>
      </c>
      <c r="Y19" s="63">
        <v>16.099799999999998</v>
      </c>
      <c r="Z19" s="63">
        <v>2.0542600000000002</v>
      </c>
      <c r="AA19" s="165">
        <f t="shared" si="24"/>
        <v>11.315705687873679</v>
      </c>
      <c r="AB19" s="63">
        <f t="shared" si="2"/>
        <v>24.341668999999996</v>
      </c>
      <c r="AC19" s="165">
        <f t="shared" si="3"/>
        <v>74.580177719120243</v>
      </c>
      <c r="AD19" s="63">
        <v>6.2210359999999998</v>
      </c>
      <c r="AE19" s="63">
        <v>1.4206189999999999</v>
      </c>
      <c r="AF19" s="63">
        <v>11.2713</v>
      </c>
      <c r="AG19" s="63">
        <v>2.3528200000000004</v>
      </c>
      <c r="AH19" s="165">
        <f t="shared" si="25"/>
        <v>17.269519058845635</v>
      </c>
      <c r="AI19" s="63">
        <f t="shared" si="4"/>
        <v>21.265775000000001</v>
      </c>
      <c r="AJ19" s="165">
        <f t="shared" si="5"/>
        <v>64.065946338659188</v>
      </c>
      <c r="AK19" s="63">
        <v>6.5256679999999996</v>
      </c>
      <c r="AL19" s="63">
        <v>2.6505369999999999</v>
      </c>
      <c r="AM19" s="63">
        <v>13.6256</v>
      </c>
      <c r="AN19" s="63">
        <v>2.9127899999999998</v>
      </c>
      <c r="AO19" s="165">
        <f t="shared" si="26"/>
        <v>17.612294788065828</v>
      </c>
      <c r="AP19" s="63">
        <f t="shared" si="6"/>
        <v>25.714595000000003</v>
      </c>
      <c r="AQ19" s="165">
        <f t="shared" si="7"/>
        <v>64.315187542327607</v>
      </c>
      <c r="AR19" s="63">
        <v>5.2740680000000006</v>
      </c>
      <c r="AS19" s="63">
        <v>1.5237070000000001</v>
      </c>
      <c r="AT19" s="63">
        <v>11.670200000000001</v>
      </c>
      <c r="AU19" s="63">
        <v>3.01999</v>
      </c>
      <c r="AV19" s="165">
        <f t="shared" si="27"/>
        <v>20.557868890735925</v>
      </c>
      <c r="AW19" s="63">
        <f t="shared" si="8"/>
        <v>21.487965000000003</v>
      </c>
      <c r="AX19" s="165">
        <f t="shared" si="9"/>
        <v>68.364733468246058</v>
      </c>
      <c r="AY19" s="63">
        <v>4.6182590000000001</v>
      </c>
      <c r="AZ19" s="63">
        <v>1.0857829999999999</v>
      </c>
      <c r="BA19" s="63">
        <v>11.5685</v>
      </c>
      <c r="BB19" s="63">
        <v>3.5977299999999999</v>
      </c>
      <c r="BC19" s="165">
        <f t="shared" si="28"/>
        <v>23.721979687766833</v>
      </c>
      <c r="BD19" s="63">
        <f t="shared" si="10"/>
        <v>20.870272</v>
      </c>
      <c r="BE19" s="165">
        <f t="shared" si="11"/>
        <v>72.669057691246195</v>
      </c>
      <c r="BF19" s="63">
        <v>5.8958999999999993</v>
      </c>
      <c r="BG19" s="63">
        <v>1.3369139999999999</v>
      </c>
      <c r="BH19" s="63">
        <v>11.51112</v>
      </c>
      <c r="BI19" s="63">
        <v>3.5930430000000002</v>
      </c>
      <c r="BJ19" s="165">
        <f t="shared" si="29"/>
        <v>23.788428395535721</v>
      </c>
      <c r="BK19" s="63">
        <f t="shared" si="12"/>
        <v>22.336977000000001</v>
      </c>
      <c r="BL19" s="165">
        <f t="shared" si="13"/>
        <v>67.61954851813654</v>
      </c>
      <c r="BM19" s="63">
        <v>5.3334859999999997</v>
      </c>
      <c r="BN19" s="63">
        <v>1.2974619999999999</v>
      </c>
      <c r="BO19" s="63">
        <v>0.15218000000000001</v>
      </c>
      <c r="BP19" s="63">
        <v>0.29399999999999998</v>
      </c>
      <c r="BQ19" s="165">
        <f t="shared" si="23"/>
        <v>65.892689049262614</v>
      </c>
      <c r="BR19" s="63">
        <f t="shared" si="14"/>
        <v>7.0771280000000001</v>
      </c>
      <c r="BS19" s="165">
        <f t="shared" si="15"/>
        <v>6.3045348339043752</v>
      </c>
    </row>
    <row r="20" spans="1:79">
      <c r="A20" s="62" t="s">
        <v>52</v>
      </c>
      <c r="B20" s="82">
        <v>1.08677</v>
      </c>
      <c r="C20" s="82">
        <v>2.4521299999999999</v>
      </c>
      <c r="D20" s="82">
        <v>0.66105429999999998</v>
      </c>
      <c r="E20" s="82">
        <v>0.66210919999999995</v>
      </c>
      <c r="F20" s="63">
        <f t="shared" si="19"/>
        <v>50.0398627985128</v>
      </c>
      <c r="G20" s="63">
        <f t="shared" si="20"/>
        <v>4.8620634999999996</v>
      </c>
      <c r="H20" s="63">
        <f t="shared" si="16"/>
        <v>27.214031655489485</v>
      </c>
      <c r="I20" s="63">
        <v>1.925505</v>
      </c>
      <c r="J20" s="63">
        <v>2.0335700000000001</v>
      </c>
      <c r="K20" s="63">
        <v>0.66276800000000002</v>
      </c>
      <c r="L20" s="63">
        <v>0.4650899</v>
      </c>
      <c r="M20" s="165">
        <f t="shared" si="21"/>
        <v>41.236568897553497</v>
      </c>
      <c r="N20" s="63">
        <f t="shared" si="17"/>
        <v>5.0869328999999999</v>
      </c>
      <c r="O20" s="165">
        <f t="shared" si="18"/>
        <v>22.171668511688054</v>
      </c>
      <c r="P20" s="63">
        <v>1.491787</v>
      </c>
      <c r="Q20" s="63">
        <v>1.606536</v>
      </c>
      <c r="R20" s="63">
        <v>0.46988459999999999</v>
      </c>
      <c r="S20" s="63">
        <v>0.2927728</v>
      </c>
      <c r="T20" s="165">
        <f t="shared" si="22"/>
        <v>38.388508391841484</v>
      </c>
      <c r="U20" s="63">
        <f t="shared" si="0"/>
        <v>3.8609803999999994</v>
      </c>
      <c r="V20" s="165">
        <f t="shared" si="1"/>
        <v>19.752946686805249</v>
      </c>
      <c r="W20" s="63">
        <v>1.8346600000000002</v>
      </c>
      <c r="X20" s="63">
        <v>1.3052919999999999</v>
      </c>
      <c r="Y20" s="63">
        <v>0.16400000000000001</v>
      </c>
      <c r="Z20" s="63">
        <v>0.13800000000000001</v>
      </c>
      <c r="AA20" s="165">
        <f t="shared" si="24"/>
        <v>45.69536423841059</v>
      </c>
      <c r="AB20" s="63">
        <f t="shared" si="2"/>
        <v>3.4419520000000001</v>
      </c>
      <c r="AC20" s="165">
        <f t="shared" si="3"/>
        <v>8.7740909809317511</v>
      </c>
      <c r="AD20" s="63">
        <v>2.3703460000000001</v>
      </c>
      <c r="AE20" s="63">
        <v>1.5474909999999999</v>
      </c>
      <c r="AF20" s="63">
        <v>0.187</v>
      </c>
      <c r="AG20" s="63">
        <v>0.55000000000000004</v>
      </c>
      <c r="AH20" s="165">
        <f t="shared" si="25"/>
        <v>74.626865671641781</v>
      </c>
      <c r="AI20" s="63">
        <f t="shared" si="4"/>
        <v>4.6548369999999997</v>
      </c>
      <c r="AJ20" s="165">
        <f t="shared" si="5"/>
        <v>15.832992648292521</v>
      </c>
      <c r="AK20" s="63">
        <v>1.318282</v>
      </c>
      <c r="AL20" s="63">
        <v>2.1180279999999998</v>
      </c>
      <c r="AM20" s="63">
        <v>0.41506999999999999</v>
      </c>
      <c r="AN20" s="63">
        <v>0.12174</v>
      </c>
      <c r="AO20" s="165">
        <f t="shared" si="26"/>
        <v>22.678415081686257</v>
      </c>
      <c r="AP20" s="63">
        <f t="shared" si="6"/>
        <v>3.9731199999999998</v>
      </c>
      <c r="AQ20" s="165">
        <f t="shared" si="7"/>
        <v>13.511044217139176</v>
      </c>
      <c r="AR20" s="63">
        <v>1.0189349999999999</v>
      </c>
      <c r="AS20" s="63">
        <v>1.5024090000000001</v>
      </c>
      <c r="AT20" s="63">
        <v>0.30380000000000001</v>
      </c>
      <c r="AU20" s="63">
        <v>0.65310999999999997</v>
      </c>
      <c r="AV20" s="165">
        <f t="shared" si="27"/>
        <v>68.251977719952762</v>
      </c>
      <c r="AW20" s="63">
        <f t="shared" si="8"/>
        <v>3.4782539999999997</v>
      </c>
      <c r="AX20" s="165">
        <f t="shared" si="9"/>
        <v>27.511216834653247</v>
      </c>
      <c r="AY20" s="63">
        <v>1.4439629999999999</v>
      </c>
      <c r="AZ20" s="63">
        <v>1.8136049999999999</v>
      </c>
      <c r="BA20" s="63">
        <v>0.38685000000000003</v>
      </c>
      <c r="BB20" s="63">
        <v>0.41099000000000002</v>
      </c>
      <c r="BC20" s="165">
        <f t="shared" si="28"/>
        <v>51.512834653564624</v>
      </c>
      <c r="BD20" s="63">
        <f t="shared" si="10"/>
        <v>4.0554079999999999</v>
      </c>
      <c r="BE20" s="165">
        <f t="shared" si="11"/>
        <v>19.673482914666049</v>
      </c>
      <c r="BF20" s="63">
        <v>1.542146</v>
      </c>
      <c r="BG20" s="63">
        <v>1.4141349999999999</v>
      </c>
      <c r="BH20" s="63">
        <v>0.23796229999999999</v>
      </c>
      <c r="BI20" s="63">
        <v>0.13161699999999998</v>
      </c>
      <c r="BJ20" s="165">
        <f t="shared" si="29"/>
        <v>35.612654713075109</v>
      </c>
      <c r="BK20" s="63">
        <f t="shared" si="12"/>
        <v>3.3258602999999995</v>
      </c>
      <c r="BL20" s="165">
        <f t="shared" si="13"/>
        <v>11.112291758015212</v>
      </c>
      <c r="BM20" s="63">
        <v>1.1699179999999998</v>
      </c>
      <c r="BN20" s="63">
        <v>1.5113369999999999</v>
      </c>
      <c r="BO20" s="63">
        <v>2.8802399999999997</v>
      </c>
      <c r="BP20" s="63">
        <v>4.1083999999999996</v>
      </c>
      <c r="BQ20" s="165">
        <f t="shared" si="23"/>
        <v>58.78683120034799</v>
      </c>
      <c r="BR20" s="63">
        <f t="shared" si="14"/>
        <v>9.6698949999999986</v>
      </c>
      <c r="BS20" s="165">
        <f t="shared" si="15"/>
        <v>72.272139459632186</v>
      </c>
    </row>
    <row r="21" spans="1:79">
      <c r="A21" s="62" t="s">
        <v>53</v>
      </c>
      <c r="B21" s="82">
        <v>4.9834800000000001</v>
      </c>
      <c r="C21" s="82">
        <v>2.7851699999999999</v>
      </c>
      <c r="D21" s="82">
        <v>4.6107899999999997</v>
      </c>
      <c r="E21" s="82">
        <v>7.8263199999999999</v>
      </c>
      <c r="F21" s="63">
        <f t="shared" si="19"/>
        <v>62.927159122979539</v>
      </c>
      <c r="G21" s="63">
        <f t="shared" si="20"/>
        <v>20.205759999999998</v>
      </c>
      <c r="H21" s="63">
        <f t="shared" si="16"/>
        <v>61.552299938235443</v>
      </c>
      <c r="I21" s="63">
        <v>8.172784</v>
      </c>
      <c r="J21" s="63">
        <v>4.0412100000000004</v>
      </c>
      <c r="K21" s="63">
        <v>3.8670429999999998</v>
      </c>
      <c r="L21" s="63">
        <v>9.0491860000000006</v>
      </c>
      <c r="M21" s="165">
        <f t="shared" si="21"/>
        <v>70.060588117476087</v>
      </c>
      <c r="N21" s="63">
        <f t="shared" si="17"/>
        <v>25.130223000000001</v>
      </c>
      <c r="O21" s="165">
        <f t="shared" si="18"/>
        <v>51.397192137928904</v>
      </c>
      <c r="P21" s="63">
        <v>7.4925870000000003</v>
      </c>
      <c r="Q21" s="63">
        <v>2.971238</v>
      </c>
      <c r="R21" s="63">
        <v>3.5801829999999999</v>
      </c>
      <c r="S21" s="63">
        <v>8.4385980000000007</v>
      </c>
      <c r="T21" s="165">
        <f t="shared" si="22"/>
        <v>70.211762740331153</v>
      </c>
      <c r="U21" s="63">
        <f t="shared" si="0"/>
        <v>22.482606000000001</v>
      </c>
      <c r="V21" s="165">
        <f t="shared" si="1"/>
        <v>53.458131143693933</v>
      </c>
      <c r="W21" s="63">
        <v>6.3657640000000004</v>
      </c>
      <c r="X21" s="63">
        <v>2.7850239999999999</v>
      </c>
      <c r="Y21" s="63">
        <v>4.0240999999999998</v>
      </c>
      <c r="Z21" s="63">
        <v>8.3397199999999998</v>
      </c>
      <c r="AA21" s="165">
        <f t="shared" si="24"/>
        <v>67.452615777324482</v>
      </c>
      <c r="AB21" s="63">
        <f t="shared" si="2"/>
        <v>21.514607999999999</v>
      </c>
      <c r="AC21" s="165">
        <f t="shared" si="3"/>
        <v>57.467093985630605</v>
      </c>
      <c r="AD21" s="63">
        <v>6.562443</v>
      </c>
      <c r="AE21" s="63">
        <v>3.1797520000000001</v>
      </c>
      <c r="AF21" s="63">
        <v>2.8656899999999998</v>
      </c>
      <c r="AG21" s="63">
        <v>7.1832900000000004</v>
      </c>
      <c r="AH21" s="165">
        <f t="shared" si="25"/>
        <v>71.482777356507825</v>
      </c>
      <c r="AI21" s="63">
        <f t="shared" si="4"/>
        <v>19.791174999999999</v>
      </c>
      <c r="AJ21" s="165">
        <f t="shared" si="5"/>
        <v>50.775055043472662</v>
      </c>
      <c r="AK21" s="63">
        <v>7.2230290000000004</v>
      </c>
      <c r="AL21" s="63">
        <v>3.2353299999999998</v>
      </c>
      <c r="AM21" s="63">
        <v>3.1360600000000001</v>
      </c>
      <c r="AN21" s="63">
        <v>8.1355299999999993</v>
      </c>
      <c r="AO21" s="165">
        <f t="shared" si="26"/>
        <v>72.17730595239891</v>
      </c>
      <c r="AP21" s="63">
        <f t="shared" si="6"/>
        <v>21.729948999999998</v>
      </c>
      <c r="AQ21" s="165">
        <f t="shared" si="7"/>
        <v>51.871221602959125</v>
      </c>
      <c r="AR21" s="63">
        <v>5.1562109999999999</v>
      </c>
      <c r="AS21" s="63">
        <v>2.141057</v>
      </c>
      <c r="AT21" s="63">
        <v>4.6886400000000004</v>
      </c>
      <c r="AU21" s="63">
        <v>6.3126000000000007</v>
      </c>
      <c r="AV21" s="165">
        <f t="shared" si="27"/>
        <v>57.380804345691935</v>
      </c>
      <c r="AW21" s="63">
        <f t="shared" si="8"/>
        <v>18.298508000000002</v>
      </c>
      <c r="AX21" s="165">
        <f t="shared" si="9"/>
        <v>60.120967239514833</v>
      </c>
      <c r="AY21" s="63">
        <v>5.0521440000000002</v>
      </c>
      <c r="AZ21" s="63">
        <v>1.4934730000000001</v>
      </c>
      <c r="BA21" s="63">
        <v>4.3932200000000003</v>
      </c>
      <c r="BB21" s="63">
        <v>6.9939799999999996</v>
      </c>
      <c r="BC21" s="165">
        <f t="shared" si="28"/>
        <v>61.419664184347333</v>
      </c>
      <c r="BD21" s="63">
        <f t="shared" si="10"/>
        <v>17.932817</v>
      </c>
      <c r="BE21" s="165">
        <f t="shared" si="11"/>
        <v>63.499226027901813</v>
      </c>
      <c r="BF21" s="63">
        <v>6.9169729999999996</v>
      </c>
      <c r="BG21" s="63">
        <v>1.570058</v>
      </c>
      <c r="BH21" s="63">
        <v>4.0424410000000002</v>
      </c>
      <c r="BI21" s="63">
        <v>4.8047120000000003</v>
      </c>
      <c r="BJ21" s="165">
        <f t="shared" si="29"/>
        <v>54.308001681444871</v>
      </c>
      <c r="BK21" s="63">
        <f t="shared" si="12"/>
        <v>17.334184</v>
      </c>
      <c r="BL21" s="165">
        <f t="shared" si="13"/>
        <v>51.038762482272027</v>
      </c>
      <c r="BM21" s="63">
        <v>5.1335150000000001</v>
      </c>
      <c r="BN21" s="63">
        <v>2.6050580000000001</v>
      </c>
      <c r="BO21" s="63">
        <v>2.5067900000000001</v>
      </c>
      <c r="BP21" s="63">
        <v>16.982900000000001</v>
      </c>
      <c r="BQ21" s="165">
        <f t="shared" si="23"/>
        <v>87.137866225681378</v>
      </c>
      <c r="BR21" s="63">
        <f t="shared" si="14"/>
        <v>27.228263000000002</v>
      </c>
      <c r="BS21" s="165">
        <f t="shared" si="15"/>
        <v>71.578895796621325</v>
      </c>
    </row>
    <row r="22" spans="1:79">
      <c r="A22" s="62" t="s">
        <v>54</v>
      </c>
      <c r="B22" s="82">
        <v>17.6828</v>
      </c>
      <c r="C22" s="82">
        <v>19.715199999999999</v>
      </c>
      <c r="D22" s="82">
        <v>5.1319999999999997</v>
      </c>
      <c r="E22" s="82">
        <v>15.459300000000001</v>
      </c>
      <c r="F22" s="63">
        <f t="shared" si="19"/>
        <v>75.076852845619271</v>
      </c>
      <c r="G22" s="63">
        <f t="shared" si="20"/>
        <v>57.989299999999993</v>
      </c>
      <c r="H22" s="63">
        <f t="shared" si="16"/>
        <v>35.508792139239489</v>
      </c>
      <c r="I22" s="63">
        <v>19.952449999999999</v>
      </c>
      <c r="J22" s="63">
        <v>21.416869999999999</v>
      </c>
      <c r="K22" s="63">
        <v>3.2708879999999998</v>
      </c>
      <c r="L22" s="63">
        <v>13.75577</v>
      </c>
      <c r="M22" s="165">
        <f t="shared" si="21"/>
        <v>80.789606509979819</v>
      </c>
      <c r="N22" s="63">
        <f t="shared" si="17"/>
        <v>58.395977999999999</v>
      </c>
      <c r="O22" s="165">
        <f t="shared" si="18"/>
        <v>29.157244356794575</v>
      </c>
      <c r="P22" s="63">
        <v>17.666080000000001</v>
      </c>
      <c r="Q22" s="63">
        <v>19.592700000000001</v>
      </c>
      <c r="R22" s="63">
        <v>4.5394899999999998</v>
      </c>
      <c r="S22" s="63">
        <v>12.973090000000001</v>
      </c>
      <c r="T22" s="165">
        <f t="shared" si="22"/>
        <v>74.078690861083857</v>
      </c>
      <c r="U22" s="63">
        <f t="shared" si="0"/>
        <v>54.771360000000001</v>
      </c>
      <c r="V22" s="165">
        <f t="shared" si="1"/>
        <v>31.973973259017118</v>
      </c>
      <c r="W22" s="63">
        <v>18.168659999999999</v>
      </c>
      <c r="X22" s="63">
        <v>21.208880000000001</v>
      </c>
      <c r="Y22" s="63">
        <v>2.18269</v>
      </c>
      <c r="Z22" s="63">
        <v>12.775700000000001</v>
      </c>
      <c r="AA22" s="165">
        <f t="shared" si="24"/>
        <v>85.408255835019673</v>
      </c>
      <c r="AB22" s="63">
        <f t="shared" si="2"/>
        <v>54.335929999999998</v>
      </c>
      <c r="AC22" s="165">
        <f t="shared" si="3"/>
        <v>27.52946346919985</v>
      </c>
      <c r="AD22" s="63">
        <v>17.270119999999999</v>
      </c>
      <c r="AE22" s="63">
        <v>21.739249999999998</v>
      </c>
      <c r="AF22" s="63">
        <v>2.7589299999999999</v>
      </c>
      <c r="AG22" s="165">
        <v>15.826799999999999</v>
      </c>
      <c r="AH22" s="165">
        <f t="shared" si="25"/>
        <v>85.155654364934819</v>
      </c>
      <c r="AI22" s="63">
        <f t="shared" si="4"/>
        <v>57.595099999999995</v>
      </c>
      <c r="AJ22" s="165">
        <f t="shared" si="5"/>
        <v>32.269637521247468</v>
      </c>
      <c r="AK22" s="63">
        <v>15.849129999999999</v>
      </c>
      <c r="AL22" s="63">
        <v>19.96687</v>
      </c>
      <c r="AM22" s="63">
        <v>3.1699299999999999</v>
      </c>
      <c r="AN22" s="63">
        <v>15.0466</v>
      </c>
      <c r="AO22" s="165">
        <f t="shared" si="26"/>
        <v>82.59860686969472</v>
      </c>
      <c r="AP22" s="63">
        <f t="shared" si="6"/>
        <v>54.032530000000001</v>
      </c>
      <c r="AQ22" s="165">
        <f t="shared" si="7"/>
        <v>33.71400524831985</v>
      </c>
      <c r="AR22" s="63">
        <v>18.66356</v>
      </c>
      <c r="AS22" s="63">
        <v>19.822080000000003</v>
      </c>
      <c r="AT22" s="63">
        <v>3.4086799999999999</v>
      </c>
      <c r="AU22" s="63">
        <v>17.683</v>
      </c>
      <c r="AV22" s="165">
        <f t="shared" si="27"/>
        <v>83.83874589411559</v>
      </c>
      <c r="AW22" s="63">
        <f t="shared" si="8"/>
        <v>59.57732</v>
      </c>
      <c r="AX22" s="165">
        <f t="shared" si="9"/>
        <v>35.402196674842031</v>
      </c>
      <c r="AY22" s="63">
        <v>16.329280000000001</v>
      </c>
      <c r="AZ22" s="63">
        <v>17.156189999999999</v>
      </c>
      <c r="BA22" s="63">
        <v>2.4764400000000002</v>
      </c>
      <c r="BB22" s="63">
        <v>15.304200000000002</v>
      </c>
      <c r="BC22" s="165">
        <f t="shared" si="28"/>
        <v>86.072267364954243</v>
      </c>
      <c r="BD22" s="63">
        <f t="shared" si="10"/>
        <v>51.266110000000005</v>
      </c>
      <c r="BE22" s="165">
        <f t="shared" si="11"/>
        <v>34.683029393101997</v>
      </c>
      <c r="BF22" s="63">
        <v>15.47973</v>
      </c>
      <c r="BG22" s="63">
        <v>17.469060000000002</v>
      </c>
      <c r="BH22" s="63">
        <v>2.2054140000000002</v>
      </c>
      <c r="BI22" s="63">
        <v>15.454129999999999</v>
      </c>
      <c r="BJ22" s="165">
        <f t="shared" si="29"/>
        <v>87.511489537895187</v>
      </c>
      <c r="BK22" s="63">
        <f t="shared" si="12"/>
        <v>50.608333999999999</v>
      </c>
      <c r="BL22" s="165">
        <f t="shared" si="13"/>
        <v>34.894537330551131</v>
      </c>
      <c r="BM22" s="63">
        <v>16.97438</v>
      </c>
      <c r="BN22" s="63">
        <v>18.465919999999997</v>
      </c>
      <c r="BO22" s="63">
        <v>0</v>
      </c>
      <c r="BP22" s="63">
        <v>7.3180000000000009E-2</v>
      </c>
      <c r="BQ22" s="165">
        <f t="shared" si="23"/>
        <v>100</v>
      </c>
      <c r="BR22" s="63">
        <f t="shared" si="14"/>
        <v>35.513479999999994</v>
      </c>
      <c r="BS22" s="165">
        <f t="shared" si="15"/>
        <v>0.20606259932848042</v>
      </c>
    </row>
    <row r="23" spans="1:79">
      <c r="A23" s="64" t="s">
        <v>13</v>
      </c>
      <c r="B23" s="166">
        <f>SUM(B13:B22)</f>
        <v>47.857857500000001</v>
      </c>
      <c r="C23" s="166">
        <f>SUM(C13:C22)</f>
        <v>39.617069600000001</v>
      </c>
      <c r="D23" s="166">
        <f>SUM(D13:D22)</f>
        <v>76.23689272</v>
      </c>
      <c r="E23" s="65">
        <f>SUM(E13:E22)</f>
        <v>68.644093700000013</v>
      </c>
      <c r="F23" s="65">
        <f t="shared" si="19"/>
        <v>47.379642695836921</v>
      </c>
      <c r="G23" s="65">
        <f>SUM(G13:G22)</f>
        <v>232.35591351999997</v>
      </c>
      <c r="H23" s="65">
        <f t="shared" si="16"/>
        <v>62.353044613830932</v>
      </c>
      <c r="I23" s="166">
        <f>SUM(I13:I22)</f>
        <v>64.8001881</v>
      </c>
      <c r="J23" s="166">
        <f>SUM(J13:J22)</f>
        <v>47.8928753</v>
      </c>
      <c r="K23" s="166">
        <f>SUM(K13:K22)</f>
        <v>69.599967079999999</v>
      </c>
      <c r="L23" s="65">
        <f>SUM(L13:L22)</f>
        <v>64.30680735</v>
      </c>
      <c r="M23" s="167">
        <f t="shared" si="21"/>
        <v>48.023565367573326</v>
      </c>
      <c r="N23" s="65">
        <f>SUM(N13:N22)</f>
        <v>246.59983782999996</v>
      </c>
      <c r="O23" s="167">
        <f t="shared" si="18"/>
        <v>54.301241885776143</v>
      </c>
      <c r="P23" s="166">
        <f>SUM(P13:P22)</f>
        <v>63.717313000000004</v>
      </c>
      <c r="Q23" s="166">
        <f>SUM(Q13:Q22)</f>
        <v>46.179257069999998</v>
      </c>
      <c r="R23" s="166">
        <f>SUM(R13:R22)</f>
        <v>71.420473800000011</v>
      </c>
      <c r="S23" s="65">
        <f>SUM(S13:S22)</f>
        <v>66.129379900000004</v>
      </c>
      <c r="T23" s="167">
        <f t="shared" si="22"/>
        <v>48.076663203313892</v>
      </c>
      <c r="U23" s="65">
        <f>SUM(U13:U22)</f>
        <v>247.44642377000002</v>
      </c>
      <c r="V23" s="167">
        <f t="shared" si="1"/>
        <v>55.587731519551809</v>
      </c>
      <c r="W23" s="166">
        <f>SUM(W13:W22)</f>
        <v>58.865686249999996</v>
      </c>
      <c r="X23" s="166">
        <f>SUM(X13:X22)</f>
        <v>45.020230900000001</v>
      </c>
      <c r="Y23" s="166">
        <f>SUM(Y13:Y22)</f>
        <v>73.21499</v>
      </c>
      <c r="Z23" s="65">
        <f>SUM(Z13:Z22)</f>
        <v>70.829269999999994</v>
      </c>
      <c r="AA23" s="167">
        <f>(Z23/(Z23+Y23))*100</f>
        <v>49.171879532027162</v>
      </c>
      <c r="AB23" s="65">
        <f>SUM(AB13:AB22)</f>
        <v>247.93017714999999</v>
      </c>
      <c r="AC23" s="167">
        <f t="shared" si="3"/>
        <v>58.09872023479091</v>
      </c>
      <c r="AD23" s="166">
        <f>SUM(AD13:AD22)</f>
        <v>59.2130692</v>
      </c>
      <c r="AE23" s="166">
        <f>SUM(AE13:AE22)</f>
        <v>44.573015479999995</v>
      </c>
      <c r="AF23" s="166">
        <f>SUM(AF13:AF22)</f>
        <v>72.011060000000001</v>
      </c>
      <c r="AG23" s="65">
        <f>SUM(AG13:AG22)</f>
        <v>74.947800000000001</v>
      </c>
      <c r="AH23" s="167">
        <f>(AG23/(AG23+AF23))*100</f>
        <v>50.999170788341708</v>
      </c>
      <c r="AI23" s="65">
        <f>SUM(AI13:AI22)</f>
        <v>250.74494468</v>
      </c>
      <c r="AJ23" s="167">
        <f t="shared" si="5"/>
        <v>58.608902439707613</v>
      </c>
      <c r="AK23" s="166">
        <f>SUM(AK13:AK22)</f>
        <v>57.999644199999992</v>
      </c>
      <c r="AL23" s="166">
        <f>SUM(AL13:AL22)</f>
        <v>44.449950099999995</v>
      </c>
      <c r="AM23" s="166">
        <f>SUM(AM13:AM22)</f>
        <v>72.815678999999989</v>
      </c>
      <c r="AN23" s="65">
        <f>SUM(AN13:AN22)</f>
        <v>72.919870000000003</v>
      </c>
      <c r="AO23" s="167">
        <f>(AN23/(AN23+AM23))*100</f>
        <v>50.035746597420797</v>
      </c>
      <c r="AP23" s="65">
        <f>SUM(AP13:AP22)</f>
        <v>248.18514329999999</v>
      </c>
      <c r="AQ23" s="167">
        <f t="shared" si="7"/>
        <v>58.72049674780029</v>
      </c>
      <c r="AR23" s="166">
        <f>SUM(AR13:AR22)</f>
        <v>61.810360500000002</v>
      </c>
      <c r="AS23" s="166">
        <f>SUM(AS13:AS22)</f>
        <v>41.693288900000006</v>
      </c>
      <c r="AT23" s="166">
        <f>SUM(AT13:AT22)</f>
        <v>71.686300000000003</v>
      </c>
      <c r="AU23" s="65">
        <f>SUM(AU13:AU22)</f>
        <v>74.369460000000004</v>
      </c>
      <c r="AV23" s="167">
        <f>(AU23/(AU23+AT23))*100</f>
        <v>50.918539604326455</v>
      </c>
      <c r="AW23" s="65">
        <f>SUM(AW13:AW22)</f>
        <v>249.55940939999999</v>
      </c>
      <c r="AX23" s="167">
        <f t="shared" si="9"/>
        <v>58.525447047319403</v>
      </c>
      <c r="AY23" s="166">
        <f>SUM(AY13:AY22)</f>
        <v>52.158684700000009</v>
      </c>
      <c r="AZ23" s="166">
        <f>SUM(AZ13:AZ22)</f>
        <v>38.034709909999997</v>
      </c>
      <c r="BA23" s="166">
        <f>SUM(BA13:BA22)</f>
        <v>73.324659999999994</v>
      </c>
      <c r="BB23" s="65">
        <f>SUM(BB13:BB22)</f>
        <v>73.333420000000004</v>
      </c>
      <c r="BC23" s="167">
        <f>(BB23/(BB23+BA23))*100</f>
        <v>50.002986538484627</v>
      </c>
      <c r="BD23" s="65">
        <f>SUM(BD13:BD22)</f>
        <v>236.85147461</v>
      </c>
      <c r="BE23" s="167">
        <f t="shared" si="11"/>
        <v>61.919850928303234</v>
      </c>
      <c r="BF23" s="166">
        <f>SUM(BF13:BF22)</f>
        <v>51.377385200000006</v>
      </c>
      <c r="BG23" s="166">
        <f>SUM(BG13:BG22)</f>
        <v>37.280875100000003</v>
      </c>
      <c r="BH23" s="166">
        <f>SUM(BH13:BH22)</f>
        <v>69.932434779999994</v>
      </c>
      <c r="BI23" s="65">
        <f>SUM(BI13:BI22)</f>
        <v>68.310431600000001</v>
      </c>
      <c r="BJ23" s="167">
        <f>(BI23/(BI23+BH23))*100</f>
        <v>49.413350134269692</v>
      </c>
      <c r="BK23" s="65">
        <f>SUM(BK13:BK22)</f>
        <v>226.90112667999995</v>
      </c>
      <c r="BL23" s="167">
        <f t="shared" si="13"/>
        <v>60.926478595659319</v>
      </c>
      <c r="BM23" s="166">
        <f>SUM(BM13:BM22)</f>
        <v>50.818529900000001</v>
      </c>
      <c r="BN23" s="166">
        <f>SUM(BN13:BN22)</f>
        <v>36.9971125</v>
      </c>
      <c r="BO23" s="166">
        <f>SUM(BO13:BO22)</f>
        <v>66.1995</v>
      </c>
      <c r="BP23" s="65">
        <f>SUM(BP13:BP22)</f>
        <v>63.528709999999997</v>
      </c>
      <c r="BQ23" s="167">
        <f>(BP23/(BP23+BO23))*100</f>
        <v>48.970620962086812</v>
      </c>
      <c r="BR23" s="65">
        <f t="shared" si="14"/>
        <v>217.54385239999999</v>
      </c>
      <c r="BS23" s="167">
        <f t="shared" si="15"/>
        <v>59.633130777452394</v>
      </c>
      <c r="CA23" s="32"/>
    </row>
    <row r="24" spans="1:79">
      <c r="A24" s="64" t="s">
        <v>98</v>
      </c>
      <c r="B24" s="65">
        <f>B23+C23</f>
        <v>87.474927100000002</v>
      </c>
      <c r="C24" s="63"/>
      <c r="D24" s="166">
        <f>(D23+E23)</f>
        <v>144.88098642</v>
      </c>
      <c r="E24" s="166"/>
      <c r="F24" s="65"/>
      <c r="G24" s="82"/>
      <c r="H24" s="63"/>
      <c r="I24" s="65">
        <f>I23+J23</f>
        <v>112.6930634</v>
      </c>
      <c r="J24" s="63"/>
      <c r="K24" s="166">
        <f>(K23+L23)</f>
        <v>133.90677442999998</v>
      </c>
      <c r="L24" s="166"/>
      <c r="M24" s="167"/>
      <c r="N24" s="62"/>
      <c r="O24" s="165"/>
      <c r="P24" s="65">
        <f>P23+Q23</f>
        <v>109.89657007</v>
      </c>
      <c r="Q24" s="63"/>
      <c r="R24" s="166">
        <f>(R23+S23)</f>
        <v>137.54985370000003</v>
      </c>
      <c r="S24" s="166"/>
      <c r="T24" s="167"/>
      <c r="U24" s="62"/>
      <c r="V24" s="165"/>
      <c r="W24" s="65">
        <f>W23+X23</f>
        <v>103.88591715</v>
      </c>
      <c r="X24" s="63"/>
      <c r="Y24" s="166">
        <f>(Y23+Z23)</f>
        <v>144.04426000000001</v>
      </c>
      <c r="Z24" s="166"/>
      <c r="AA24" s="167"/>
      <c r="AB24" s="62"/>
      <c r="AC24" s="165"/>
      <c r="AD24" s="65">
        <f>AD23+AE23</f>
        <v>103.78608467999999</v>
      </c>
      <c r="AE24" s="63"/>
      <c r="AF24" s="166">
        <f>(AF23+AG23)</f>
        <v>146.95886000000002</v>
      </c>
      <c r="AG24" s="166"/>
      <c r="AH24" s="167"/>
      <c r="AI24" s="62"/>
      <c r="AJ24" s="165"/>
      <c r="AK24" s="65">
        <f>AK23+AL23</f>
        <v>102.44959429999999</v>
      </c>
      <c r="AL24" s="63"/>
      <c r="AM24" s="166">
        <f>(AM23+AN23)</f>
        <v>145.73554899999999</v>
      </c>
      <c r="AN24" s="166"/>
      <c r="AO24" s="167"/>
      <c r="AP24" s="62"/>
      <c r="AQ24" s="165"/>
      <c r="AR24" s="65">
        <f>AR23+AS23</f>
        <v>103.5036494</v>
      </c>
      <c r="AS24" s="63"/>
      <c r="AT24" s="166">
        <f>(AT23+AU23)</f>
        <v>146.05576000000002</v>
      </c>
      <c r="AU24" s="166"/>
      <c r="AV24" s="167"/>
      <c r="AW24" s="62"/>
      <c r="AX24" s="165"/>
      <c r="AY24" s="65">
        <f>AY23+AZ23</f>
        <v>90.193394610000013</v>
      </c>
      <c r="AZ24" s="63"/>
      <c r="BA24" s="166">
        <f>(BA23+BB23)</f>
        <v>146.65807999999998</v>
      </c>
      <c r="BB24" s="166"/>
      <c r="BC24" s="167"/>
      <c r="BD24" s="62"/>
      <c r="BE24" s="165"/>
      <c r="BF24" s="65">
        <f>BF23+BG23</f>
        <v>88.658260300000009</v>
      </c>
      <c r="BG24" s="63"/>
      <c r="BH24" s="166">
        <f>(BH23+BI23)</f>
        <v>138.24286638000001</v>
      </c>
      <c r="BI24" s="166"/>
      <c r="BJ24" s="167"/>
      <c r="BK24" s="62"/>
      <c r="BL24" s="165"/>
      <c r="BM24" s="65">
        <f>BM23+BN23</f>
        <v>87.815642400000002</v>
      </c>
      <c r="BN24" s="63"/>
      <c r="BO24" s="166">
        <f>(BO23+BP23)</f>
        <v>129.72820999999999</v>
      </c>
      <c r="BP24" s="166"/>
      <c r="BQ24" s="167"/>
      <c r="BR24" s="62"/>
      <c r="BS24" s="165"/>
    </row>
    <row r="25" spans="1:79">
      <c r="A25" s="64" t="s">
        <v>93</v>
      </c>
      <c r="B25" s="65">
        <f>I_RamaAct!B24+I_RamaAct!D24</f>
        <v>232.35591352</v>
      </c>
      <c r="C25" s="63"/>
      <c r="D25" s="166"/>
      <c r="E25" s="166"/>
      <c r="F25" s="166"/>
      <c r="G25" s="63"/>
      <c r="H25" s="166"/>
      <c r="I25" s="65">
        <f>I_RamaAct!I24+I_RamaAct!K24</f>
        <v>246.59983782999998</v>
      </c>
      <c r="J25" s="63"/>
      <c r="K25" s="166"/>
      <c r="L25" s="166"/>
      <c r="M25" s="166"/>
      <c r="N25" s="165"/>
      <c r="O25" s="166"/>
      <c r="P25" s="65">
        <f>I_RamaAct!P24+I_RamaAct!R24</f>
        <v>247.44642377000002</v>
      </c>
      <c r="Q25" s="63"/>
      <c r="R25" s="166"/>
      <c r="S25" s="166"/>
      <c r="T25" s="166"/>
      <c r="U25" s="165"/>
      <c r="V25" s="166"/>
      <c r="W25" s="65">
        <f>I_RamaAct!W24+I_RamaAct!Y24</f>
        <v>247.93017715000002</v>
      </c>
      <c r="X25" s="63"/>
      <c r="Y25" s="166"/>
      <c r="Z25" s="166"/>
      <c r="AA25" s="166"/>
      <c r="AB25" s="165"/>
      <c r="AC25" s="166"/>
      <c r="AD25" s="65">
        <f>I_RamaAct!AD24+I_RamaAct!AF24</f>
        <v>250.74494468</v>
      </c>
      <c r="AE25" s="63"/>
      <c r="AF25" s="166"/>
      <c r="AG25" s="166"/>
      <c r="AH25" s="166"/>
      <c r="AI25" s="165"/>
      <c r="AJ25" s="166"/>
      <c r="AK25" s="65">
        <f>I_RamaAct!AK24+I_RamaAct!AM24</f>
        <v>248.18514329999999</v>
      </c>
      <c r="AL25" s="63"/>
      <c r="AM25" s="166"/>
      <c r="AN25" s="166"/>
      <c r="AO25" s="166"/>
      <c r="AP25" s="165"/>
      <c r="AQ25" s="166"/>
      <c r="AR25" s="65">
        <f>I_RamaAct!AR24+I_RamaAct!AT24</f>
        <v>249.55940940000002</v>
      </c>
      <c r="AS25" s="63"/>
      <c r="AT25" s="166"/>
      <c r="AU25" s="166"/>
      <c r="AV25" s="166"/>
      <c r="AW25" s="165"/>
      <c r="AX25" s="166"/>
      <c r="AY25" s="65">
        <f>I_RamaAct!AY24+I_RamaAct!BA24</f>
        <v>236.85147461</v>
      </c>
      <c r="AZ25" s="63"/>
      <c r="BA25" s="166"/>
      <c r="BB25" s="166"/>
      <c r="BC25" s="166"/>
      <c r="BD25" s="165"/>
      <c r="BE25" s="166"/>
      <c r="BF25" s="65">
        <f>I_RamaAct!BF24+I_RamaAct!BH24</f>
        <v>226.90112668</v>
      </c>
      <c r="BG25" s="63"/>
      <c r="BH25" s="166"/>
      <c r="BI25" s="166"/>
      <c r="BJ25" s="166"/>
      <c r="BK25" s="165"/>
      <c r="BL25" s="166"/>
      <c r="BM25" s="65">
        <f>I_RamaAct!BM24+I_RamaAct!BO24</f>
        <v>217.54385239999999</v>
      </c>
      <c r="BN25" s="63"/>
      <c r="BO25" s="166"/>
      <c r="BP25" s="166"/>
      <c r="BQ25" s="166"/>
      <c r="BR25" s="165"/>
      <c r="BS25" s="166"/>
    </row>
    <row r="26" spans="1:79">
      <c r="A26" s="233" t="s">
        <v>149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</row>
    <row r="28" spans="1:79">
      <c r="A28" s="53" t="s">
        <v>148</v>
      </c>
      <c r="C28" s="41"/>
    </row>
    <row r="29" spans="1:79">
      <c r="J29" s="49"/>
    </row>
    <row r="30" spans="1:79">
      <c r="A30" s="109"/>
      <c r="B30" s="237">
        <v>2021</v>
      </c>
      <c r="C30" s="237"/>
      <c r="D30" s="237"/>
      <c r="E30" s="237"/>
      <c r="F30" s="237"/>
      <c r="G30" s="237"/>
      <c r="H30" s="237"/>
      <c r="I30" s="237">
        <v>2020</v>
      </c>
      <c r="J30" s="237"/>
      <c r="K30" s="237"/>
      <c r="L30" s="237"/>
      <c r="M30" s="237"/>
      <c r="N30" s="237"/>
      <c r="O30" s="237"/>
    </row>
    <row r="31" spans="1:79">
      <c r="A31" s="120"/>
      <c r="B31" s="238" t="s">
        <v>1</v>
      </c>
      <c r="C31" s="238"/>
      <c r="D31" s="238" t="s">
        <v>4</v>
      </c>
      <c r="E31" s="238"/>
      <c r="F31" s="238" t="s">
        <v>116</v>
      </c>
      <c r="G31" s="238"/>
      <c r="H31" s="238"/>
      <c r="I31" s="238" t="s">
        <v>1</v>
      </c>
      <c r="J31" s="238"/>
      <c r="K31" s="238" t="s">
        <v>4</v>
      </c>
      <c r="L31" s="238"/>
      <c r="M31" s="238" t="s">
        <v>116</v>
      </c>
      <c r="N31" s="238"/>
      <c r="O31" s="238"/>
    </row>
    <row r="32" spans="1:79">
      <c r="A32" s="121" t="s">
        <v>115</v>
      </c>
      <c r="B32" s="90" t="s">
        <v>2</v>
      </c>
      <c r="C32" s="90" t="s">
        <v>3</v>
      </c>
      <c r="D32" s="90" t="s">
        <v>2</v>
      </c>
      <c r="E32" s="90" t="s">
        <v>3</v>
      </c>
      <c r="F32" s="90" t="s">
        <v>44</v>
      </c>
      <c r="G32" s="91" t="s">
        <v>103</v>
      </c>
      <c r="H32" s="90" t="s">
        <v>95</v>
      </c>
      <c r="I32" s="90" t="s">
        <v>2</v>
      </c>
      <c r="J32" s="90" t="s">
        <v>3</v>
      </c>
      <c r="K32" s="90" t="s">
        <v>2</v>
      </c>
      <c r="L32" s="90" t="s">
        <v>3</v>
      </c>
      <c r="M32" s="90" t="s">
        <v>44</v>
      </c>
      <c r="N32" s="91" t="s">
        <v>103</v>
      </c>
      <c r="O32" s="90" t="s">
        <v>95</v>
      </c>
    </row>
    <row r="33" spans="1:23">
      <c r="A33" s="122" t="s">
        <v>126</v>
      </c>
      <c r="B33" s="92">
        <v>0</v>
      </c>
      <c r="C33" s="92">
        <v>0</v>
      </c>
      <c r="D33" s="62">
        <v>0</v>
      </c>
      <c r="E33" s="62">
        <v>0</v>
      </c>
      <c r="F33" s="125">
        <v>0</v>
      </c>
      <c r="G33" s="125">
        <f>SUM(B33:E33)</f>
        <v>0</v>
      </c>
      <c r="H33" s="125">
        <v>0</v>
      </c>
      <c r="I33" s="92">
        <v>5.7092500000000004E-2</v>
      </c>
      <c r="J33" s="92">
        <v>0</v>
      </c>
      <c r="K33" s="62"/>
      <c r="L33" s="62"/>
      <c r="M33" s="125">
        <v>0</v>
      </c>
      <c r="N33" s="125">
        <f>SUM(I33:L33)</f>
        <v>5.7092500000000004E-2</v>
      </c>
      <c r="O33" s="125">
        <f>((L33+K33)/N33)*100</f>
        <v>0</v>
      </c>
    </row>
    <row r="34" spans="1:23">
      <c r="A34" s="122" t="s">
        <v>127</v>
      </c>
      <c r="B34" s="92">
        <v>0.82799999999999996</v>
      </c>
      <c r="C34" s="92">
        <v>0</v>
      </c>
      <c r="D34" s="92">
        <v>1.5349999999999999</v>
      </c>
      <c r="E34" s="92">
        <v>0.191</v>
      </c>
      <c r="F34" s="125">
        <f>(E34/(E34+D34))*100</f>
        <v>11.066048667439166</v>
      </c>
      <c r="G34" s="125">
        <f>SUM(B34:E34)</f>
        <v>2.5539999999999998</v>
      </c>
      <c r="H34" s="125">
        <f>((E34+D34)/G34)*100</f>
        <v>67.58026624902115</v>
      </c>
      <c r="I34" s="92">
        <v>0.71192870000000008</v>
      </c>
      <c r="J34" s="92">
        <v>0</v>
      </c>
      <c r="K34" s="92">
        <v>0.69408060000000005</v>
      </c>
      <c r="L34" s="92">
        <v>0.4672596</v>
      </c>
      <c r="M34" s="125">
        <f>(L34/(L34+K34))*100</f>
        <v>40.234515260902867</v>
      </c>
      <c r="N34" s="125">
        <f t="shared" ref="N34:N47" si="30">SUM(I34:L34)</f>
        <v>1.8732689</v>
      </c>
      <c r="O34" s="125">
        <f t="shared" ref="O34:O47" si="31">((L34+K34)/N34)*100</f>
        <v>61.995381442568132</v>
      </c>
    </row>
    <row r="35" spans="1:23">
      <c r="A35" s="122" t="s">
        <v>128</v>
      </c>
      <c r="B35" s="92">
        <v>0.113</v>
      </c>
      <c r="C35" s="92">
        <v>0</v>
      </c>
      <c r="D35" s="92">
        <v>0</v>
      </c>
      <c r="E35" s="92">
        <v>0</v>
      </c>
      <c r="F35" s="125">
        <v>0</v>
      </c>
      <c r="G35" s="125">
        <f t="shared" ref="G35:G47" si="32">SUM(B35:E35)</f>
        <v>0.113</v>
      </c>
      <c r="H35" s="125">
        <f t="shared" ref="H35:H47" si="33">((E35+D35)/G35)*100</f>
        <v>0</v>
      </c>
      <c r="I35" s="92">
        <v>0.12935430000000001</v>
      </c>
      <c r="J35" s="92">
        <v>0</v>
      </c>
      <c r="K35" s="92">
        <v>0.1159843</v>
      </c>
      <c r="L35" s="92">
        <v>0</v>
      </c>
      <c r="M35" s="125">
        <f>(L35/(L35+K35))*100</f>
        <v>0</v>
      </c>
      <c r="N35" s="125">
        <f t="shared" si="30"/>
        <v>0.24533860000000002</v>
      </c>
      <c r="O35" s="125">
        <f t="shared" si="31"/>
        <v>47.275194364034029</v>
      </c>
    </row>
    <row r="36" spans="1:23">
      <c r="A36" s="122" t="s">
        <v>129</v>
      </c>
      <c r="B36" s="92">
        <v>6.0730000000000004</v>
      </c>
      <c r="C36" s="92">
        <v>2.512</v>
      </c>
      <c r="D36" s="92">
        <v>8.9060000000000006</v>
      </c>
      <c r="E36" s="92">
        <v>6.3650000000000002</v>
      </c>
      <c r="F36" s="125">
        <f t="shared" ref="F36:F47" si="34">(E36/(E36+D36))*100</f>
        <v>41.680309082574816</v>
      </c>
      <c r="G36" s="125">
        <f t="shared" si="32"/>
        <v>23.856000000000002</v>
      </c>
      <c r="H36" s="125">
        <f t="shared" si="33"/>
        <v>64.013246143527837</v>
      </c>
      <c r="I36" s="92">
        <v>5.4873599999999998</v>
      </c>
      <c r="J36" s="92">
        <v>3.0546700000000002</v>
      </c>
      <c r="K36" s="92">
        <v>5.96387</v>
      </c>
      <c r="L36" s="92">
        <v>3.9870199999999998</v>
      </c>
      <c r="M36" s="125">
        <f t="shared" ref="M36:M47" si="35">(L36/(L36+K36))*100</f>
        <v>40.06696888419026</v>
      </c>
      <c r="N36" s="125">
        <f t="shared" si="30"/>
        <v>18.492920000000002</v>
      </c>
      <c r="O36" s="125">
        <f t="shared" si="31"/>
        <v>53.809187516087235</v>
      </c>
    </row>
    <row r="37" spans="1:23">
      <c r="A37" s="122" t="s">
        <v>130</v>
      </c>
      <c r="B37" s="92">
        <v>1.4219999999999999</v>
      </c>
      <c r="C37" s="92">
        <v>0.748</v>
      </c>
      <c r="D37" s="92">
        <v>0.67</v>
      </c>
      <c r="E37" s="92">
        <v>8.1000000000000003E-2</v>
      </c>
      <c r="F37" s="125">
        <f t="shared" si="34"/>
        <v>10.785619174434089</v>
      </c>
      <c r="G37" s="125">
        <f t="shared" si="32"/>
        <v>2.9209999999999998</v>
      </c>
      <c r="H37" s="125">
        <f t="shared" si="33"/>
        <v>25.710373159876752</v>
      </c>
      <c r="I37" s="92">
        <v>0.83723369999999997</v>
      </c>
      <c r="J37" s="92">
        <v>0.73692829999999998</v>
      </c>
      <c r="K37" s="92">
        <v>0.55143730000000002</v>
      </c>
      <c r="L37" s="92">
        <v>0.12265860000000001</v>
      </c>
      <c r="M37" s="125">
        <f t="shared" si="35"/>
        <v>18.196016323493438</v>
      </c>
      <c r="N37" s="125">
        <f t="shared" si="30"/>
        <v>2.2482578999999996</v>
      </c>
      <c r="O37" s="125">
        <f t="shared" si="31"/>
        <v>29.98303264051691</v>
      </c>
    </row>
    <row r="38" spans="1:23">
      <c r="A38" s="122" t="s">
        <v>49</v>
      </c>
      <c r="B38" s="92">
        <v>4.5019999999999998</v>
      </c>
      <c r="C38" s="92">
        <v>0.81499999999999995</v>
      </c>
      <c r="D38" s="92">
        <v>14.856999999999999</v>
      </c>
      <c r="E38" s="92">
        <v>0.44600000000000001</v>
      </c>
      <c r="F38" s="125">
        <f t="shared" si="34"/>
        <v>2.9144612167548849</v>
      </c>
      <c r="G38" s="125">
        <f t="shared" si="32"/>
        <v>20.62</v>
      </c>
      <c r="H38" s="125">
        <f t="shared" si="33"/>
        <v>74.21435499515033</v>
      </c>
      <c r="I38" s="92">
        <v>5.7944199999999997</v>
      </c>
      <c r="J38" s="92">
        <v>0.92634349999999999</v>
      </c>
      <c r="K38" s="92">
        <v>3.23285</v>
      </c>
      <c r="L38" s="92">
        <v>0</v>
      </c>
      <c r="M38" s="125">
        <f t="shared" si="35"/>
        <v>0</v>
      </c>
      <c r="N38" s="125">
        <f t="shared" si="30"/>
        <v>9.9536134999999994</v>
      </c>
      <c r="O38" s="125">
        <f t="shared" si="31"/>
        <v>32.47915945299664</v>
      </c>
      <c r="W38" s="49"/>
    </row>
    <row r="39" spans="1:23">
      <c r="A39" s="122" t="s">
        <v>131</v>
      </c>
      <c r="B39" s="92">
        <v>5.9560000000000004</v>
      </c>
      <c r="C39" s="92">
        <v>3.8050000000000002</v>
      </c>
      <c r="D39" s="92">
        <v>19.609000000000002</v>
      </c>
      <c r="E39" s="92">
        <v>21.766999999999999</v>
      </c>
      <c r="F39" s="125">
        <f t="shared" si="34"/>
        <v>52.607791956689866</v>
      </c>
      <c r="G39" s="125">
        <f t="shared" si="32"/>
        <v>51.137</v>
      </c>
      <c r="H39" s="125">
        <f t="shared" si="33"/>
        <v>80.912059761034101</v>
      </c>
      <c r="I39" s="92">
        <v>9.4852299999999996</v>
      </c>
      <c r="J39" s="92">
        <v>5.7754899999999996</v>
      </c>
      <c r="K39" s="92">
        <v>10.933399999999999</v>
      </c>
      <c r="L39" s="92">
        <v>8.9465000000000003</v>
      </c>
      <c r="M39" s="125">
        <f t="shared" si="35"/>
        <v>45.002741462482213</v>
      </c>
      <c r="N39" s="125">
        <f t="shared" si="30"/>
        <v>35.140619999999998</v>
      </c>
      <c r="O39" s="125">
        <f t="shared" si="31"/>
        <v>56.572422455836012</v>
      </c>
    </row>
    <row r="40" spans="1:23">
      <c r="A40" s="122" t="s">
        <v>133</v>
      </c>
      <c r="B40" s="92">
        <v>2.532</v>
      </c>
      <c r="C40" s="92">
        <v>0.53400000000000003</v>
      </c>
      <c r="D40" s="92">
        <v>11.288</v>
      </c>
      <c r="E40" s="92">
        <v>0.70499999999999996</v>
      </c>
      <c r="F40" s="125">
        <f t="shared" si="34"/>
        <v>5.8784290836321178</v>
      </c>
      <c r="G40" s="125">
        <f t="shared" si="32"/>
        <v>15.058999999999999</v>
      </c>
      <c r="H40" s="125">
        <f t="shared" si="33"/>
        <v>79.640082342785064</v>
      </c>
      <c r="I40" s="92">
        <v>4.7050400000000003</v>
      </c>
      <c r="J40" s="92">
        <v>0.47199639999999998</v>
      </c>
      <c r="K40" s="92">
        <v>6.2664</v>
      </c>
      <c r="L40" s="92">
        <v>0.47076600000000002</v>
      </c>
      <c r="M40" s="125">
        <f t="shared" si="35"/>
        <v>6.9875968619446214</v>
      </c>
      <c r="N40" s="125">
        <f t="shared" si="30"/>
        <v>11.914202399999999</v>
      </c>
      <c r="O40" s="125">
        <f t="shared" si="31"/>
        <v>56.547352259182716</v>
      </c>
      <c r="W40" s="49"/>
    </row>
    <row r="41" spans="1:23">
      <c r="A41" s="122" t="s">
        <v>132</v>
      </c>
      <c r="B41" s="92">
        <v>0.96099999999999997</v>
      </c>
      <c r="C41" s="92">
        <v>1.03</v>
      </c>
      <c r="D41" s="92">
        <v>5.8070000000000004</v>
      </c>
      <c r="E41" s="92">
        <v>11.314</v>
      </c>
      <c r="F41" s="125">
        <f t="shared" si="34"/>
        <v>66.082588633841482</v>
      </c>
      <c r="G41" s="125">
        <f t="shared" si="32"/>
        <v>19.112000000000002</v>
      </c>
      <c r="H41" s="125">
        <f t="shared" si="33"/>
        <v>89.58246128087066</v>
      </c>
      <c r="I41" s="92">
        <v>1.38798</v>
      </c>
      <c r="J41" s="92">
        <v>2.1630700000000003</v>
      </c>
      <c r="K41" s="92">
        <v>2.52258</v>
      </c>
      <c r="L41" s="92">
        <v>4.2189399999999999</v>
      </c>
      <c r="M41" s="125">
        <f t="shared" si="35"/>
        <v>62.581435640627049</v>
      </c>
      <c r="N41" s="125">
        <f t="shared" si="30"/>
        <v>10.29257</v>
      </c>
      <c r="O41" s="125">
        <f t="shared" si="31"/>
        <v>65.498898720144723</v>
      </c>
    </row>
    <row r="42" spans="1:23">
      <c r="A42" s="122" t="s">
        <v>134</v>
      </c>
      <c r="B42" s="92">
        <v>1.8129999999999999</v>
      </c>
      <c r="C42" s="92">
        <v>1.3109999999999999</v>
      </c>
      <c r="D42" s="92">
        <v>0.92300000000000004</v>
      </c>
      <c r="E42" s="92">
        <v>0.63600000000000001</v>
      </c>
      <c r="F42" s="125">
        <f t="shared" si="34"/>
        <v>40.79538165490699</v>
      </c>
      <c r="G42" s="125">
        <f t="shared" si="32"/>
        <v>4.6829999999999998</v>
      </c>
      <c r="H42" s="125">
        <f t="shared" si="33"/>
        <v>33.290625667307289</v>
      </c>
      <c r="I42" s="92">
        <v>0.81468569999999996</v>
      </c>
      <c r="J42" s="92">
        <v>1.22302</v>
      </c>
      <c r="K42" s="92">
        <v>0.39668239999999999</v>
      </c>
      <c r="L42" s="92">
        <v>0.33272849999999998</v>
      </c>
      <c r="M42" s="125">
        <f t="shared" si="35"/>
        <v>45.616058109359209</v>
      </c>
      <c r="N42" s="125">
        <f t="shared" si="30"/>
        <v>2.7671166</v>
      </c>
      <c r="O42" s="125">
        <f t="shared" si="31"/>
        <v>26.35996256897884</v>
      </c>
    </row>
    <row r="43" spans="1:23">
      <c r="A43" s="122" t="s">
        <v>135</v>
      </c>
      <c r="B43" s="92">
        <v>0.79800000000000004</v>
      </c>
      <c r="C43" s="92">
        <v>0.95899999999999996</v>
      </c>
      <c r="D43" s="92">
        <v>1.2589999999999999</v>
      </c>
      <c r="E43" s="92">
        <v>0.66</v>
      </c>
      <c r="F43" s="125">
        <f t="shared" si="34"/>
        <v>34.392912975508075</v>
      </c>
      <c r="G43" s="125">
        <f t="shared" si="32"/>
        <v>3.6760000000000002</v>
      </c>
      <c r="H43" s="125">
        <f t="shared" si="33"/>
        <v>52.203482045701847</v>
      </c>
      <c r="I43" s="92">
        <v>0.69024909999999995</v>
      </c>
      <c r="J43" s="92">
        <v>1.1761300000000001</v>
      </c>
      <c r="K43" s="92">
        <v>0.13726099999999999</v>
      </c>
      <c r="L43" s="92">
        <v>0.1916542</v>
      </c>
      <c r="M43" s="125">
        <f t="shared" si="35"/>
        <v>58.268575000486457</v>
      </c>
      <c r="N43" s="125">
        <f t="shared" si="30"/>
        <v>2.1952943</v>
      </c>
      <c r="O43" s="125">
        <f t="shared" si="31"/>
        <v>14.982738305292367</v>
      </c>
    </row>
    <row r="44" spans="1:23">
      <c r="A44" s="122" t="s">
        <v>53</v>
      </c>
      <c r="B44" s="92">
        <v>0.64400000000000002</v>
      </c>
      <c r="C44" s="92">
        <v>0.25800000000000001</v>
      </c>
      <c r="D44" s="92">
        <v>2.867</v>
      </c>
      <c r="E44" s="92">
        <v>0.61499999999999999</v>
      </c>
      <c r="F44" s="125">
        <f t="shared" si="34"/>
        <v>17.662263067202755</v>
      </c>
      <c r="G44" s="125">
        <f t="shared" si="32"/>
        <v>4.3840000000000003</v>
      </c>
      <c r="H44" s="125">
        <f t="shared" si="33"/>
        <v>79.425182481751818</v>
      </c>
      <c r="I44" s="92">
        <v>0.92084379999999999</v>
      </c>
      <c r="J44" s="92">
        <v>4.7851550000000007E-2</v>
      </c>
      <c r="K44" s="92">
        <v>1.10632</v>
      </c>
      <c r="L44" s="92">
        <v>0.77481640000000007</v>
      </c>
      <c r="M44" s="125">
        <f t="shared" si="35"/>
        <v>41.188741018460973</v>
      </c>
      <c r="N44" s="125">
        <f t="shared" si="30"/>
        <v>2.8498317500000003</v>
      </c>
      <c r="O44" s="125">
        <f t="shared" si="31"/>
        <v>66.0086827932912</v>
      </c>
    </row>
    <row r="45" spans="1:23">
      <c r="A45" s="122" t="s">
        <v>136</v>
      </c>
      <c r="B45" s="92">
        <v>3.9289999999999998</v>
      </c>
      <c r="C45" s="92">
        <v>2.444</v>
      </c>
      <c r="D45" s="92">
        <v>2.5099999999999998</v>
      </c>
      <c r="E45" s="92">
        <v>8.6560000000000006</v>
      </c>
      <c r="F45" s="125">
        <f t="shared" si="34"/>
        <v>77.52104603259896</v>
      </c>
      <c r="G45" s="125">
        <f t="shared" si="32"/>
        <v>17.539000000000001</v>
      </c>
      <c r="H45" s="125">
        <f t="shared" si="33"/>
        <v>63.663834882262385</v>
      </c>
      <c r="I45" s="92">
        <v>3.7516799999999999</v>
      </c>
      <c r="J45" s="92">
        <v>2.9045100000000001</v>
      </c>
      <c r="K45" s="92">
        <v>2.0652499999999998</v>
      </c>
      <c r="L45" s="92">
        <v>2.3135700000000003</v>
      </c>
      <c r="M45" s="125">
        <f t="shared" si="35"/>
        <v>52.835467089307173</v>
      </c>
      <c r="N45" s="125">
        <f t="shared" si="30"/>
        <v>11.035010000000002</v>
      </c>
      <c r="O45" s="125">
        <f t="shared" si="31"/>
        <v>39.68116023456254</v>
      </c>
      <c r="W45" s="49"/>
    </row>
    <row r="46" spans="1:23">
      <c r="A46" s="122" t="s">
        <v>137</v>
      </c>
      <c r="B46" s="92">
        <v>15.875</v>
      </c>
      <c r="C46" s="92">
        <v>16.298999999999999</v>
      </c>
      <c r="D46" s="92">
        <v>0.55900000000000005</v>
      </c>
      <c r="E46" s="92">
        <v>2.641</v>
      </c>
      <c r="F46" s="125">
        <f t="shared" si="34"/>
        <v>82.53125</v>
      </c>
      <c r="G46" s="125">
        <f t="shared" si="32"/>
        <v>35.373999999999995</v>
      </c>
      <c r="H46" s="125">
        <f t="shared" si="33"/>
        <v>9.0461921185051182</v>
      </c>
      <c r="I46" s="92">
        <v>12.568200000000001</v>
      </c>
      <c r="J46" s="92">
        <v>14.6166</v>
      </c>
      <c r="K46" s="92">
        <v>0.64211850000000004</v>
      </c>
      <c r="L46" s="92">
        <v>2.09267</v>
      </c>
      <c r="M46" s="125">
        <f t="shared" si="35"/>
        <v>76.520359801132699</v>
      </c>
      <c r="N46" s="125">
        <f t="shared" si="30"/>
        <v>29.919588500000003</v>
      </c>
      <c r="O46" s="125">
        <f t="shared" si="31"/>
        <v>9.1404616076187004</v>
      </c>
    </row>
    <row r="47" spans="1:23">
      <c r="A47" s="122" t="s">
        <v>138</v>
      </c>
      <c r="B47" s="92">
        <v>1.992</v>
      </c>
      <c r="C47" s="92">
        <v>1.526</v>
      </c>
      <c r="D47" s="92">
        <v>3.9430000000000001</v>
      </c>
      <c r="E47" s="92">
        <v>9.8140000000000001</v>
      </c>
      <c r="F47" s="125">
        <f t="shared" si="34"/>
        <v>71.338227811296079</v>
      </c>
      <c r="G47" s="125">
        <f t="shared" si="32"/>
        <v>17.274999999999999</v>
      </c>
      <c r="H47" s="125">
        <f t="shared" si="33"/>
        <v>79.635311143270627</v>
      </c>
      <c r="I47" s="92">
        <v>2.5752600000000001</v>
      </c>
      <c r="J47" s="92">
        <v>3.9931100000000002</v>
      </c>
      <c r="K47" s="92">
        <v>2.1282700000000001</v>
      </c>
      <c r="L47" s="92">
        <v>4.0356399999999999</v>
      </c>
      <c r="M47" s="125">
        <f t="shared" si="35"/>
        <v>65.472078599460417</v>
      </c>
      <c r="N47" s="125">
        <f t="shared" si="30"/>
        <v>12.732279999999999</v>
      </c>
      <c r="O47" s="125">
        <f t="shared" si="31"/>
        <v>48.411674892478011</v>
      </c>
    </row>
    <row r="48" spans="1:23">
      <c r="A48" s="123" t="s">
        <v>13</v>
      </c>
      <c r="B48" s="66">
        <f>SUM(B33:B47)</f>
        <v>47.437999999999995</v>
      </c>
      <c r="C48" s="66">
        <f>SUM(C33:C47)</f>
        <v>32.241</v>
      </c>
      <c r="D48" s="66">
        <f>SUM(D33:D47)</f>
        <v>74.733000000000004</v>
      </c>
      <c r="E48" s="66">
        <f>SUM(E33:E47)</f>
        <v>63.890999999999998</v>
      </c>
      <c r="F48" s="66">
        <f>SUM(F33:F47)</f>
        <v>515.25632935687929</v>
      </c>
      <c r="G48" s="66">
        <f t="shared" ref="G48" si="36">SUM(G33:G47)</f>
        <v>218.303</v>
      </c>
      <c r="H48" s="66">
        <f>SUM(H33:H47)</f>
        <v>798.91747227106498</v>
      </c>
      <c r="I48" s="66">
        <v>49.9165578</v>
      </c>
      <c r="J48" s="66">
        <v>37.089719749999993</v>
      </c>
      <c r="K48" s="66">
        <f t="shared" ref="K48:O48" si="37">SUM(K33:K47)</f>
        <v>36.756504100000001</v>
      </c>
      <c r="L48" s="66">
        <f t="shared" si="37"/>
        <v>27.954223300000002</v>
      </c>
      <c r="M48" s="66">
        <f t="shared" si="37"/>
        <v>552.97055405184733</v>
      </c>
      <c r="N48" s="66">
        <f t="shared" si="37"/>
        <v>151.71700494999999</v>
      </c>
      <c r="O48" s="66">
        <f t="shared" si="37"/>
        <v>608.74530925358806</v>
      </c>
    </row>
    <row r="49" spans="1:27">
      <c r="A49" s="123" t="s">
        <v>98</v>
      </c>
      <c r="B49" s="66">
        <f>SUM(B48:C48)</f>
        <v>79.679000000000002</v>
      </c>
      <c r="C49" s="66"/>
      <c r="D49" s="66">
        <f>SUM(D48:E48)</f>
        <v>138.624</v>
      </c>
      <c r="E49" s="66"/>
      <c r="F49" s="66"/>
      <c r="G49" s="66"/>
      <c r="H49" s="66"/>
      <c r="I49" s="66">
        <f>SUM(I48:J48)</f>
        <v>87.006277549999993</v>
      </c>
      <c r="J49" s="66"/>
      <c r="K49" s="66">
        <f>SUM(K48:L48)</f>
        <v>64.710727399999996</v>
      </c>
      <c r="L49" s="66"/>
      <c r="M49" s="66"/>
      <c r="N49" s="66"/>
      <c r="O49" s="66"/>
    </row>
    <row r="50" spans="1:27">
      <c r="A50" s="123" t="s">
        <v>93</v>
      </c>
      <c r="B50" s="66">
        <f>SUM(B49:D49)</f>
        <v>218.303</v>
      </c>
      <c r="C50" s="66"/>
      <c r="D50" s="66"/>
      <c r="E50" s="66"/>
      <c r="F50" s="66"/>
      <c r="G50" s="66"/>
      <c r="H50" s="66"/>
      <c r="I50" s="66">
        <f>SUM(I49:K49)</f>
        <v>151.71700494999999</v>
      </c>
      <c r="J50" s="66"/>
      <c r="K50" s="66"/>
      <c r="L50" s="66"/>
      <c r="M50" s="66"/>
      <c r="N50" s="66"/>
      <c r="O50" s="66"/>
    </row>
    <row r="51" spans="1:27">
      <c r="A51" s="233" t="s">
        <v>149</v>
      </c>
      <c r="B51" s="233"/>
      <c r="C51" s="233"/>
      <c r="D51" s="233"/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33"/>
    </row>
    <row r="52" spans="1:27">
      <c r="A52" s="179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</row>
    <row r="53" spans="1:27">
      <c r="A53" s="53" t="s">
        <v>197</v>
      </c>
    </row>
    <row r="54" spans="1:27">
      <c r="A54" s="109"/>
      <c r="B54" s="242">
        <v>2024</v>
      </c>
      <c r="C54" s="243"/>
      <c r="D54" s="243"/>
      <c r="E54" s="243"/>
      <c r="F54" s="243"/>
      <c r="G54" s="243"/>
      <c r="H54" s="234"/>
      <c r="I54" s="237">
        <v>2023</v>
      </c>
      <c r="J54" s="237"/>
      <c r="K54" s="237"/>
      <c r="L54" s="237"/>
      <c r="M54" s="237"/>
      <c r="N54" s="237"/>
      <c r="O54" s="237"/>
      <c r="P54" s="237">
        <v>2022</v>
      </c>
      <c r="Q54" s="237"/>
      <c r="R54" s="237"/>
      <c r="S54" s="237"/>
      <c r="T54" s="237"/>
      <c r="U54" s="237"/>
      <c r="V54" s="237"/>
    </row>
    <row r="55" spans="1:27">
      <c r="A55" s="120"/>
      <c r="B55" s="238" t="s">
        <v>1</v>
      </c>
      <c r="C55" s="238"/>
      <c r="D55" s="238" t="s">
        <v>4</v>
      </c>
      <c r="E55" s="238"/>
      <c r="F55" s="238" t="s">
        <v>116</v>
      </c>
      <c r="G55" s="238"/>
      <c r="H55" s="238"/>
      <c r="I55" s="238" t="s">
        <v>1</v>
      </c>
      <c r="J55" s="238"/>
      <c r="K55" s="238" t="s">
        <v>4</v>
      </c>
      <c r="L55" s="238"/>
      <c r="M55" s="238" t="s">
        <v>116</v>
      </c>
      <c r="N55" s="238"/>
      <c r="O55" s="238"/>
      <c r="P55" s="238" t="s">
        <v>1</v>
      </c>
      <c r="Q55" s="238"/>
      <c r="R55" s="238" t="s">
        <v>4</v>
      </c>
      <c r="S55" s="238"/>
      <c r="T55" s="238" t="s">
        <v>116</v>
      </c>
      <c r="U55" s="238"/>
      <c r="V55" s="238"/>
    </row>
    <row r="56" spans="1:27">
      <c r="A56" s="121" t="s">
        <v>115</v>
      </c>
      <c r="B56" s="90" t="s">
        <v>2</v>
      </c>
      <c r="C56" s="90" t="s">
        <v>3</v>
      </c>
      <c r="D56" s="90" t="s">
        <v>2</v>
      </c>
      <c r="E56" s="90" t="s">
        <v>3</v>
      </c>
      <c r="F56" s="90" t="s">
        <v>44</v>
      </c>
      <c r="G56" s="91" t="s">
        <v>103</v>
      </c>
      <c r="H56" s="90" t="s">
        <v>95</v>
      </c>
      <c r="I56" s="90" t="s">
        <v>2</v>
      </c>
      <c r="J56" s="90" t="s">
        <v>3</v>
      </c>
      <c r="K56" s="90" t="s">
        <v>2</v>
      </c>
      <c r="L56" s="90" t="s">
        <v>3</v>
      </c>
      <c r="M56" s="90" t="s">
        <v>44</v>
      </c>
      <c r="N56" s="91" t="s">
        <v>103</v>
      </c>
      <c r="O56" s="90" t="s">
        <v>95</v>
      </c>
      <c r="P56" s="90" t="s">
        <v>2</v>
      </c>
      <c r="Q56" s="90" t="s">
        <v>3</v>
      </c>
      <c r="R56" s="90" t="s">
        <v>2</v>
      </c>
      <c r="S56" s="90" t="s">
        <v>3</v>
      </c>
      <c r="T56" s="90" t="s">
        <v>44</v>
      </c>
      <c r="U56" s="91" t="s">
        <v>103</v>
      </c>
      <c r="V56" s="90" t="s">
        <v>95</v>
      </c>
    </row>
    <row r="57" spans="1:27">
      <c r="A57" s="122" t="s">
        <v>158</v>
      </c>
      <c r="B57" s="82">
        <v>2.1</v>
      </c>
      <c r="C57" s="62">
        <v>0.48899999999999999</v>
      </c>
      <c r="D57" s="82">
        <v>2.645</v>
      </c>
      <c r="E57" s="86">
        <v>0.52700000000000002</v>
      </c>
      <c r="F57" s="201">
        <f>(E57/(D57+E57))*100</f>
        <v>16.614123581336695</v>
      </c>
      <c r="G57" s="260">
        <f>SUM(B57:E57)</f>
        <v>5.7610000000000001</v>
      </c>
      <c r="H57" s="261">
        <f>((D57+E57)/G57)*100</f>
        <v>55.059885436556158</v>
      </c>
      <c r="I57" s="82">
        <v>1.597</v>
      </c>
      <c r="J57" s="82">
        <v>0.443</v>
      </c>
      <c r="K57" s="82">
        <v>1.9710000000000001</v>
      </c>
      <c r="L57" s="82">
        <v>0.46100000000000002</v>
      </c>
      <c r="M57" s="63">
        <f>(L57/(K57+L57))*100</f>
        <v>18.955592105263158</v>
      </c>
      <c r="N57" s="63">
        <f>SUM(I57:L57)</f>
        <v>4.4720000000000004</v>
      </c>
      <c r="O57" s="63">
        <f>((K57+L57)/N57)*100</f>
        <v>54.382826475849718</v>
      </c>
      <c r="P57" s="82">
        <v>1.1739999999999999</v>
      </c>
      <c r="Q57" s="86">
        <v>0.29199999999999998</v>
      </c>
      <c r="R57" s="82">
        <v>1.5409999999999999</v>
      </c>
      <c r="S57" s="86">
        <v>0.17599999999999999</v>
      </c>
      <c r="T57" s="63">
        <f>(S57/(R57+S57))*100</f>
        <v>10.250436808386722</v>
      </c>
      <c r="U57" s="63">
        <f>SUM(P57:S57)</f>
        <v>3.1829999999999998</v>
      </c>
      <c r="V57" s="63">
        <f>((R57+S57)/U57)*100</f>
        <v>53.942821237825946</v>
      </c>
      <c r="Y57" s="49"/>
      <c r="Z57" s="49"/>
      <c r="AA57" s="49"/>
    </row>
    <row r="58" spans="1:27">
      <c r="A58" s="122" t="s">
        <v>159</v>
      </c>
      <c r="B58" s="82">
        <v>0.51900000000000002</v>
      </c>
      <c r="C58" s="200"/>
      <c r="D58" s="82"/>
      <c r="E58" s="86"/>
      <c r="F58" s="201">
        <v>0</v>
      </c>
      <c r="G58" s="260">
        <f t="shared" ref="G58:G77" si="38">SUM(B58:E58)</f>
        <v>0.51900000000000002</v>
      </c>
      <c r="H58" s="261">
        <f t="shared" ref="H58:H77" si="39">((D58+E58)/G58)*100</f>
        <v>0</v>
      </c>
      <c r="I58" s="82">
        <v>5.6000000000000001E-2</v>
      </c>
      <c r="J58" s="82">
        <v>8.3000000000000004E-2</v>
      </c>
      <c r="K58" s="82">
        <v>0.122</v>
      </c>
      <c r="L58" s="82"/>
      <c r="M58" s="63">
        <f t="shared" ref="M58:M76" si="40">(L58/(K58+L58))*100</f>
        <v>0</v>
      </c>
      <c r="N58" s="63">
        <f t="shared" ref="N58:N70" si="41">SUM(I58:L58)</f>
        <v>0.26100000000000001</v>
      </c>
      <c r="O58" s="63">
        <f t="shared" ref="O58:O76" si="42">((K58+L58)/N58)*100</f>
        <v>46.743295019157081</v>
      </c>
      <c r="P58" s="82">
        <v>9.0999999999999998E-2</v>
      </c>
      <c r="Q58" s="86">
        <v>2.52</v>
      </c>
      <c r="R58" s="82"/>
      <c r="S58" s="86">
        <v>4.9489999999999998</v>
      </c>
      <c r="T58" s="63">
        <f>(S58/(R58+S58))*100</f>
        <v>100</v>
      </c>
      <c r="U58" s="63">
        <f t="shared" ref="U58:U77" si="43">SUM(P58:S58)</f>
        <v>7.5600000000000005</v>
      </c>
      <c r="V58" s="63">
        <f>((R58+S58)/U58)*100</f>
        <v>65.462962962962962</v>
      </c>
    </row>
    <row r="59" spans="1:27">
      <c r="A59" s="122" t="s">
        <v>160</v>
      </c>
      <c r="B59" s="82">
        <v>4.9809999999999999</v>
      </c>
      <c r="C59" s="92">
        <v>2.512</v>
      </c>
      <c r="D59" s="82">
        <v>5.2779999999999996</v>
      </c>
      <c r="E59" s="86">
        <v>3.42</v>
      </c>
      <c r="F59" s="201">
        <f t="shared" ref="F58:F76" si="44">(E59/(D59+E59))*100</f>
        <v>39.319383766383076</v>
      </c>
      <c r="G59" s="260">
        <f t="shared" si="38"/>
        <v>16.191000000000003</v>
      </c>
      <c r="H59" s="261">
        <f t="shared" si="39"/>
        <v>53.721203137545551</v>
      </c>
      <c r="I59" s="82">
        <v>5.1150000000000002</v>
      </c>
      <c r="J59" s="82">
        <v>2.8639999999999999</v>
      </c>
      <c r="K59" s="82">
        <v>5.4720000000000004</v>
      </c>
      <c r="L59" s="82">
        <v>3.097</v>
      </c>
      <c r="M59" s="63">
        <f t="shared" si="40"/>
        <v>36.14190687361419</v>
      </c>
      <c r="N59" s="63">
        <f t="shared" si="41"/>
        <v>16.548000000000002</v>
      </c>
      <c r="O59" s="63">
        <f t="shared" si="42"/>
        <v>51.782692772540486</v>
      </c>
      <c r="P59" s="82">
        <v>5.9640000000000004</v>
      </c>
      <c r="Q59" s="86">
        <v>0.2</v>
      </c>
      <c r="R59" s="82">
        <v>6.7290000000000001</v>
      </c>
      <c r="S59" s="86"/>
      <c r="T59" s="63">
        <f t="shared" ref="T59:T75" si="45">(S59/(R59+S59))*100</f>
        <v>0</v>
      </c>
      <c r="U59" s="63">
        <f t="shared" si="43"/>
        <v>12.893000000000001</v>
      </c>
      <c r="V59" s="63">
        <f t="shared" ref="V59:V77" si="46">((R59+S59)/U59)*100</f>
        <v>52.191111455828739</v>
      </c>
      <c r="Y59" s="49"/>
      <c r="Z59" s="34"/>
      <c r="AA59" s="49"/>
    </row>
    <row r="60" spans="1:27">
      <c r="A60" s="122" t="s">
        <v>161</v>
      </c>
      <c r="B60" s="82">
        <v>0.61899999999999999</v>
      </c>
      <c r="C60" s="62"/>
      <c r="D60" s="82"/>
      <c r="E60" s="86"/>
      <c r="F60" s="201">
        <v>0</v>
      </c>
      <c r="G60" s="260">
        <f t="shared" si="38"/>
        <v>0.61899999999999999</v>
      </c>
      <c r="H60" s="261">
        <f t="shared" si="39"/>
        <v>0</v>
      </c>
      <c r="I60" s="82">
        <v>0.90600000000000003</v>
      </c>
      <c r="J60" s="82"/>
      <c r="K60" s="82"/>
      <c r="L60" s="82"/>
      <c r="M60" s="63"/>
      <c r="N60" s="63">
        <f t="shared" si="41"/>
        <v>0.90600000000000003</v>
      </c>
      <c r="O60" s="63">
        <f t="shared" si="42"/>
        <v>0</v>
      </c>
      <c r="P60" s="82">
        <v>0.94099999999999995</v>
      </c>
      <c r="Q60" s="86">
        <v>0.23</v>
      </c>
      <c r="R60" s="82">
        <v>7.1999999999999995E-2</v>
      </c>
      <c r="S60" s="86"/>
      <c r="T60" s="63">
        <f t="shared" si="45"/>
        <v>0</v>
      </c>
      <c r="U60" s="63">
        <f t="shared" si="43"/>
        <v>1.2430000000000001</v>
      </c>
      <c r="V60" s="63">
        <f t="shared" si="46"/>
        <v>5.7924376508447297</v>
      </c>
      <c r="Z60" s="49"/>
      <c r="AA60" s="49"/>
    </row>
    <row r="61" spans="1:27">
      <c r="A61" s="122" t="s">
        <v>162</v>
      </c>
      <c r="B61" s="82">
        <v>1.6779999999999999</v>
      </c>
      <c r="C61" s="62">
        <v>0.19800000000000001</v>
      </c>
      <c r="D61" s="82">
        <v>0.38800000000000001</v>
      </c>
      <c r="E61" s="86">
        <v>6.0999999999999999E-2</v>
      </c>
      <c r="F61" s="201">
        <f t="shared" si="44"/>
        <v>13.585746102449889</v>
      </c>
      <c r="G61" s="260">
        <f t="shared" si="38"/>
        <v>2.3249999999999997</v>
      </c>
      <c r="H61" s="261">
        <f t="shared" si="39"/>
        <v>19.311827956989251</v>
      </c>
      <c r="I61" s="82">
        <v>0.80100000000000005</v>
      </c>
      <c r="J61" s="34"/>
      <c r="K61" s="82">
        <v>0.83399999999999996</v>
      </c>
      <c r="L61" s="82">
        <v>0.16900000000000001</v>
      </c>
      <c r="M61" s="63">
        <f t="shared" si="40"/>
        <v>16.849451645064807</v>
      </c>
      <c r="N61" s="63">
        <f t="shared" si="41"/>
        <v>1.804</v>
      </c>
      <c r="O61" s="63">
        <f t="shared" si="42"/>
        <v>55.598669623059862</v>
      </c>
      <c r="P61" s="82">
        <v>0.84499999999999997</v>
      </c>
      <c r="Q61" s="86">
        <v>1.282</v>
      </c>
      <c r="R61" s="82">
        <v>0.38600000000000001</v>
      </c>
      <c r="S61" s="86">
        <v>0.59899999999999998</v>
      </c>
      <c r="T61" s="63">
        <f t="shared" si="45"/>
        <v>60.81218274111675</v>
      </c>
      <c r="U61" s="63">
        <f t="shared" si="43"/>
        <v>3.1120000000000001</v>
      </c>
      <c r="V61" s="63">
        <f t="shared" si="46"/>
        <v>31.651670951156813</v>
      </c>
      <c r="Y61" s="49"/>
      <c r="Z61" s="49"/>
      <c r="AA61" s="49"/>
    </row>
    <row r="62" spans="1:27">
      <c r="A62" s="122" t="s">
        <v>49</v>
      </c>
      <c r="B62" s="82">
        <v>4.3620000000000001</v>
      </c>
      <c r="C62" s="92">
        <v>1.944</v>
      </c>
      <c r="D62" s="82">
        <v>8.8130000000000006</v>
      </c>
      <c r="E62" s="86">
        <v>0.316</v>
      </c>
      <c r="F62" s="201">
        <f t="shared" si="44"/>
        <v>3.4614963303757253</v>
      </c>
      <c r="G62" s="260">
        <f t="shared" si="38"/>
        <v>15.435</v>
      </c>
      <c r="H62" s="261">
        <f t="shared" si="39"/>
        <v>59.144800777453845</v>
      </c>
      <c r="I62" s="82">
        <v>6.8819999999999997</v>
      </c>
      <c r="J62" s="82">
        <v>1.7290000000000001</v>
      </c>
      <c r="K62" s="82">
        <v>9.8239999999999998</v>
      </c>
      <c r="L62" s="82">
        <v>0.63100000000000001</v>
      </c>
      <c r="M62" s="63">
        <f t="shared" si="40"/>
        <v>6.0353897656623623</v>
      </c>
      <c r="N62" s="63">
        <f>SUM(I62:L62)</f>
        <v>19.066000000000003</v>
      </c>
      <c r="O62" s="63">
        <f t="shared" si="42"/>
        <v>54.835833420748969</v>
      </c>
      <c r="P62" s="82">
        <v>3.919</v>
      </c>
      <c r="Q62" s="86">
        <v>7.5069999999999997</v>
      </c>
      <c r="R62" s="82">
        <v>9.9</v>
      </c>
      <c r="S62" s="86">
        <v>11.414</v>
      </c>
      <c r="T62" s="63">
        <f t="shared" si="45"/>
        <v>53.551656188420758</v>
      </c>
      <c r="U62" s="63">
        <f t="shared" si="43"/>
        <v>32.74</v>
      </c>
      <c r="V62" s="63">
        <f t="shared" si="46"/>
        <v>65.100794135613924</v>
      </c>
      <c r="Y62" s="49"/>
      <c r="Z62" s="49"/>
      <c r="AA62" s="49"/>
    </row>
    <row r="63" spans="1:27">
      <c r="A63" s="122" t="s">
        <v>174</v>
      </c>
      <c r="B63" s="82">
        <v>11.782</v>
      </c>
      <c r="C63" s="92">
        <v>9.6259999999999994</v>
      </c>
      <c r="D63" s="82">
        <v>15.417</v>
      </c>
      <c r="E63" s="86">
        <v>11.74</v>
      </c>
      <c r="F63" s="201">
        <f t="shared" si="44"/>
        <v>43.230106418234712</v>
      </c>
      <c r="G63" s="260">
        <f t="shared" si="38"/>
        <v>48.565000000000005</v>
      </c>
      <c r="H63" s="261">
        <f t="shared" si="39"/>
        <v>55.918871615360857</v>
      </c>
      <c r="I63" s="82">
        <v>11.708</v>
      </c>
      <c r="J63" s="82">
        <v>10.026</v>
      </c>
      <c r="K63" s="82">
        <v>12.849</v>
      </c>
      <c r="L63" s="82">
        <v>8.9410000000000007</v>
      </c>
      <c r="M63" s="63">
        <f t="shared" si="40"/>
        <v>41.032583754015604</v>
      </c>
      <c r="N63" s="63">
        <f t="shared" si="41"/>
        <v>43.524000000000001</v>
      </c>
      <c r="O63" s="63">
        <f t="shared" si="42"/>
        <v>50.06433232239683</v>
      </c>
      <c r="P63" s="82">
        <v>10.404</v>
      </c>
      <c r="Q63" s="86">
        <v>0.52600000000000002</v>
      </c>
      <c r="R63" s="82">
        <v>15.65</v>
      </c>
      <c r="S63" s="86">
        <v>1.2010000000000001</v>
      </c>
      <c r="T63" s="63">
        <f t="shared" si="45"/>
        <v>7.1271734615156372</v>
      </c>
      <c r="U63" s="63">
        <f t="shared" si="43"/>
        <v>27.780999999999999</v>
      </c>
      <c r="V63" s="63">
        <f t="shared" si="46"/>
        <v>60.656563838594721</v>
      </c>
      <c r="Y63" s="49"/>
      <c r="Z63" s="49"/>
      <c r="AA63" s="49"/>
    </row>
    <row r="64" spans="1:27">
      <c r="A64" s="122" t="s">
        <v>163</v>
      </c>
      <c r="B64" s="82">
        <v>3.24</v>
      </c>
      <c r="C64" s="62">
        <v>0.17</v>
      </c>
      <c r="D64" s="82">
        <v>9.2089999999999996</v>
      </c>
      <c r="E64" s="86">
        <v>0.499</v>
      </c>
      <c r="F64" s="201">
        <f t="shared" si="44"/>
        <v>5.1400906468891634</v>
      </c>
      <c r="G64" s="260">
        <f t="shared" si="38"/>
        <v>13.118</v>
      </c>
      <c r="H64" s="261">
        <f t="shared" si="39"/>
        <v>74.005183717030036</v>
      </c>
      <c r="I64" s="82">
        <v>3.899</v>
      </c>
      <c r="J64" s="82">
        <v>1.869</v>
      </c>
      <c r="K64" s="82">
        <v>9.1630000000000003</v>
      </c>
      <c r="L64" s="82">
        <v>0.83899999999999997</v>
      </c>
      <c r="M64" s="63">
        <f t="shared" si="40"/>
        <v>8.3883223355328926</v>
      </c>
      <c r="N64" s="63">
        <f t="shared" si="41"/>
        <v>15.770000000000001</v>
      </c>
      <c r="O64" s="63">
        <f t="shared" si="42"/>
        <v>63.424223208623964</v>
      </c>
      <c r="P64" s="82">
        <v>4.085</v>
      </c>
      <c r="Q64" s="86">
        <v>1.593</v>
      </c>
      <c r="R64" s="82">
        <v>9.8559999999999999</v>
      </c>
      <c r="S64" s="86">
        <v>7.1580000000000004</v>
      </c>
      <c r="T64" s="63">
        <f t="shared" si="45"/>
        <v>42.071235453156234</v>
      </c>
      <c r="U64" s="63">
        <f t="shared" si="43"/>
        <v>22.692</v>
      </c>
      <c r="V64" s="63">
        <f t="shared" si="46"/>
        <v>74.977965802926136</v>
      </c>
      <c r="Y64" s="34"/>
      <c r="Z64" s="49"/>
      <c r="AA64" s="49"/>
    </row>
    <row r="65" spans="1:27">
      <c r="A65" s="122" t="s">
        <v>164</v>
      </c>
      <c r="B65" s="82">
        <v>1.369</v>
      </c>
      <c r="C65" s="92">
        <v>1.528</v>
      </c>
      <c r="D65" s="82">
        <v>3.512</v>
      </c>
      <c r="E65" s="86">
        <v>7.5030000000000001</v>
      </c>
      <c r="F65" s="201">
        <f t="shared" si="44"/>
        <v>68.116205174761689</v>
      </c>
      <c r="G65" s="260">
        <f t="shared" si="38"/>
        <v>13.912000000000001</v>
      </c>
      <c r="H65" s="261">
        <f t="shared" si="39"/>
        <v>79.176250718803914</v>
      </c>
      <c r="I65" s="82">
        <v>1.8140000000000001</v>
      </c>
      <c r="J65" s="82">
        <v>1.6060000000000001</v>
      </c>
      <c r="K65" s="82">
        <v>3.2839999999999998</v>
      </c>
      <c r="L65" s="82">
        <v>8.0090000000000003</v>
      </c>
      <c r="M65" s="63">
        <f t="shared" si="40"/>
        <v>70.920038962188968</v>
      </c>
      <c r="N65" s="63">
        <f t="shared" si="41"/>
        <v>14.713000000000001</v>
      </c>
      <c r="O65" s="63">
        <f t="shared" si="42"/>
        <v>76.755250458777951</v>
      </c>
      <c r="P65" s="82">
        <v>0.69299999999999995</v>
      </c>
      <c r="Q65" s="86">
        <v>0.73399999999999999</v>
      </c>
      <c r="R65" s="82">
        <v>3.0979999999999999</v>
      </c>
      <c r="S65" s="86">
        <v>0.25700000000000001</v>
      </c>
      <c r="T65" s="63">
        <f t="shared" si="45"/>
        <v>7.6602086438152011</v>
      </c>
      <c r="U65" s="63">
        <f t="shared" si="43"/>
        <v>4.782</v>
      </c>
      <c r="V65" s="63">
        <f t="shared" si="46"/>
        <v>70.158929318276876</v>
      </c>
      <c r="Y65" s="49"/>
      <c r="Z65" s="49"/>
      <c r="AA65" s="49"/>
    </row>
    <row r="66" spans="1:27">
      <c r="A66" s="122" t="s">
        <v>165</v>
      </c>
      <c r="B66" s="82">
        <v>1.6</v>
      </c>
      <c r="C66" s="62">
        <v>0.55600000000000005</v>
      </c>
      <c r="D66" s="82">
        <v>0.56599999999999995</v>
      </c>
      <c r="E66" s="86">
        <v>0.23799999999999999</v>
      </c>
      <c r="F66" s="201">
        <f t="shared" si="44"/>
        <v>29.601990049751244</v>
      </c>
      <c r="G66" s="260">
        <f t="shared" si="38"/>
        <v>2.96</v>
      </c>
      <c r="H66" s="261">
        <f t="shared" si="39"/>
        <v>27.162162162162161</v>
      </c>
      <c r="I66" s="82">
        <v>1.367</v>
      </c>
      <c r="J66" s="82">
        <v>0.86199999999999999</v>
      </c>
      <c r="K66" s="82">
        <v>0.57899999999999996</v>
      </c>
      <c r="L66" s="82">
        <v>0.14699999999999999</v>
      </c>
      <c r="M66" s="63">
        <f t="shared" si="40"/>
        <v>20.24793388429752</v>
      </c>
      <c r="N66" s="63">
        <f t="shared" si="41"/>
        <v>2.9549999999999996</v>
      </c>
      <c r="O66" s="63">
        <f t="shared" si="42"/>
        <v>24.568527918781729</v>
      </c>
      <c r="P66" s="82">
        <v>1.304</v>
      </c>
      <c r="Q66" s="86">
        <v>1.87</v>
      </c>
      <c r="R66" s="82">
        <v>0.51100000000000001</v>
      </c>
      <c r="S66" s="86">
        <v>0.65200000000000002</v>
      </c>
      <c r="T66" s="63">
        <f t="shared" si="45"/>
        <v>56.06190885640585</v>
      </c>
      <c r="U66" s="63">
        <f t="shared" si="43"/>
        <v>4.3370000000000006</v>
      </c>
      <c r="V66" s="63">
        <f t="shared" si="46"/>
        <v>26.815771270463451</v>
      </c>
      <c r="Y66" s="49"/>
      <c r="Z66" s="49"/>
      <c r="AA66" s="49"/>
    </row>
    <row r="67" spans="1:27">
      <c r="A67" s="122" t="s">
        <v>166</v>
      </c>
      <c r="B67" s="82">
        <v>1.08</v>
      </c>
      <c r="C67" s="92">
        <v>1.7030000000000001</v>
      </c>
      <c r="D67" s="82">
        <v>0.499</v>
      </c>
      <c r="E67" s="86">
        <v>9.0999999999999998E-2</v>
      </c>
      <c r="F67" s="201">
        <f t="shared" si="44"/>
        <v>15.423728813559324</v>
      </c>
      <c r="G67" s="260">
        <f t="shared" si="38"/>
        <v>3.3730000000000007</v>
      </c>
      <c r="H67" s="261">
        <f t="shared" si="39"/>
        <v>17.491847020456564</v>
      </c>
      <c r="I67" s="82">
        <v>1.421</v>
      </c>
      <c r="J67" s="82">
        <v>1.5640000000000001</v>
      </c>
      <c r="K67" s="82">
        <v>0.44600000000000001</v>
      </c>
      <c r="L67" s="82">
        <v>0.19600000000000001</v>
      </c>
      <c r="M67" s="63">
        <f t="shared" si="40"/>
        <v>30.529595015576323</v>
      </c>
      <c r="N67" s="63">
        <f t="shared" si="41"/>
        <v>3.6270000000000007</v>
      </c>
      <c r="O67" s="63">
        <f t="shared" si="42"/>
        <v>17.700578990901569</v>
      </c>
      <c r="P67" s="82">
        <v>2.7679999999999998</v>
      </c>
      <c r="Q67" s="86">
        <v>1.2070000000000001</v>
      </c>
      <c r="R67" s="82">
        <v>0.63100000000000001</v>
      </c>
      <c r="S67" s="86">
        <v>9.0999999999999998E-2</v>
      </c>
      <c r="T67" s="63">
        <f t="shared" si="45"/>
        <v>12.603878116343489</v>
      </c>
      <c r="U67" s="63">
        <f t="shared" si="43"/>
        <v>4.6970000000000001</v>
      </c>
      <c r="V67" s="63">
        <f>((R67+S67)/U67)*100</f>
        <v>15.37151373216947</v>
      </c>
      <c r="Z67" s="49"/>
      <c r="AA67" s="49"/>
    </row>
    <row r="68" spans="1:27">
      <c r="A68" s="122" t="s">
        <v>167</v>
      </c>
      <c r="B68" s="82">
        <v>0.86</v>
      </c>
      <c r="C68" s="92">
        <v>1.077</v>
      </c>
      <c r="D68" s="82">
        <v>0.36099999999999999</v>
      </c>
      <c r="E68" s="86">
        <v>0.372</v>
      </c>
      <c r="F68" s="201">
        <f t="shared" si="44"/>
        <v>50.75034106412005</v>
      </c>
      <c r="G68" s="260">
        <f t="shared" si="38"/>
        <v>2.67</v>
      </c>
      <c r="H68" s="261">
        <f t="shared" si="39"/>
        <v>27.45318352059925</v>
      </c>
      <c r="I68" s="82">
        <v>1.0309999999999999</v>
      </c>
      <c r="J68" s="82">
        <v>0.59699999999999998</v>
      </c>
      <c r="K68" s="82">
        <v>0.30299999999999999</v>
      </c>
      <c r="L68" s="82"/>
      <c r="M68" s="63">
        <f t="shared" si="40"/>
        <v>0</v>
      </c>
      <c r="N68" s="63">
        <f t="shared" si="41"/>
        <v>1.9309999999999998</v>
      </c>
      <c r="O68" s="63">
        <f t="shared" si="42"/>
        <v>15.691351631279129</v>
      </c>
      <c r="P68" s="82">
        <v>0.36399999999999999</v>
      </c>
      <c r="Q68" s="86">
        <v>0.76700000000000002</v>
      </c>
      <c r="R68" s="82">
        <v>0.35599999999999998</v>
      </c>
      <c r="S68" s="86">
        <v>1.7929999999999999</v>
      </c>
      <c r="T68" s="63">
        <f t="shared" si="45"/>
        <v>83.434155421126093</v>
      </c>
      <c r="U68" s="63">
        <f t="shared" si="43"/>
        <v>3.2800000000000002</v>
      </c>
      <c r="V68" s="63">
        <f t="shared" si="46"/>
        <v>65.518292682926827</v>
      </c>
      <c r="Z68" s="49"/>
      <c r="AA68" s="49"/>
    </row>
    <row r="69" spans="1:27">
      <c r="A69" s="122" t="s">
        <v>168</v>
      </c>
      <c r="B69" s="82">
        <v>2.3679999999999999</v>
      </c>
      <c r="C69" s="92">
        <v>1.4730000000000001</v>
      </c>
      <c r="D69" s="82">
        <v>3.6339999999999999</v>
      </c>
      <c r="E69" s="86">
        <v>1.4</v>
      </c>
      <c r="F69" s="201">
        <f t="shared" si="44"/>
        <v>27.810885975367501</v>
      </c>
      <c r="G69" s="260">
        <f t="shared" si="38"/>
        <v>8.875</v>
      </c>
      <c r="H69" s="261">
        <f t="shared" si="39"/>
        <v>56.721126760563379</v>
      </c>
      <c r="I69" s="82">
        <v>1.1759999999999999</v>
      </c>
      <c r="J69" s="82">
        <v>1.1379999999999999</v>
      </c>
      <c r="K69" s="82">
        <v>2.7360000000000002</v>
      </c>
      <c r="L69" s="82">
        <v>1.7929999999999999</v>
      </c>
      <c r="M69" s="63">
        <f t="shared" si="40"/>
        <v>39.589313314197398</v>
      </c>
      <c r="N69" s="63">
        <f t="shared" si="41"/>
        <v>6.8430000000000009</v>
      </c>
      <c r="O69" s="63">
        <f t="shared" si="42"/>
        <v>66.184422037118225</v>
      </c>
      <c r="P69" s="82">
        <v>1.135</v>
      </c>
      <c r="Q69" s="86">
        <v>2.8279999999999998</v>
      </c>
      <c r="R69" s="82">
        <v>2.6429999999999998</v>
      </c>
      <c r="S69" s="86">
        <v>4</v>
      </c>
      <c r="T69" s="63">
        <f t="shared" si="45"/>
        <v>60.213758843895839</v>
      </c>
      <c r="U69" s="63">
        <f t="shared" si="43"/>
        <v>10.606</v>
      </c>
      <c r="V69" s="63">
        <f t="shared" si="46"/>
        <v>62.634357910616636</v>
      </c>
      <c r="Y69" s="49"/>
      <c r="Z69" s="49"/>
      <c r="AA69" s="49"/>
    </row>
    <row r="70" spans="1:27">
      <c r="A70" s="122" t="s">
        <v>169</v>
      </c>
      <c r="B70" s="82">
        <v>3.87</v>
      </c>
      <c r="C70" s="92">
        <v>1.2849999999999999</v>
      </c>
      <c r="D70" s="82">
        <v>0.26700000000000002</v>
      </c>
      <c r="E70" s="86">
        <v>4.1509999999999998</v>
      </c>
      <c r="F70" s="201">
        <f t="shared" si="44"/>
        <v>93.956541421457658</v>
      </c>
      <c r="G70" s="260">
        <f t="shared" si="38"/>
        <v>9.5730000000000004</v>
      </c>
      <c r="H70" s="261">
        <f t="shared" si="39"/>
        <v>46.150631985793375</v>
      </c>
      <c r="I70" s="82">
        <v>3.7909999999999999</v>
      </c>
      <c r="J70" s="82">
        <v>1.534</v>
      </c>
      <c r="K70" s="82">
        <v>1.744</v>
      </c>
      <c r="L70" s="82">
        <v>7.3780000000000001</v>
      </c>
      <c r="M70" s="63">
        <f t="shared" si="40"/>
        <v>80.881385661039246</v>
      </c>
      <c r="N70" s="63">
        <f t="shared" si="41"/>
        <v>14.446999999999999</v>
      </c>
      <c r="O70" s="63">
        <f t="shared" si="42"/>
        <v>63.14113656814564</v>
      </c>
      <c r="P70" s="82">
        <v>3.5339999999999998</v>
      </c>
      <c r="Q70" s="86">
        <v>5.3620000000000001</v>
      </c>
      <c r="R70" s="82">
        <v>2.129</v>
      </c>
      <c r="S70" s="86">
        <v>0.186</v>
      </c>
      <c r="T70" s="63">
        <f t="shared" si="45"/>
        <v>8.0345572354211665</v>
      </c>
      <c r="U70" s="63">
        <f t="shared" si="43"/>
        <v>11.211</v>
      </c>
      <c r="V70" s="63">
        <f t="shared" si="46"/>
        <v>20.649362233520648</v>
      </c>
      <c r="Y70" s="49"/>
      <c r="Z70" s="49"/>
      <c r="AA70" s="49"/>
    </row>
    <row r="71" spans="1:27">
      <c r="A71" s="122" t="s">
        <v>170</v>
      </c>
      <c r="B71" s="82">
        <v>7.3540000000000001</v>
      </c>
      <c r="C71" s="92">
        <v>3.9510000000000001</v>
      </c>
      <c r="D71" s="82"/>
      <c r="E71" s="86"/>
      <c r="F71" s="201"/>
      <c r="G71" s="260">
        <f t="shared" si="38"/>
        <v>11.305</v>
      </c>
      <c r="H71" s="261">
        <f t="shared" si="39"/>
        <v>0</v>
      </c>
      <c r="I71" s="82">
        <v>5.8860000000000001</v>
      </c>
      <c r="J71" s="82">
        <v>5.117</v>
      </c>
      <c r="K71" s="82"/>
      <c r="L71" s="82"/>
      <c r="M71" s="63"/>
      <c r="N71" s="63">
        <f t="shared" ref="N71:N76" si="47">SUM(I71:L71)</f>
        <v>11.003</v>
      </c>
      <c r="O71" s="63">
        <f t="shared" si="42"/>
        <v>0</v>
      </c>
      <c r="P71" s="82">
        <v>7.6859999999999999</v>
      </c>
      <c r="Q71" s="86">
        <v>3.8919999999999999</v>
      </c>
      <c r="R71" s="82"/>
      <c r="S71" s="86">
        <v>0.39700000000000002</v>
      </c>
      <c r="T71" s="63">
        <f t="shared" si="45"/>
        <v>100</v>
      </c>
      <c r="U71" s="63">
        <f t="shared" si="43"/>
        <v>11.975</v>
      </c>
      <c r="V71" s="63">
        <f t="shared" si="46"/>
        <v>3.315240083507307</v>
      </c>
      <c r="Z71" s="49"/>
      <c r="AA71" s="49"/>
    </row>
    <row r="72" spans="1:27">
      <c r="A72" s="122" t="s">
        <v>154</v>
      </c>
      <c r="B72" s="82">
        <v>3.2280000000000002</v>
      </c>
      <c r="C72" s="92">
        <v>4.4169999999999998</v>
      </c>
      <c r="D72" s="82">
        <v>0.81599999999999995</v>
      </c>
      <c r="E72" s="86">
        <v>0.68300000000000005</v>
      </c>
      <c r="F72" s="201">
        <f t="shared" si="44"/>
        <v>45.563709139426287</v>
      </c>
      <c r="G72" s="260">
        <f t="shared" si="38"/>
        <v>9.1440000000000001</v>
      </c>
      <c r="H72" s="261">
        <f t="shared" si="39"/>
        <v>16.393263342082239</v>
      </c>
      <c r="I72" s="82">
        <v>2.7109999999999999</v>
      </c>
      <c r="J72" s="82">
        <v>3.996</v>
      </c>
      <c r="K72" s="82">
        <v>0.47899999999999998</v>
      </c>
      <c r="L72" s="82">
        <v>0.92600000000000005</v>
      </c>
      <c r="M72" s="63">
        <f t="shared" si="40"/>
        <v>65.907473309608548</v>
      </c>
      <c r="N72" s="63">
        <f t="shared" si="47"/>
        <v>8.1120000000000001</v>
      </c>
      <c r="O72" s="63">
        <f t="shared" si="42"/>
        <v>17.32001972386588</v>
      </c>
      <c r="P72" s="82">
        <v>2.3959999999999999</v>
      </c>
      <c r="Q72" s="86">
        <v>6.5629999999999997</v>
      </c>
      <c r="R72" s="82">
        <v>0.90300000000000002</v>
      </c>
      <c r="S72" s="86">
        <v>1.177</v>
      </c>
      <c r="T72" s="63">
        <f t="shared" si="45"/>
        <v>56.58653846153846</v>
      </c>
      <c r="U72" s="63">
        <f t="shared" si="43"/>
        <v>11.039</v>
      </c>
      <c r="V72" s="63">
        <f t="shared" si="46"/>
        <v>18.842286438989039</v>
      </c>
      <c r="Y72" s="49"/>
      <c r="Z72" s="49"/>
      <c r="AA72" s="49"/>
    </row>
    <row r="73" spans="1:27">
      <c r="A73" s="122" t="s">
        <v>171</v>
      </c>
      <c r="B73" s="82">
        <v>2.056</v>
      </c>
      <c r="C73" s="92">
        <v>8.1359999999999992</v>
      </c>
      <c r="D73" s="82">
        <v>0.43099999999999999</v>
      </c>
      <c r="E73" s="86">
        <v>0.99</v>
      </c>
      <c r="F73" s="201">
        <f t="shared" si="44"/>
        <v>69.669247009148478</v>
      </c>
      <c r="G73" s="260">
        <f t="shared" si="38"/>
        <v>11.613</v>
      </c>
      <c r="H73" s="261">
        <f t="shared" si="39"/>
        <v>12.236286919831224</v>
      </c>
      <c r="I73" s="82">
        <v>3.2549999999999999</v>
      </c>
      <c r="J73" s="82">
        <v>6.7690000000000001</v>
      </c>
      <c r="K73" s="82"/>
      <c r="L73" s="82">
        <v>1.7689999999999999</v>
      </c>
      <c r="M73" s="63">
        <f t="shared" si="40"/>
        <v>100</v>
      </c>
      <c r="N73" s="63">
        <f t="shared" si="47"/>
        <v>11.793000000000001</v>
      </c>
      <c r="O73" s="63">
        <f t="shared" si="42"/>
        <v>15.000423980327311</v>
      </c>
      <c r="P73" s="82">
        <v>3.2429999999999999</v>
      </c>
      <c r="Q73" s="86">
        <v>0.78600000000000003</v>
      </c>
      <c r="R73" s="82">
        <v>0.443</v>
      </c>
      <c r="S73" s="86">
        <v>0.94399999999999995</v>
      </c>
      <c r="T73" s="63">
        <f t="shared" si="45"/>
        <v>68.06056236481615</v>
      </c>
      <c r="U73" s="63">
        <f t="shared" si="43"/>
        <v>5.4159999999999995</v>
      </c>
      <c r="V73" s="63">
        <f t="shared" si="46"/>
        <v>25.609305760709013</v>
      </c>
      <c r="Y73" s="49"/>
      <c r="Z73" s="49"/>
      <c r="AA73" s="49"/>
    </row>
    <row r="74" spans="1:27">
      <c r="A74" s="122" t="s">
        <v>172</v>
      </c>
      <c r="B74" s="82">
        <v>0.81599999999999995</v>
      </c>
      <c r="C74" s="92">
        <v>1.012</v>
      </c>
      <c r="D74" s="82">
        <v>0.75900000000000001</v>
      </c>
      <c r="E74" s="86">
        <v>0.439</v>
      </c>
      <c r="F74" s="201">
        <f t="shared" si="44"/>
        <v>36.644407345575964</v>
      </c>
      <c r="G74" s="260">
        <f t="shared" si="38"/>
        <v>3.0259999999999998</v>
      </c>
      <c r="H74" s="261">
        <f t="shared" si="39"/>
        <v>39.590218109715799</v>
      </c>
      <c r="I74" s="82">
        <v>0.95</v>
      </c>
      <c r="J74" s="82">
        <v>0.98499999999999999</v>
      </c>
      <c r="K74" s="82">
        <v>0.60399999999999998</v>
      </c>
      <c r="L74" s="82">
        <v>0.441</v>
      </c>
      <c r="M74" s="63">
        <f t="shared" si="40"/>
        <v>42.200956937799042</v>
      </c>
      <c r="N74" s="63">
        <f t="shared" si="47"/>
        <v>2.98</v>
      </c>
      <c r="O74" s="63">
        <f t="shared" si="42"/>
        <v>35.067114093959731</v>
      </c>
      <c r="P74" s="82">
        <v>0.48</v>
      </c>
      <c r="Q74" s="86">
        <v>0.94099999999999995</v>
      </c>
      <c r="R74" s="82">
        <v>1.4590000000000001</v>
      </c>
      <c r="S74" s="86">
        <v>3.6539999999999999</v>
      </c>
      <c r="T74" s="63">
        <f t="shared" si="45"/>
        <v>71.464893408957565</v>
      </c>
      <c r="U74" s="63">
        <f t="shared" si="43"/>
        <v>6.5339999999999998</v>
      </c>
      <c r="V74" s="63">
        <f t="shared" si="46"/>
        <v>78.252219161310066</v>
      </c>
      <c r="Y74" s="49"/>
      <c r="Z74" s="49"/>
      <c r="AA74" s="49"/>
    </row>
    <row r="75" spans="1:27">
      <c r="A75" s="255" t="s">
        <v>173</v>
      </c>
      <c r="B75" s="82">
        <v>0.86099999999999999</v>
      </c>
      <c r="C75" s="92">
        <v>1.1970000000000001</v>
      </c>
      <c r="D75" s="256">
        <v>2.8090000000000002</v>
      </c>
      <c r="E75" s="86">
        <v>3.4620000000000002</v>
      </c>
      <c r="F75" s="201">
        <f t="shared" si="44"/>
        <v>55.206506139371704</v>
      </c>
      <c r="G75" s="260">
        <f t="shared" si="38"/>
        <v>8.3290000000000006</v>
      </c>
      <c r="H75" s="261">
        <f t="shared" si="39"/>
        <v>75.291151398727337</v>
      </c>
      <c r="I75" s="256">
        <v>0.84099999999999997</v>
      </c>
      <c r="J75" s="256">
        <v>0.81699999999999995</v>
      </c>
      <c r="K75" s="256">
        <v>1.64</v>
      </c>
      <c r="L75" s="256">
        <v>3.4710000000000001</v>
      </c>
      <c r="M75" s="257">
        <f t="shared" si="40"/>
        <v>67.912345920563496</v>
      </c>
      <c r="N75" s="257">
        <f t="shared" si="47"/>
        <v>6.7690000000000001</v>
      </c>
      <c r="O75" s="257">
        <f t="shared" si="42"/>
        <v>75.50598315851677</v>
      </c>
      <c r="Q75" s="87">
        <v>0.73899999999999999</v>
      </c>
      <c r="S75" s="87">
        <v>3.77</v>
      </c>
      <c r="T75" s="257">
        <f>(S75/(R75+S75))*100</f>
        <v>100</v>
      </c>
      <c r="U75" s="257">
        <f t="shared" si="43"/>
        <v>4.5090000000000003</v>
      </c>
      <c r="V75" s="63">
        <f t="shared" si="46"/>
        <v>83.610556664448879</v>
      </c>
      <c r="Y75" s="49"/>
      <c r="Z75" s="49"/>
      <c r="AA75" s="49"/>
    </row>
    <row r="76" spans="1:27" s="62" customFormat="1">
      <c r="A76" s="122" t="s">
        <v>196</v>
      </c>
      <c r="C76" s="62">
        <v>0.65400000000000003</v>
      </c>
      <c r="D76" s="82"/>
      <c r="E76" s="86">
        <v>3.0529999999999999</v>
      </c>
      <c r="F76" s="201">
        <f>(E76/(D76+E76))*100</f>
        <v>100</v>
      </c>
      <c r="G76" s="260">
        <f t="shared" si="38"/>
        <v>3.7069999999999999</v>
      </c>
      <c r="H76" s="261">
        <f t="shared" si="39"/>
        <v>82.357701645535471</v>
      </c>
      <c r="J76" s="82">
        <v>0.46500000000000002</v>
      </c>
      <c r="L76" s="82">
        <v>2.4670000000000001</v>
      </c>
      <c r="M76" s="63">
        <f>(L76/(K76+L76))*100</f>
        <v>100</v>
      </c>
      <c r="N76" s="63">
        <f>SUM(I76:L76)</f>
        <v>2.9319999999999999</v>
      </c>
      <c r="O76" s="63">
        <f>((K77+L76)/N76)*100</f>
        <v>86.971350613915433</v>
      </c>
      <c r="P76" s="82"/>
      <c r="Q76" s="86"/>
      <c r="R76" s="82"/>
      <c r="S76" s="86"/>
      <c r="T76" s="63">
        <f t="shared" ref="T76:T77" si="48">(S76/(R78+S76))*100</f>
        <v>0</v>
      </c>
      <c r="U76" s="63">
        <f t="shared" si="43"/>
        <v>0</v>
      </c>
      <c r="V76" s="63">
        <v>0</v>
      </c>
      <c r="Y76" s="92"/>
      <c r="Z76" s="92"/>
      <c r="AA76" s="92"/>
    </row>
    <row r="77" spans="1:27" s="62" customFormat="1">
      <c r="A77" s="200" t="s">
        <v>215</v>
      </c>
      <c r="B77" s="82">
        <v>0.151</v>
      </c>
      <c r="C77" s="92"/>
      <c r="D77" s="82"/>
      <c r="E77" s="86"/>
      <c r="F77" s="200"/>
      <c r="G77" s="260">
        <f t="shared" si="38"/>
        <v>0.151</v>
      </c>
      <c r="H77" s="261">
        <f t="shared" si="39"/>
        <v>0</v>
      </c>
      <c r="I77" s="82">
        <v>0.121</v>
      </c>
      <c r="J77" s="82"/>
      <c r="K77" s="82">
        <v>8.3000000000000004E-2</v>
      </c>
      <c r="L77" s="82"/>
      <c r="M77" s="63"/>
      <c r="N77" s="63">
        <f>SUM(I77:L77)</f>
        <v>0.20400000000000001</v>
      </c>
      <c r="O77" s="63">
        <f>((K78+L77)/N77)*100</f>
        <v>25555.392156862737</v>
      </c>
      <c r="P77" s="82">
        <v>0.879</v>
      </c>
      <c r="Q77" s="86"/>
      <c r="R77" s="82">
        <v>2.2970000000000002</v>
      </c>
      <c r="S77" s="86"/>
      <c r="T77" s="63">
        <f t="shared" si="48"/>
        <v>0</v>
      </c>
      <c r="U77" s="63">
        <f t="shared" si="43"/>
        <v>3.1760000000000002</v>
      </c>
      <c r="V77" s="63">
        <f t="shared" si="46"/>
        <v>72.323677581863976</v>
      </c>
      <c r="Y77" s="92"/>
      <c r="Z77" s="92"/>
      <c r="AA77" s="92"/>
    </row>
    <row r="78" spans="1:27" s="32" customFormat="1">
      <c r="A78" s="258" t="s">
        <v>13</v>
      </c>
      <c r="B78" s="259">
        <f t="shared" ref="B78:C78" si="49">SUM(B57:B76)</f>
        <v>54.742999999999995</v>
      </c>
      <c r="C78" s="66">
        <f>SUM(C57:C77)</f>
        <v>41.928000000000004</v>
      </c>
      <c r="D78" s="259">
        <f>SUM(D57:D76)</f>
        <v>55.404000000000003</v>
      </c>
      <c r="E78" s="148">
        <f>SUM(E57:E76)</f>
        <v>38.944999999999993</v>
      </c>
      <c r="F78" s="148">
        <f t="shared" ref="F78:H78" si="50">SUM(F57:F76)</f>
        <v>714.09450897820921</v>
      </c>
      <c r="G78" s="148">
        <f t="shared" si="50"/>
        <v>191.02000000000004</v>
      </c>
      <c r="H78" s="148">
        <f t="shared" si="50"/>
        <v>797.1855962252065</v>
      </c>
      <c r="I78" s="259">
        <f>SUM(I57:I77)</f>
        <v>55.328000000000003</v>
      </c>
      <c r="J78" s="259">
        <f t="shared" ref="I78:J78" si="51">SUM(J57:J76)</f>
        <v>42.463999999999999</v>
      </c>
      <c r="K78" s="259">
        <f>SUM(K57:K77)</f>
        <v>52.132999999999988</v>
      </c>
      <c r="L78" s="259">
        <f>SUM(L57:L76)</f>
        <v>40.734999999999999</v>
      </c>
      <c r="M78" s="259">
        <f>SUM(M57:M76)</f>
        <v>745.59228948442342</v>
      </c>
      <c r="N78" s="259">
        <f>SUM(N57:N77)</f>
        <v>190.66</v>
      </c>
      <c r="O78" s="66">
        <f t="shared" ref="N78:O78" si="52">SUM(O57:O75)</f>
        <v>783.76668140405093</v>
      </c>
      <c r="P78" s="66">
        <f t="shared" ref="P78:R78" si="53">SUM(P57:P76)</f>
        <v>51.025999999999996</v>
      </c>
      <c r="Q78" s="66">
        <f t="shared" si="53"/>
        <v>39.838999999999999</v>
      </c>
      <c r="R78" s="66">
        <f t="shared" si="53"/>
        <v>56.307000000000002</v>
      </c>
      <c r="S78" s="66">
        <f>SUM(S57:S76)</f>
        <v>42.418000000000013</v>
      </c>
      <c r="T78" s="66">
        <f t="shared" ref="T78:V78" si="54">SUM(T57:T76)</f>
        <v>897.93314600491601</v>
      </c>
      <c r="U78" s="66">
        <f t="shared" si="54"/>
        <v>189.58999999999997</v>
      </c>
      <c r="V78" s="66">
        <f t="shared" si="54"/>
        <v>880.55416329269212</v>
      </c>
      <c r="Y78" s="254"/>
      <c r="AA78" s="254"/>
    </row>
    <row r="79" spans="1:27" s="32" customFormat="1">
      <c r="A79" s="123" t="s">
        <v>98</v>
      </c>
      <c r="B79" s="66">
        <f>SUM(B78:C78)</f>
        <v>96.670999999999992</v>
      </c>
      <c r="C79" s="64"/>
      <c r="D79" s="66">
        <f>SUM(D78:E78)</f>
        <v>94.34899999999999</v>
      </c>
      <c r="E79" s="64"/>
      <c r="F79" s="64"/>
      <c r="G79" s="64"/>
      <c r="H79" s="64"/>
      <c r="I79" s="66">
        <f>SUM(I78:J78)</f>
        <v>97.792000000000002</v>
      </c>
      <c r="J79" s="66"/>
      <c r="K79" s="66">
        <f>SUM(K78:L78)</f>
        <v>92.867999999999995</v>
      </c>
      <c r="L79" s="66"/>
      <c r="M79" s="66"/>
      <c r="N79" s="66"/>
      <c r="O79" s="66"/>
      <c r="P79" s="66">
        <f>SUM(P78:Q78)</f>
        <v>90.864999999999995</v>
      </c>
      <c r="Q79" s="66"/>
      <c r="R79" s="66">
        <f>SUM(R78:S78)</f>
        <v>98.725000000000023</v>
      </c>
      <c r="S79" s="66"/>
      <c r="T79" s="66"/>
      <c r="U79" s="66"/>
      <c r="V79" s="66"/>
      <c r="Y79" s="33"/>
      <c r="Z79" s="33"/>
      <c r="AA79" s="33"/>
    </row>
    <row r="80" spans="1:27">
      <c r="A80" s="123" t="s">
        <v>93</v>
      </c>
      <c r="B80" s="66">
        <f>SUM(B79:D79)</f>
        <v>191.01999999999998</v>
      </c>
      <c r="C80" s="64"/>
      <c r="D80" s="64"/>
      <c r="E80" s="64"/>
      <c r="F80" s="64"/>
      <c r="G80" s="64"/>
      <c r="H80" s="64"/>
      <c r="I80" s="66">
        <f>SUM(I79:K79)</f>
        <v>190.66</v>
      </c>
      <c r="J80" s="66"/>
      <c r="K80" s="66"/>
      <c r="L80" s="66"/>
      <c r="M80" s="66"/>
      <c r="N80" s="66"/>
      <c r="O80" s="66"/>
      <c r="P80" s="66">
        <f>SUM(P79:R79)</f>
        <v>189.59000000000003</v>
      </c>
      <c r="Q80" s="66"/>
      <c r="R80" s="66"/>
      <c r="S80" s="66"/>
      <c r="T80" s="66"/>
      <c r="U80" s="66"/>
      <c r="V80" s="66"/>
    </row>
    <row r="81" spans="1:17">
      <c r="A81" s="233" t="s">
        <v>149</v>
      </c>
      <c r="B81" s="233"/>
      <c r="C81" s="233"/>
      <c r="D81" s="233"/>
      <c r="E81" s="233"/>
      <c r="F81" s="233"/>
      <c r="G81" s="233"/>
      <c r="H81" s="233"/>
      <c r="I81" s="233"/>
      <c r="J81" s="233"/>
      <c r="K81" s="233"/>
      <c r="L81" s="233"/>
      <c r="M81" s="233"/>
      <c r="N81" s="233"/>
      <c r="O81" s="233"/>
      <c r="P81" s="233"/>
      <c r="Q81" s="233"/>
    </row>
    <row r="83" spans="1:17">
      <c r="A83" s="20" t="s">
        <v>158</v>
      </c>
      <c r="E83" s="49">
        <v>1017.45</v>
      </c>
      <c r="H83" s="49"/>
      <c r="I83" s="49"/>
      <c r="J83" s="49"/>
    </row>
    <row r="84" spans="1:17">
      <c r="A84" s="20" t="s">
        <v>160</v>
      </c>
      <c r="E84" s="49">
        <v>5933.71</v>
      </c>
    </row>
    <row r="85" spans="1:17">
      <c r="A85" s="20" t="s">
        <v>162</v>
      </c>
      <c r="E85" s="49">
        <v>259.464</v>
      </c>
      <c r="F85" s="49"/>
      <c r="I85" s="49"/>
      <c r="J85" s="49"/>
      <c r="K85" s="49"/>
    </row>
    <row r="86" spans="1:17">
      <c r="A86" s="20" t="s">
        <v>49</v>
      </c>
      <c r="E86" s="49">
        <v>2260.9899999999998</v>
      </c>
    </row>
    <row r="87" spans="1:17">
      <c r="A87" s="20" t="s">
        <v>213</v>
      </c>
      <c r="B87" s="20" t="s">
        <v>214</v>
      </c>
      <c r="E87" s="49">
        <v>21367.1</v>
      </c>
      <c r="F87" s="49"/>
      <c r="J87" s="49"/>
      <c r="K87" s="49"/>
    </row>
    <row r="88" spans="1:17">
      <c r="A88" s="20" t="s">
        <v>163</v>
      </c>
      <c r="E88" s="49">
        <v>670.53599999999994</v>
      </c>
      <c r="F88" s="49"/>
      <c r="I88" s="49"/>
      <c r="J88" s="49"/>
      <c r="K88" s="49"/>
    </row>
    <row r="89" spans="1:17">
      <c r="A89" s="20" t="s">
        <v>164</v>
      </c>
      <c r="E89" s="49">
        <v>9031.85</v>
      </c>
      <c r="F89" s="49"/>
      <c r="I89" s="49"/>
      <c r="J89" s="34"/>
      <c r="K89" s="49"/>
    </row>
    <row r="90" spans="1:17">
      <c r="A90" s="20" t="s">
        <v>165</v>
      </c>
      <c r="E90" s="49">
        <v>795.33199999999999</v>
      </c>
      <c r="F90" s="49"/>
      <c r="I90" s="49"/>
      <c r="J90" s="49"/>
      <c r="K90" s="49"/>
    </row>
    <row r="91" spans="1:17">
      <c r="A91" s="20" t="s">
        <v>166</v>
      </c>
      <c r="E91" s="49">
        <v>1795.56</v>
      </c>
      <c r="F91" s="49"/>
      <c r="I91" s="34"/>
      <c r="J91" s="49"/>
      <c r="K91" s="49"/>
    </row>
    <row r="92" spans="1:17">
      <c r="A92" s="20" t="s">
        <v>167</v>
      </c>
      <c r="E92" s="49">
        <v>1450.29</v>
      </c>
      <c r="F92" s="49"/>
      <c r="J92" s="49"/>
      <c r="K92" s="49"/>
    </row>
    <row r="93" spans="1:17">
      <c r="A93" s="20" t="s">
        <v>168</v>
      </c>
      <c r="E93" s="49">
        <v>2874.03</v>
      </c>
      <c r="F93" s="49"/>
      <c r="J93" s="49"/>
      <c r="K93" s="49"/>
    </row>
    <row r="94" spans="1:17">
      <c r="A94" s="20" t="s">
        <v>169</v>
      </c>
      <c r="E94" s="49">
        <v>5436.15</v>
      </c>
      <c r="F94" s="49"/>
      <c r="J94" s="49"/>
      <c r="K94" s="49"/>
    </row>
    <row r="95" spans="1:17">
      <c r="A95" s="20" t="s">
        <v>170</v>
      </c>
      <c r="E95" s="49">
        <v>3951.72</v>
      </c>
      <c r="F95" s="49"/>
      <c r="I95" s="49"/>
      <c r="J95" s="49"/>
      <c r="K95" s="49"/>
    </row>
    <row r="96" spans="1:17">
      <c r="A96" s="20" t="s">
        <v>154</v>
      </c>
      <c r="E96" s="49">
        <v>5100.42</v>
      </c>
      <c r="F96" s="49"/>
      <c r="I96" s="49"/>
      <c r="J96" s="49"/>
      <c r="K96" s="49"/>
    </row>
    <row r="97" spans="1:11">
      <c r="A97" s="20" t="s">
        <v>171</v>
      </c>
      <c r="E97" s="49">
        <v>9127.32</v>
      </c>
      <c r="F97" s="49"/>
      <c r="J97" s="49"/>
      <c r="K97" s="49"/>
    </row>
    <row r="98" spans="1:11">
      <c r="A98" s="20" t="s">
        <v>172</v>
      </c>
      <c r="E98" s="49">
        <v>1452.2</v>
      </c>
      <c r="F98" s="49"/>
      <c r="I98" s="49"/>
      <c r="J98" s="49"/>
      <c r="K98" s="49"/>
    </row>
    <row r="99" spans="1:11">
      <c r="A99" s="20" t="s">
        <v>173</v>
      </c>
      <c r="E99" s="49">
        <v>4659.6400000000003</v>
      </c>
      <c r="F99" s="49"/>
      <c r="I99" s="49"/>
      <c r="J99" s="49"/>
      <c r="K99" s="49"/>
    </row>
    <row r="100" spans="1:11">
      <c r="A100" s="20" t="s">
        <v>196</v>
      </c>
      <c r="E100" s="49">
        <v>3707.73</v>
      </c>
      <c r="F100" s="49"/>
      <c r="I100" s="49"/>
      <c r="J100" s="49"/>
      <c r="K100" s="49"/>
    </row>
    <row r="101" spans="1:11">
      <c r="A101" s="20" t="s">
        <v>13</v>
      </c>
      <c r="E101" s="49">
        <v>80891.5</v>
      </c>
      <c r="F101" s="34"/>
      <c r="I101" s="49"/>
      <c r="J101" s="49"/>
      <c r="K101" s="49"/>
    </row>
    <row r="102" spans="1:11">
      <c r="E102" s="49"/>
      <c r="F102" s="49"/>
      <c r="I102" s="49"/>
      <c r="K102" s="49"/>
    </row>
    <row r="103" spans="1:11">
      <c r="E103" s="49"/>
      <c r="F103" s="49"/>
    </row>
    <row r="104" spans="1:11">
      <c r="D104" s="49"/>
      <c r="E104" s="34"/>
      <c r="I104" s="49"/>
      <c r="J104" s="49"/>
      <c r="K104" s="34"/>
    </row>
    <row r="105" spans="1:11">
      <c r="D105" s="49"/>
      <c r="E105" s="49"/>
      <c r="F105" s="34"/>
    </row>
  </sheetData>
  <mergeCells count="65">
    <mergeCell ref="AD10:AJ10"/>
    <mergeCell ref="AK10:AQ10"/>
    <mergeCell ref="I30:O30"/>
    <mergeCell ref="I10:O10"/>
    <mergeCell ref="P10:V10"/>
    <mergeCell ref="W10:AC10"/>
    <mergeCell ref="P11:Q11"/>
    <mergeCell ref="R11:S11"/>
    <mergeCell ref="T11:V11"/>
    <mergeCell ref="W11:X11"/>
    <mergeCell ref="Y11:Z11"/>
    <mergeCell ref="AA11:AC11"/>
    <mergeCell ref="AH11:AJ11"/>
    <mergeCell ref="AD11:AE11"/>
    <mergeCell ref="AF11:AG11"/>
    <mergeCell ref="AO11:AQ11"/>
    <mergeCell ref="BM10:BS10"/>
    <mergeCell ref="BM11:BN11"/>
    <mergeCell ref="AR10:AX10"/>
    <mergeCell ref="AY10:BE10"/>
    <mergeCell ref="BF10:BL10"/>
    <mergeCell ref="BO11:BP11"/>
    <mergeCell ref="BQ11:BS11"/>
    <mergeCell ref="AY11:AZ11"/>
    <mergeCell ref="BA11:BB11"/>
    <mergeCell ref="BC11:BE11"/>
    <mergeCell ref="BJ11:BL11"/>
    <mergeCell ref="BF11:BG11"/>
    <mergeCell ref="BH11:BI11"/>
    <mergeCell ref="A2:Q2"/>
    <mergeCell ref="A3:Q3"/>
    <mergeCell ref="B30:H30"/>
    <mergeCell ref="B31:C31"/>
    <mergeCell ref="D31:E31"/>
    <mergeCell ref="F31:H31"/>
    <mergeCell ref="B10:H10"/>
    <mergeCell ref="I31:J31"/>
    <mergeCell ref="K31:L31"/>
    <mergeCell ref="M31:O31"/>
    <mergeCell ref="B11:C11"/>
    <mergeCell ref="D11:E11"/>
    <mergeCell ref="F11:H11"/>
    <mergeCell ref="I11:J11"/>
    <mergeCell ref="K11:L11"/>
    <mergeCell ref="M11:O11"/>
    <mergeCell ref="A51:Q51"/>
    <mergeCell ref="A26:Q26"/>
    <mergeCell ref="AK11:AL11"/>
    <mergeCell ref="AM11:AN11"/>
    <mergeCell ref="AV11:AX11"/>
    <mergeCell ref="AR11:AS11"/>
    <mergeCell ref="AT11:AU11"/>
    <mergeCell ref="A81:Q81"/>
    <mergeCell ref="I54:O54"/>
    <mergeCell ref="P55:Q55"/>
    <mergeCell ref="R55:S55"/>
    <mergeCell ref="T55:V55"/>
    <mergeCell ref="P54:V54"/>
    <mergeCell ref="I55:J55"/>
    <mergeCell ref="K55:L55"/>
    <mergeCell ref="M55:O55"/>
    <mergeCell ref="B54:H54"/>
    <mergeCell ref="B55:C55"/>
    <mergeCell ref="D55:E55"/>
    <mergeCell ref="F55:H55"/>
  </mergeCells>
  <hyperlinks>
    <hyperlink ref="A7" location="Índice!A1" display="Indice" xr:uid="{00000000-0004-0000-0500-000000000000}"/>
  </hyperlinks>
  <pageMargins left="0.7" right="0.7" top="0.75" bottom="0.75" header="0.3" footer="0.3"/>
  <pageSetup orientation="portrait" horizontalDpi="200" verticalDpi="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O35"/>
  <sheetViews>
    <sheetView showGridLines="0" topLeftCell="A19" zoomScale="80" zoomScaleNormal="80" workbookViewId="0">
      <selection activeCell="E31" sqref="E31"/>
    </sheetView>
  </sheetViews>
  <sheetFormatPr baseColWidth="10" defaultRowHeight="14.5"/>
  <cols>
    <col min="1" max="1" width="33.1796875" customWidth="1"/>
    <col min="2" max="3" width="12.54296875" bestFit="1" customWidth="1"/>
    <col min="5" max="6" width="12.54296875" bestFit="1" customWidth="1"/>
    <col min="20" max="20" width="12.81640625" bestFit="1" customWidth="1"/>
    <col min="21" max="21" width="12.54296875" bestFit="1" customWidth="1"/>
    <col min="23" max="23" width="12.54296875" bestFit="1" customWidth="1"/>
    <col min="26" max="26" width="13.08984375" bestFit="1" customWidth="1"/>
    <col min="27" max="27" width="12.81640625" bestFit="1" customWidth="1"/>
  </cols>
  <sheetData>
    <row r="1" spans="1:223" s="20" customFormat="1" ht="186.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</row>
    <row r="2" spans="1:223" s="20" customFormat="1" ht="21">
      <c r="A2" s="215" t="s">
        <v>105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</row>
    <row r="3" spans="1:223" s="20" customFormat="1" ht="57" customHeight="1">
      <c r="A3" s="216" t="s">
        <v>212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</row>
    <row r="4" spans="1:223" s="31" customFormat="1" ht="32.5">
      <c r="A4" s="53" t="s">
        <v>104</v>
      </c>
    </row>
    <row r="5" spans="1:223" s="20" customFormat="1" ht="16.5">
      <c r="A5" s="43" t="s">
        <v>113</v>
      </c>
    </row>
    <row r="6" spans="1:223" s="20" customFormat="1" ht="17.5">
      <c r="A6" s="41" t="s">
        <v>141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R6" s="30"/>
      <c r="U6" s="30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</row>
    <row r="7" spans="1:223" s="20" customFormat="1" ht="16.5">
      <c r="A7" s="45" t="s">
        <v>114</v>
      </c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</row>
    <row r="8" spans="1:223" s="51" customFormat="1" ht="16.5">
      <c r="A8" s="60"/>
      <c r="B8" s="244">
        <v>2019</v>
      </c>
      <c r="C8" s="244"/>
      <c r="D8" s="244"/>
      <c r="E8" s="244"/>
      <c r="F8" s="244"/>
      <c r="G8" s="244"/>
      <c r="H8" s="244">
        <v>2018</v>
      </c>
      <c r="I8" s="244"/>
      <c r="J8" s="244"/>
      <c r="K8" s="244"/>
      <c r="L8" s="244"/>
      <c r="M8" s="244"/>
      <c r="N8" s="244">
        <v>2017</v>
      </c>
      <c r="O8" s="244"/>
      <c r="P8" s="244"/>
      <c r="Q8" s="244"/>
      <c r="R8" s="244"/>
      <c r="S8" s="244"/>
      <c r="T8" s="244">
        <v>2016</v>
      </c>
      <c r="U8" s="244"/>
      <c r="V8" s="244"/>
      <c r="W8" s="244"/>
      <c r="X8" s="244"/>
      <c r="Y8" s="244"/>
      <c r="Z8" s="244">
        <v>2015</v>
      </c>
      <c r="AA8" s="244"/>
      <c r="AB8" s="244"/>
      <c r="AC8" s="244"/>
      <c r="AD8" s="244"/>
      <c r="AE8" s="244"/>
      <c r="AF8" s="244">
        <v>2014</v>
      </c>
      <c r="AG8" s="244"/>
      <c r="AH8" s="244"/>
      <c r="AI8" s="244"/>
      <c r="AJ8" s="244"/>
      <c r="AK8" s="244"/>
      <c r="AL8" s="244">
        <v>2013</v>
      </c>
      <c r="AM8" s="244"/>
      <c r="AN8" s="244"/>
      <c r="AO8" s="244"/>
      <c r="AP8" s="244"/>
      <c r="AQ8" s="244"/>
      <c r="AR8" s="244">
        <v>2012</v>
      </c>
      <c r="AS8" s="244"/>
      <c r="AT8" s="244"/>
      <c r="AU8" s="244"/>
      <c r="AV8" s="244"/>
      <c r="AW8" s="244"/>
      <c r="AX8" s="244">
        <v>2011</v>
      </c>
      <c r="AY8" s="244"/>
      <c r="AZ8" s="244"/>
      <c r="BA8" s="244"/>
      <c r="BB8" s="244"/>
      <c r="BC8" s="244"/>
      <c r="BD8" s="244">
        <v>2010</v>
      </c>
      <c r="BE8" s="244"/>
      <c r="BF8" s="244"/>
      <c r="BG8" s="244"/>
      <c r="BH8" s="244"/>
      <c r="BI8" s="244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</row>
    <row r="9" spans="1:223" s="52" customFormat="1" ht="16.5">
      <c r="A9" s="61"/>
      <c r="B9" s="238" t="s">
        <v>1</v>
      </c>
      <c r="C9" s="238"/>
      <c r="D9" s="238"/>
      <c r="E9" s="238" t="s">
        <v>4</v>
      </c>
      <c r="F9" s="238"/>
      <c r="G9" s="238"/>
      <c r="H9" s="238" t="s">
        <v>1</v>
      </c>
      <c r="I9" s="238"/>
      <c r="J9" s="238"/>
      <c r="K9" s="238" t="s">
        <v>4</v>
      </c>
      <c r="L9" s="238"/>
      <c r="M9" s="238"/>
      <c r="N9" s="238" t="s">
        <v>1</v>
      </c>
      <c r="O9" s="238"/>
      <c r="P9" s="238"/>
      <c r="Q9" s="238" t="s">
        <v>4</v>
      </c>
      <c r="R9" s="238"/>
      <c r="S9" s="238"/>
      <c r="T9" s="238" t="s">
        <v>1</v>
      </c>
      <c r="U9" s="238"/>
      <c r="V9" s="238"/>
      <c r="W9" s="238" t="s">
        <v>4</v>
      </c>
      <c r="X9" s="238"/>
      <c r="Y9" s="238"/>
      <c r="Z9" s="238" t="s">
        <v>1</v>
      </c>
      <c r="AA9" s="238"/>
      <c r="AB9" s="238"/>
      <c r="AC9" s="238" t="s">
        <v>4</v>
      </c>
      <c r="AD9" s="238"/>
      <c r="AE9" s="238"/>
      <c r="AF9" s="238" t="s">
        <v>1</v>
      </c>
      <c r="AG9" s="238"/>
      <c r="AH9" s="238"/>
      <c r="AI9" s="238" t="s">
        <v>4</v>
      </c>
      <c r="AJ9" s="238"/>
      <c r="AK9" s="238"/>
      <c r="AL9" s="238" t="s">
        <v>1</v>
      </c>
      <c r="AM9" s="238"/>
      <c r="AN9" s="238"/>
      <c r="AO9" s="238" t="s">
        <v>4</v>
      </c>
      <c r="AP9" s="238"/>
      <c r="AQ9" s="238"/>
      <c r="AR9" s="238" t="s">
        <v>1</v>
      </c>
      <c r="AS9" s="238"/>
      <c r="AT9" s="238"/>
      <c r="AU9" s="238" t="s">
        <v>4</v>
      </c>
      <c r="AV9" s="238"/>
      <c r="AW9" s="238"/>
      <c r="AX9" s="238" t="s">
        <v>1</v>
      </c>
      <c r="AY9" s="238"/>
      <c r="AZ9" s="238"/>
      <c r="BA9" s="238" t="s">
        <v>4</v>
      </c>
      <c r="BB9" s="238"/>
      <c r="BC9" s="238"/>
      <c r="BD9" s="238" t="s">
        <v>1</v>
      </c>
      <c r="BE9" s="238"/>
      <c r="BF9" s="238"/>
      <c r="BG9" s="238" t="s">
        <v>4</v>
      </c>
      <c r="BH9" s="238"/>
      <c r="BI9" s="23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</row>
    <row r="10" spans="1:223" s="55" customFormat="1" ht="16.5">
      <c r="A10" s="90" t="s">
        <v>55</v>
      </c>
      <c r="B10" s="90" t="s">
        <v>2</v>
      </c>
      <c r="C10" s="90" t="s">
        <v>3</v>
      </c>
      <c r="D10" s="90" t="s">
        <v>61</v>
      </c>
      <c r="E10" s="90" t="s">
        <v>2</v>
      </c>
      <c r="F10" s="90" t="s">
        <v>3</v>
      </c>
      <c r="G10" s="90" t="s">
        <v>61</v>
      </c>
      <c r="H10" s="90" t="s">
        <v>2</v>
      </c>
      <c r="I10" s="90" t="s">
        <v>3</v>
      </c>
      <c r="J10" s="90" t="s">
        <v>61</v>
      </c>
      <c r="K10" s="90" t="s">
        <v>2</v>
      </c>
      <c r="L10" s="90" t="s">
        <v>3</v>
      </c>
      <c r="M10" s="90" t="s">
        <v>61</v>
      </c>
      <c r="N10" s="90" t="s">
        <v>2</v>
      </c>
      <c r="O10" s="90" t="s">
        <v>3</v>
      </c>
      <c r="P10" s="90" t="s">
        <v>61</v>
      </c>
      <c r="Q10" s="90" t="s">
        <v>2</v>
      </c>
      <c r="R10" s="90" t="s">
        <v>3</v>
      </c>
      <c r="S10" s="90" t="s">
        <v>61</v>
      </c>
      <c r="T10" s="90" t="s">
        <v>2</v>
      </c>
      <c r="U10" s="90" t="s">
        <v>3</v>
      </c>
      <c r="V10" s="90" t="s">
        <v>61</v>
      </c>
      <c r="W10" s="90" t="s">
        <v>2</v>
      </c>
      <c r="X10" s="90" t="s">
        <v>3</v>
      </c>
      <c r="Y10" s="90" t="s">
        <v>61</v>
      </c>
      <c r="Z10" s="90" t="s">
        <v>2</v>
      </c>
      <c r="AA10" s="90" t="s">
        <v>3</v>
      </c>
      <c r="AB10" s="90" t="s">
        <v>61</v>
      </c>
      <c r="AC10" s="90" t="s">
        <v>2</v>
      </c>
      <c r="AD10" s="90" t="s">
        <v>3</v>
      </c>
      <c r="AE10" s="90" t="s">
        <v>61</v>
      </c>
      <c r="AF10" s="90" t="s">
        <v>2</v>
      </c>
      <c r="AG10" s="90" t="s">
        <v>3</v>
      </c>
      <c r="AH10" s="90" t="s">
        <v>61</v>
      </c>
      <c r="AI10" s="90" t="s">
        <v>2</v>
      </c>
      <c r="AJ10" s="90" t="s">
        <v>3</v>
      </c>
      <c r="AK10" s="90" t="s">
        <v>61</v>
      </c>
      <c r="AL10" s="90" t="s">
        <v>2</v>
      </c>
      <c r="AM10" s="90" t="s">
        <v>3</v>
      </c>
      <c r="AN10" s="90" t="s">
        <v>61</v>
      </c>
      <c r="AO10" s="90" t="s">
        <v>2</v>
      </c>
      <c r="AP10" s="90" t="s">
        <v>3</v>
      </c>
      <c r="AQ10" s="90" t="s">
        <v>61</v>
      </c>
      <c r="AR10" s="90" t="s">
        <v>2</v>
      </c>
      <c r="AS10" s="90" t="s">
        <v>3</v>
      </c>
      <c r="AT10" s="90" t="s">
        <v>61</v>
      </c>
      <c r="AU10" s="90" t="s">
        <v>2</v>
      </c>
      <c r="AV10" s="90" t="s">
        <v>3</v>
      </c>
      <c r="AW10" s="90" t="s">
        <v>61</v>
      </c>
      <c r="AX10" s="90" t="s">
        <v>2</v>
      </c>
      <c r="AY10" s="90" t="s">
        <v>3</v>
      </c>
      <c r="AZ10" s="90" t="s">
        <v>61</v>
      </c>
      <c r="BA10" s="90" t="s">
        <v>2</v>
      </c>
      <c r="BB10" s="90" t="s">
        <v>3</v>
      </c>
      <c r="BC10" s="90" t="s">
        <v>61</v>
      </c>
      <c r="BD10" s="90" t="s">
        <v>2</v>
      </c>
      <c r="BE10" s="90" t="s">
        <v>3</v>
      </c>
      <c r="BF10" s="90" t="s">
        <v>61</v>
      </c>
      <c r="BG10" s="90" t="s">
        <v>2</v>
      </c>
      <c r="BH10" s="90" t="s">
        <v>3</v>
      </c>
      <c r="BI10" s="90" t="s">
        <v>61</v>
      </c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</row>
    <row r="11" spans="1:223" ht="16.5">
      <c r="A11" s="62" t="s">
        <v>56</v>
      </c>
      <c r="B11" s="116">
        <v>919648</v>
      </c>
      <c r="C11" s="82">
        <v>0</v>
      </c>
      <c r="D11" s="150">
        <f>B11-C11</f>
        <v>919648</v>
      </c>
      <c r="E11" s="116">
        <v>514905.7</v>
      </c>
      <c r="F11" s="116">
        <v>413285.7</v>
      </c>
      <c r="G11" s="151">
        <f>E11-F11</f>
        <v>101620</v>
      </c>
      <c r="H11" s="151">
        <v>794688.6</v>
      </c>
      <c r="I11" s="151">
        <v>0</v>
      </c>
      <c r="J11" s="151">
        <f>H11-I11</f>
        <v>794688.6</v>
      </c>
      <c r="K11" s="151">
        <v>457247.93</v>
      </c>
      <c r="L11" s="151">
        <v>227300.38</v>
      </c>
      <c r="M11" s="151">
        <f>(K11-L11)</f>
        <v>229947.55</v>
      </c>
      <c r="N11" s="151">
        <v>981012.91</v>
      </c>
      <c r="O11" s="151">
        <v>70000</v>
      </c>
      <c r="P11" s="151">
        <f>N11-O11</f>
        <v>911012.91</v>
      </c>
      <c r="Q11" s="151">
        <v>567503.67000000004</v>
      </c>
      <c r="R11" s="151">
        <v>304860.90999999997</v>
      </c>
      <c r="S11" s="151">
        <f>Q11-R11</f>
        <v>262642.76000000007</v>
      </c>
      <c r="T11" s="151">
        <v>767703.06</v>
      </c>
      <c r="U11" s="151">
        <v>0</v>
      </c>
      <c r="V11" s="151">
        <f>T11-U11</f>
        <v>767703.06</v>
      </c>
      <c r="W11" s="151">
        <v>594907.41940000001</v>
      </c>
      <c r="X11" s="151">
        <v>372779.84100000001</v>
      </c>
      <c r="Y11" s="151">
        <f>W11-X11</f>
        <v>222127.5784</v>
      </c>
      <c r="Z11" s="151">
        <v>400000</v>
      </c>
      <c r="AA11" s="151">
        <v>0</v>
      </c>
      <c r="AB11" s="151">
        <f>Z11-AA11</f>
        <v>400000</v>
      </c>
      <c r="AC11" s="151">
        <v>401998.32079999999</v>
      </c>
      <c r="AD11" s="151">
        <v>329978.5477</v>
      </c>
      <c r="AE11" s="151">
        <f>AC11-AD11</f>
        <v>72019.773099999991</v>
      </c>
      <c r="AF11" s="151">
        <v>574771.75</v>
      </c>
      <c r="AG11" s="151">
        <v>0</v>
      </c>
      <c r="AH11" s="151">
        <f>AF11-AG11</f>
        <v>574771.75</v>
      </c>
      <c r="AI11" s="151">
        <v>507330</v>
      </c>
      <c r="AJ11" s="151">
        <v>252441.29</v>
      </c>
      <c r="AK11" s="151">
        <f>AI11-AJ11</f>
        <v>254888.71</v>
      </c>
      <c r="AL11" s="151">
        <v>743529.28</v>
      </c>
      <c r="AM11" s="151">
        <v>589500</v>
      </c>
      <c r="AN11" s="151">
        <f>AL11-AM11</f>
        <v>154029.28000000003</v>
      </c>
      <c r="AO11" s="151">
        <v>417278.33</v>
      </c>
      <c r="AP11" s="151">
        <v>231546.61989999999</v>
      </c>
      <c r="AQ11" s="151">
        <f>AO11-AP11</f>
        <v>185731.71010000003</v>
      </c>
      <c r="AR11" s="151">
        <v>651629.43000000005</v>
      </c>
      <c r="AS11" s="151">
        <v>280000</v>
      </c>
      <c r="AT11" s="151">
        <f>AR11-AS11</f>
        <v>371629.43000000005</v>
      </c>
      <c r="AU11" s="151">
        <v>508408.42</v>
      </c>
      <c r="AV11" s="151">
        <v>320868.06</v>
      </c>
      <c r="AW11" s="151">
        <f>AU11-AV11</f>
        <v>187540.36</v>
      </c>
      <c r="AX11" s="151">
        <v>382680.22</v>
      </c>
      <c r="AY11" s="151">
        <v>96000</v>
      </c>
      <c r="AZ11" s="151">
        <f>AX11-AY11</f>
        <v>286680.21999999997</v>
      </c>
      <c r="BA11" s="151">
        <v>391609.3</v>
      </c>
      <c r="BB11" s="151">
        <v>257438.93</v>
      </c>
      <c r="BC11" s="151">
        <f>BA11-BB11</f>
        <v>134170.37</v>
      </c>
      <c r="BD11" s="151">
        <v>607080.51</v>
      </c>
      <c r="BE11" s="151">
        <v>0</v>
      </c>
      <c r="BF11" s="151">
        <f>BD11-BE11</f>
        <v>607080.51</v>
      </c>
      <c r="BG11" s="151">
        <v>256382</v>
      </c>
      <c r="BH11" s="151">
        <v>252392</v>
      </c>
      <c r="BI11" s="151">
        <f>BG11-BH11</f>
        <v>3990</v>
      </c>
      <c r="BJ11" s="152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</row>
    <row r="12" spans="1:223" ht="16.5">
      <c r="A12" s="62" t="s">
        <v>57</v>
      </c>
      <c r="B12" s="116">
        <v>1009432</v>
      </c>
      <c r="C12" s="82">
        <v>803189.6</v>
      </c>
      <c r="D12" s="150">
        <f t="shared" ref="D12:D16" si="0">B12-C12</f>
        <v>206242.40000000002</v>
      </c>
      <c r="E12" s="116">
        <v>770477.8</v>
      </c>
      <c r="F12" s="116">
        <v>492892.6</v>
      </c>
      <c r="G12" s="151">
        <f t="shared" ref="G12:G15" si="1">E12-F12</f>
        <v>277585.20000000007</v>
      </c>
      <c r="H12" s="151">
        <v>931766.62</v>
      </c>
      <c r="I12" s="151">
        <v>778440.03</v>
      </c>
      <c r="J12" s="151">
        <f>H12-I12</f>
        <v>153326.58999999997</v>
      </c>
      <c r="K12" s="151">
        <v>692262.31</v>
      </c>
      <c r="L12" s="151">
        <v>393685.3</v>
      </c>
      <c r="M12" s="151">
        <f>(K12-L12)</f>
        <v>298577.01000000007</v>
      </c>
      <c r="N12" s="151">
        <v>865640.49</v>
      </c>
      <c r="O12" s="151">
        <v>660686.62</v>
      </c>
      <c r="P12" s="151">
        <f>N12-O12</f>
        <v>204953.87</v>
      </c>
      <c r="Q12" s="151">
        <v>618785.27</v>
      </c>
      <c r="R12" s="151">
        <v>409562.29</v>
      </c>
      <c r="S12" s="151">
        <f>Q12-R12</f>
        <v>209222.98000000004</v>
      </c>
      <c r="T12" s="151">
        <v>985812.53</v>
      </c>
      <c r="U12" s="151">
        <v>709181.24</v>
      </c>
      <c r="V12" s="151">
        <f>T12-U12</f>
        <v>276631.29000000004</v>
      </c>
      <c r="W12" s="151">
        <v>686527.9645</v>
      </c>
      <c r="X12" s="151">
        <v>360123.29830000002</v>
      </c>
      <c r="Y12" s="151">
        <f>W12-X12</f>
        <v>326404.66619999998</v>
      </c>
      <c r="Z12" s="151">
        <v>884508.57</v>
      </c>
      <c r="AA12" s="151">
        <v>651147.06000000006</v>
      </c>
      <c r="AB12" s="151">
        <f>Z12-AA12</f>
        <v>233361.50999999989</v>
      </c>
      <c r="AC12" s="151">
        <v>604883.42249999999</v>
      </c>
      <c r="AD12" s="151">
        <v>341058.56040000002</v>
      </c>
      <c r="AE12" s="151">
        <f>AC12-AD12</f>
        <v>263824.86209999997</v>
      </c>
      <c r="AF12" s="151">
        <v>854575.81</v>
      </c>
      <c r="AG12" s="151">
        <v>664484.71</v>
      </c>
      <c r="AH12" s="151">
        <f>AF12-AG12</f>
        <v>190091.10000000009</v>
      </c>
      <c r="AI12" s="151">
        <v>581565.15</v>
      </c>
      <c r="AJ12" s="151">
        <v>314069</v>
      </c>
      <c r="AK12" s="151">
        <f>AI12-AJ12</f>
        <v>267496.15000000002</v>
      </c>
      <c r="AL12" s="151">
        <v>813355.27</v>
      </c>
      <c r="AM12" s="151">
        <v>540873.34</v>
      </c>
      <c r="AN12" s="151">
        <f>AL12-AM12</f>
        <v>272481.93000000005</v>
      </c>
      <c r="AO12" s="151">
        <v>625587</v>
      </c>
      <c r="AP12" s="151">
        <v>272224.88</v>
      </c>
      <c r="AQ12" s="151">
        <f>AO12-AP12</f>
        <v>353362.12</v>
      </c>
      <c r="AR12" s="151">
        <v>788999.96</v>
      </c>
      <c r="AS12" s="151">
        <v>639853.49</v>
      </c>
      <c r="AT12" s="151">
        <f>AR12-AS12</f>
        <v>149146.46999999997</v>
      </c>
      <c r="AU12" s="151">
        <v>636925</v>
      </c>
      <c r="AV12" s="151">
        <v>307817</v>
      </c>
      <c r="AW12" s="151">
        <f>AU12-AV12</f>
        <v>329108</v>
      </c>
      <c r="AX12" s="151">
        <v>685684.16</v>
      </c>
      <c r="AY12" s="151">
        <v>572172.14</v>
      </c>
      <c r="AZ12" s="151">
        <f>AX12-AY12</f>
        <v>113512.02000000002</v>
      </c>
      <c r="BA12" s="151">
        <v>551502</v>
      </c>
      <c r="BB12" s="151">
        <v>309421</v>
      </c>
      <c r="BC12" s="151">
        <f>BA12-BB12</f>
        <v>242081</v>
      </c>
      <c r="BD12" s="151">
        <v>742158.9</v>
      </c>
      <c r="BE12" s="151">
        <v>497749.58</v>
      </c>
      <c r="BF12" s="151">
        <f>BD12-BE12</f>
        <v>244409.32</v>
      </c>
      <c r="BG12" s="151">
        <v>549571.72</v>
      </c>
      <c r="BH12" s="151">
        <v>329719.76</v>
      </c>
      <c r="BI12" s="151">
        <f>BG12-BH12</f>
        <v>219851.95999999996</v>
      </c>
      <c r="BJ12" s="6"/>
    </row>
    <row r="13" spans="1:223" ht="16.5">
      <c r="A13" s="62" t="s">
        <v>58</v>
      </c>
      <c r="B13" s="116">
        <v>1106102</v>
      </c>
      <c r="C13" s="82">
        <v>825638.6</v>
      </c>
      <c r="D13" s="150">
        <f t="shared" si="0"/>
        <v>280463.40000000002</v>
      </c>
      <c r="E13" s="116">
        <v>779689.5</v>
      </c>
      <c r="F13" s="116">
        <v>548795.30000000005</v>
      </c>
      <c r="G13" s="151">
        <f t="shared" si="1"/>
        <v>230894.19999999995</v>
      </c>
      <c r="H13" s="151">
        <v>882858.34</v>
      </c>
      <c r="I13" s="151">
        <v>748652.21</v>
      </c>
      <c r="J13" s="151">
        <f>H13-I13</f>
        <v>134206.13</v>
      </c>
      <c r="K13" s="151">
        <v>772202.41</v>
      </c>
      <c r="L13" s="151">
        <v>412087.03</v>
      </c>
      <c r="M13" s="151">
        <f>(K13-L13)</f>
        <v>360115.38</v>
      </c>
      <c r="N13" s="151">
        <v>860779.78</v>
      </c>
      <c r="O13" s="151" t="s">
        <v>139</v>
      </c>
      <c r="P13" s="151" t="e">
        <f>N13-O13</f>
        <v>#VALUE!</v>
      </c>
      <c r="Q13" s="151">
        <v>713542.46</v>
      </c>
      <c r="R13" s="151">
        <v>426214.33</v>
      </c>
      <c r="S13" s="151">
        <f>Q13-R13</f>
        <v>287328.12999999995</v>
      </c>
      <c r="T13" s="151">
        <v>974924.39</v>
      </c>
      <c r="U13" s="151">
        <v>647884.52</v>
      </c>
      <c r="V13" s="151">
        <f>T13-U13</f>
        <v>327039.87</v>
      </c>
      <c r="W13" s="151">
        <v>800951.68090000004</v>
      </c>
      <c r="X13" s="151">
        <v>434959.42479999998</v>
      </c>
      <c r="Y13" s="151">
        <f>W13-X13</f>
        <v>365992.25610000006</v>
      </c>
      <c r="Z13" s="151">
        <v>871375.91</v>
      </c>
      <c r="AA13" s="151">
        <v>580828.14</v>
      </c>
      <c r="AB13" s="151">
        <f>Z13-AA13</f>
        <v>290547.77</v>
      </c>
      <c r="AC13" s="151">
        <v>656128.60369999998</v>
      </c>
      <c r="AD13" s="151">
        <v>443573.73879999999</v>
      </c>
      <c r="AE13" s="151">
        <f>AC13-AD13</f>
        <v>212554.86489999999</v>
      </c>
      <c r="AF13" s="151">
        <v>860476.32</v>
      </c>
      <c r="AG13" s="151">
        <v>661584.52</v>
      </c>
      <c r="AH13" s="151">
        <f>AF13-AG13</f>
        <v>198891.79999999993</v>
      </c>
      <c r="AI13" s="151">
        <v>646398.69999999995</v>
      </c>
      <c r="AJ13" s="151">
        <v>382515.89</v>
      </c>
      <c r="AK13" s="151">
        <f>AI13-AJ13</f>
        <v>263882.80999999994</v>
      </c>
      <c r="AL13" s="151">
        <v>837391.91</v>
      </c>
      <c r="AM13" s="151">
        <v>522169.22</v>
      </c>
      <c r="AN13" s="151">
        <f>AL13-AM13</f>
        <v>315222.69000000006</v>
      </c>
      <c r="AO13" s="151">
        <v>740571</v>
      </c>
      <c r="AP13" s="151">
        <v>309361.87</v>
      </c>
      <c r="AQ13" s="151">
        <f>AO13-AP13</f>
        <v>431209.13</v>
      </c>
      <c r="AR13" s="151">
        <v>1106799.8999999999</v>
      </c>
      <c r="AS13" s="151">
        <v>625781.31000000006</v>
      </c>
      <c r="AT13" s="151">
        <f>AR13-AS13</f>
        <v>481018.58999999985</v>
      </c>
      <c r="AU13" s="151">
        <v>601145</v>
      </c>
      <c r="AV13" s="151">
        <v>382940.21</v>
      </c>
      <c r="AW13" s="151">
        <f>AU13-AV13</f>
        <v>218204.78999999998</v>
      </c>
      <c r="AX13" s="151">
        <v>700520.67</v>
      </c>
      <c r="AY13" s="151">
        <v>492568.46</v>
      </c>
      <c r="AZ13" s="151">
        <f>AX13-AY13</f>
        <v>207952.21000000002</v>
      </c>
      <c r="BA13" s="151">
        <v>560774</v>
      </c>
      <c r="BB13" s="151">
        <v>354330</v>
      </c>
      <c r="BC13" s="151">
        <f>BA13-BB13</f>
        <v>206444</v>
      </c>
      <c r="BD13" s="151">
        <v>910250.57</v>
      </c>
      <c r="BE13" s="151">
        <v>512931.31</v>
      </c>
      <c r="BF13" s="151">
        <f>BD13-BE13</f>
        <v>397319.25999999995</v>
      </c>
      <c r="BG13" s="151">
        <v>641562.9</v>
      </c>
      <c r="BH13" s="151">
        <v>329664.23</v>
      </c>
      <c r="BI13" s="151">
        <f>BG13-BH13</f>
        <v>311898.67000000004</v>
      </c>
      <c r="BJ13" s="6"/>
    </row>
    <row r="14" spans="1:223" ht="16.5">
      <c r="A14" s="62" t="s">
        <v>59</v>
      </c>
      <c r="B14" s="116">
        <v>1164098</v>
      </c>
      <c r="C14" s="82">
        <v>943042.7</v>
      </c>
      <c r="D14" s="150">
        <f t="shared" si="0"/>
        <v>221055.30000000005</v>
      </c>
      <c r="E14" s="116">
        <v>964106.6</v>
      </c>
      <c r="F14" s="116">
        <v>675782.7</v>
      </c>
      <c r="G14" s="151">
        <f t="shared" si="1"/>
        <v>288323.90000000002</v>
      </c>
      <c r="H14" s="151">
        <v>1146065.1000000001</v>
      </c>
      <c r="I14" s="151">
        <v>851273.9</v>
      </c>
      <c r="J14" s="151">
        <f>H14-I14</f>
        <v>294791.20000000007</v>
      </c>
      <c r="K14" s="151">
        <v>879933.64</v>
      </c>
      <c r="L14" s="151">
        <v>487745.75</v>
      </c>
      <c r="M14" s="151">
        <f>(K14-L14)</f>
        <v>392187.89</v>
      </c>
      <c r="N14" s="151">
        <v>1080853.7</v>
      </c>
      <c r="O14" s="151">
        <v>826990.12</v>
      </c>
      <c r="P14" s="151">
        <f>N14-O14</f>
        <v>253863.57999999996</v>
      </c>
      <c r="Q14" s="151">
        <v>951134.81</v>
      </c>
      <c r="R14" s="151">
        <v>528728.41</v>
      </c>
      <c r="S14" s="151">
        <f>Q14-R14</f>
        <v>422406.40000000002</v>
      </c>
      <c r="T14" s="151">
        <v>959466.67</v>
      </c>
      <c r="U14" s="151">
        <v>814285.43</v>
      </c>
      <c r="V14" s="151">
        <f>T14-U14</f>
        <v>145181.24</v>
      </c>
      <c r="W14" s="151">
        <v>926113.40319999994</v>
      </c>
      <c r="X14" s="151">
        <v>568607.1544</v>
      </c>
      <c r="Y14" s="151">
        <f>W14-X14</f>
        <v>357506.24879999994</v>
      </c>
      <c r="Z14" s="151">
        <v>1064235</v>
      </c>
      <c r="AA14" s="151">
        <v>733804.76</v>
      </c>
      <c r="AB14" s="151">
        <f>Z14-AA14</f>
        <v>330430.24</v>
      </c>
      <c r="AC14" s="151">
        <v>889889.7524</v>
      </c>
      <c r="AD14" s="151">
        <v>464804.8676</v>
      </c>
      <c r="AE14" s="151">
        <f>AC14-AD14</f>
        <v>425084.8848</v>
      </c>
      <c r="AF14" s="151">
        <v>959844.86</v>
      </c>
      <c r="AG14" s="151">
        <v>727654.29</v>
      </c>
      <c r="AH14" s="151">
        <f>AF14-AG14</f>
        <v>232190.56999999995</v>
      </c>
      <c r="AI14" s="151">
        <v>906294.86</v>
      </c>
      <c r="AJ14" s="151">
        <v>463138</v>
      </c>
      <c r="AK14" s="151">
        <f>AI14-AJ14</f>
        <v>443156.86</v>
      </c>
      <c r="AL14" s="151">
        <v>923207.94</v>
      </c>
      <c r="AM14" s="151">
        <v>740443.27</v>
      </c>
      <c r="AN14" s="151">
        <f>AL14-AM14</f>
        <v>182764.66999999993</v>
      </c>
      <c r="AO14" s="151">
        <v>743717.27</v>
      </c>
      <c r="AP14" s="151">
        <v>421113.46</v>
      </c>
      <c r="AQ14" s="151">
        <f>AO14-AP14</f>
        <v>322603.81</v>
      </c>
      <c r="AR14" s="151">
        <v>843385.05</v>
      </c>
      <c r="AS14" s="151">
        <v>632265.31000000006</v>
      </c>
      <c r="AT14" s="151">
        <f>AR14-AS14</f>
        <v>211119.74</v>
      </c>
      <c r="AU14" s="151">
        <v>967968.82</v>
      </c>
      <c r="AV14" s="151">
        <v>382528.74</v>
      </c>
      <c r="AW14" s="151">
        <f>AU14-AV14</f>
        <v>585440.07999999996</v>
      </c>
      <c r="AX14" s="151">
        <v>867588.27</v>
      </c>
      <c r="AY14" s="151">
        <v>585090.03</v>
      </c>
      <c r="AZ14" s="151">
        <f>AX14-AY14</f>
        <v>282498.24</v>
      </c>
      <c r="BA14" s="151">
        <v>743290</v>
      </c>
      <c r="BB14" s="151">
        <v>350532.15</v>
      </c>
      <c r="BC14" s="151">
        <f>BA14-BB14</f>
        <v>392757.85</v>
      </c>
      <c r="BD14" s="151">
        <v>932601.42</v>
      </c>
      <c r="BE14" s="151">
        <v>587570.34</v>
      </c>
      <c r="BF14" s="151">
        <f>BD14-BE14</f>
        <v>345031.08000000007</v>
      </c>
      <c r="BG14" s="151">
        <v>657610.16</v>
      </c>
      <c r="BH14" s="151">
        <v>436098.83</v>
      </c>
      <c r="BI14" s="151">
        <f>BG14-BH14</f>
        <v>221511.33000000002</v>
      </c>
      <c r="BJ14" s="6"/>
    </row>
    <row r="15" spans="1:223" ht="16.5">
      <c r="A15" s="62" t="s">
        <v>60</v>
      </c>
      <c r="B15" s="116">
        <v>2113043</v>
      </c>
      <c r="C15" s="82">
        <v>1881171</v>
      </c>
      <c r="D15" s="150">
        <f t="shared" si="0"/>
        <v>231872</v>
      </c>
      <c r="E15" s="116">
        <v>1371108</v>
      </c>
      <c r="F15" s="116">
        <v>940897.2</v>
      </c>
      <c r="G15" s="151">
        <f t="shared" si="1"/>
        <v>430210.80000000005</v>
      </c>
      <c r="H15" s="151">
        <v>1728549.7</v>
      </c>
      <c r="I15" s="151">
        <v>1531114.4</v>
      </c>
      <c r="J15" s="151">
        <f>H15-I15</f>
        <v>197435.30000000005</v>
      </c>
      <c r="K15" s="151">
        <v>1073037.7</v>
      </c>
      <c r="L15" s="151">
        <v>696831.08</v>
      </c>
      <c r="M15" s="151">
        <f>(K15-L15)</f>
        <v>376206.62</v>
      </c>
      <c r="N15" s="151">
        <v>1688075.2</v>
      </c>
      <c r="O15" s="151">
        <v>1485626.8</v>
      </c>
      <c r="P15" s="151">
        <f>N15-O15</f>
        <v>202448.39999999991</v>
      </c>
      <c r="Q15" s="151">
        <v>907574.83</v>
      </c>
      <c r="R15" s="151">
        <v>679816.64</v>
      </c>
      <c r="S15" s="151">
        <f>Q15-R15</f>
        <v>227758.18999999994</v>
      </c>
      <c r="T15" s="151">
        <v>1833235.3</v>
      </c>
      <c r="U15" s="151">
        <v>1639537</v>
      </c>
      <c r="V15" s="151">
        <f>T15-U15</f>
        <v>193698.30000000005</v>
      </c>
      <c r="W15" s="151">
        <v>1292681.1850000001</v>
      </c>
      <c r="X15" s="151">
        <v>639114.88789999997</v>
      </c>
      <c r="Y15" s="151">
        <f>W15-X15</f>
        <v>653566.29710000008</v>
      </c>
      <c r="Z15" s="151">
        <v>1808028.1</v>
      </c>
      <c r="AA15" s="151">
        <v>1590023.9</v>
      </c>
      <c r="AB15" s="151">
        <f>Z15-AA15</f>
        <v>218004.20000000019</v>
      </c>
      <c r="AC15" s="151">
        <v>1105913.1939999999</v>
      </c>
      <c r="AD15" s="151">
        <v>687010.33570000005</v>
      </c>
      <c r="AE15" s="151">
        <f>AC15-AD15</f>
        <v>418902.85829999985</v>
      </c>
      <c r="AF15" s="151">
        <v>1941623.8</v>
      </c>
      <c r="AG15" s="151">
        <v>1409135.9</v>
      </c>
      <c r="AH15" s="151">
        <f>AF15-AG15</f>
        <v>532487.90000000014</v>
      </c>
      <c r="AI15" s="151">
        <v>895029.17</v>
      </c>
      <c r="AJ15" s="151">
        <v>641682.43000000005</v>
      </c>
      <c r="AK15" s="151">
        <f>AI15-AJ15</f>
        <v>253346.74</v>
      </c>
      <c r="AL15" s="151">
        <v>1729253.2</v>
      </c>
      <c r="AM15" s="151">
        <v>1249021.8999999999</v>
      </c>
      <c r="AN15" s="151">
        <f>AL15-AM15</f>
        <v>480231.30000000005</v>
      </c>
      <c r="AO15" s="151">
        <v>966184.65</v>
      </c>
      <c r="AP15" s="151">
        <v>544298.99</v>
      </c>
      <c r="AQ15" s="151">
        <f>AO15-AP15</f>
        <v>421885.66000000003</v>
      </c>
      <c r="AR15" s="151">
        <v>1645753.5</v>
      </c>
      <c r="AS15" s="151">
        <v>1264594</v>
      </c>
      <c r="AT15" s="151">
        <f>AR15-AS15</f>
        <v>381159.5</v>
      </c>
      <c r="AU15" s="151">
        <v>1158697</v>
      </c>
      <c r="AV15" s="151">
        <v>603121.62</v>
      </c>
      <c r="AW15" s="151">
        <f>AU15-AV15</f>
        <v>555575.38</v>
      </c>
      <c r="AX15" s="151">
        <v>1645615.8</v>
      </c>
      <c r="AY15" s="151">
        <v>1362496.2</v>
      </c>
      <c r="AZ15" s="151">
        <f>AX15-AY15</f>
        <v>283119.60000000009</v>
      </c>
      <c r="BA15" s="151">
        <v>1034654</v>
      </c>
      <c r="BB15" s="151">
        <v>538217.87</v>
      </c>
      <c r="BC15" s="151">
        <f>BA15-BB15</f>
        <v>496436.13</v>
      </c>
      <c r="BD15" s="151">
        <v>1984851.9</v>
      </c>
      <c r="BE15" s="151">
        <v>1371106</v>
      </c>
      <c r="BF15" s="151">
        <f>BD15-BE15</f>
        <v>613745.89999999991</v>
      </c>
      <c r="BG15" s="151">
        <v>1068516.8500000001</v>
      </c>
      <c r="BH15" s="151">
        <v>583014</v>
      </c>
      <c r="BI15" s="151">
        <f>BG15-BH15</f>
        <v>485502.85000000009</v>
      </c>
      <c r="BJ15" s="6"/>
    </row>
    <row r="16" spans="1:223" ht="16.5">
      <c r="A16" s="62" t="s">
        <v>112</v>
      </c>
      <c r="B16" s="82"/>
      <c r="C16" s="82"/>
      <c r="D16" s="150">
        <f t="shared" si="0"/>
        <v>0</v>
      </c>
      <c r="E16" s="150"/>
      <c r="F16" s="150"/>
      <c r="G16" s="151"/>
      <c r="H16" s="62"/>
      <c r="I16" s="62"/>
      <c r="J16" s="62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6"/>
    </row>
    <row r="17" spans="1:21" ht="16">
      <c r="A17" s="233" t="s">
        <v>149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</row>
    <row r="18" spans="1:21" ht="16">
      <c r="A18" s="179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</row>
    <row r="19" spans="1:21" ht="26">
      <c r="A19" s="8" t="s">
        <v>90</v>
      </c>
    </row>
    <row r="20" spans="1:21" ht="26">
      <c r="A20" s="197"/>
      <c r="B20" s="242">
        <v>2024</v>
      </c>
      <c r="C20" s="243"/>
      <c r="D20" s="243"/>
      <c r="E20" s="234"/>
      <c r="F20" s="242">
        <v>2023</v>
      </c>
      <c r="G20" s="243"/>
      <c r="H20" s="243"/>
      <c r="I20" s="234"/>
      <c r="J20" s="242">
        <v>2022</v>
      </c>
      <c r="K20" s="243"/>
      <c r="L20" s="243"/>
      <c r="M20" s="234"/>
    </row>
    <row r="21" spans="1:21" ht="16.5">
      <c r="A21" s="198"/>
      <c r="B21" s="239" t="s">
        <v>1</v>
      </c>
      <c r="C21" s="240"/>
      <c r="D21" s="239" t="s">
        <v>4</v>
      </c>
      <c r="E21" s="240"/>
      <c r="F21" s="239" t="s">
        <v>1</v>
      </c>
      <c r="G21" s="240"/>
      <c r="H21" s="239" t="s">
        <v>4</v>
      </c>
      <c r="I21" s="240"/>
      <c r="J21" s="239" t="s">
        <v>1</v>
      </c>
      <c r="K21" s="240"/>
      <c r="L21" s="239" t="s">
        <v>4</v>
      </c>
      <c r="M21" s="240"/>
    </row>
    <row r="22" spans="1:21" ht="16.5">
      <c r="A22" s="68"/>
      <c r="B22" s="60" t="s">
        <v>2</v>
      </c>
      <c r="C22" s="60" t="s">
        <v>3</v>
      </c>
      <c r="D22" s="60" t="s">
        <v>2</v>
      </c>
      <c r="E22" s="60" t="s">
        <v>3</v>
      </c>
      <c r="F22" s="60" t="s">
        <v>2</v>
      </c>
      <c r="G22" s="60" t="s">
        <v>3</v>
      </c>
      <c r="H22" s="60" t="s">
        <v>2</v>
      </c>
      <c r="I22" s="60" t="s">
        <v>3</v>
      </c>
      <c r="J22" s="60" t="s">
        <v>2</v>
      </c>
      <c r="K22" s="60" t="s">
        <v>3</v>
      </c>
      <c r="L22" s="60" t="s">
        <v>2</v>
      </c>
      <c r="M22" s="60" t="s">
        <v>3</v>
      </c>
    </row>
    <row r="23" spans="1:21" ht="16.5">
      <c r="A23" s="67" t="s">
        <v>55</v>
      </c>
      <c r="B23" s="67">
        <v>2024</v>
      </c>
      <c r="C23" s="67">
        <v>2024</v>
      </c>
      <c r="D23" s="67">
        <v>2024</v>
      </c>
      <c r="E23" s="67">
        <v>2024</v>
      </c>
      <c r="F23" s="61">
        <v>2023</v>
      </c>
      <c r="G23" s="61">
        <v>2023</v>
      </c>
      <c r="H23" s="61">
        <v>2023</v>
      </c>
      <c r="I23" s="61">
        <v>2023</v>
      </c>
      <c r="J23" s="61">
        <v>2022</v>
      </c>
      <c r="K23" s="61">
        <v>2022</v>
      </c>
      <c r="L23" s="61">
        <v>2022</v>
      </c>
      <c r="M23" s="61">
        <v>2022</v>
      </c>
    </row>
    <row r="24" spans="1:21" ht="16.5">
      <c r="A24" s="74" t="s">
        <v>56</v>
      </c>
      <c r="B24" s="200">
        <v>1300000</v>
      </c>
      <c r="C24" s="74"/>
      <c r="D24" s="201">
        <v>634000</v>
      </c>
      <c r="E24" s="200">
        <v>980000</v>
      </c>
      <c r="F24" s="62" t="s">
        <v>202</v>
      </c>
      <c r="G24" s="62" t="s">
        <v>203</v>
      </c>
      <c r="H24" s="86" t="s">
        <v>198</v>
      </c>
      <c r="I24" s="86">
        <v>610</v>
      </c>
      <c r="J24" s="62" t="s">
        <v>177</v>
      </c>
      <c r="K24" s="62" t="s">
        <v>178</v>
      </c>
      <c r="L24" s="86">
        <v>515.476</v>
      </c>
      <c r="M24" s="86">
        <v>200</v>
      </c>
    </row>
    <row r="25" spans="1:21" ht="16.5">
      <c r="A25" s="74" t="s">
        <v>155</v>
      </c>
      <c r="B25" s="196">
        <v>1170882</v>
      </c>
      <c r="C25" s="74">
        <v>1051667</v>
      </c>
      <c r="D25" s="201">
        <v>1019016</v>
      </c>
      <c r="E25" s="196">
        <v>787938</v>
      </c>
      <c r="F25" s="62" t="s">
        <v>204</v>
      </c>
      <c r="G25" s="62">
        <v>996.66600000000005</v>
      </c>
      <c r="H25" s="86">
        <v>872.84799999999996</v>
      </c>
      <c r="I25" s="86">
        <v>539.97699999999998</v>
      </c>
      <c r="J25" s="62" t="s">
        <v>179</v>
      </c>
      <c r="K25" s="62">
        <v>920.96900000000005</v>
      </c>
      <c r="L25" s="86">
        <v>675.04200000000003</v>
      </c>
      <c r="M25" s="86">
        <v>467.096</v>
      </c>
    </row>
    <row r="26" spans="1:21" ht="16.5">
      <c r="A26" s="74" t="s">
        <v>156</v>
      </c>
      <c r="B26" s="199">
        <v>1774906</v>
      </c>
      <c r="C26" s="74">
        <v>1378755</v>
      </c>
      <c r="D26" s="201">
        <v>1262403</v>
      </c>
      <c r="E26" s="196">
        <v>897642.9</v>
      </c>
      <c r="F26" s="62" t="s">
        <v>205</v>
      </c>
      <c r="G26" s="62" t="s">
        <v>206</v>
      </c>
      <c r="H26" s="86" t="s">
        <v>199</v>
      </c>
      <c r="I26" s="86">
        <v>774.54600000000005</v>
      </c>
      <c r="J26" s="62" t="s">
        <v>180</v>
      </c>
      <c r="K26" s="62" t="s">
        <v>181</v>
      </c>
      <c r="L26" s="86">
        <v>817.72900000000004</v>
      </c>
      <c r="M26" s="86">
        <v>742.68299999999999</v>
      </c>
    </row>
    <row r="27" spans="1:21" ht="16.5">
      <c r="A27" s="74" t="s">
        <v>157</v>
      </c>
      <c r="B27" s="196">
        <v>3232503</v>
      </c>
      <c r="C27" s="74">
        <v>2782195</v>
      </c>
      <c r="D27" s="201">
        <v>1692396</v>
      </c>
      <c r="E27" s="196">
        <v>1206835</v>
      </c>
      <c r="F27" s="200" t="s">
        <v>207</v>
      </c>
      <c r="G27" s="62" t="s">
        <v>208</v>
      </c>
      <c r="H27" s="86" t="s">
        <v>200</v>
      </c>
      <c r="I27" s="86" t="s">
        <v>201</v>
      </c>
      <c r="J27" s="62" t="s">
        <v>182</v>
      </c>
      <c r="K27" s="62" t="s">
        <v>183</v>
      </c>
      <c r="L27" s="86" t="s">
        <v>175</v>
      </c>
      <c r="M27" s="86" t="s">
        <v>176</v>
      </c>
    </row>
    <row r="28" spans="1:21" ht="16">
      <c r="A28" s="233" t="s">
        <v>149</v>
      </c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</row>
    <row r="29" spans="1:21" ht="16.5">
      <c r="A29" s="20" t="s">
        <v>209</v>
      </c>
    </row>
    <row r="32" spans="1:21">
      <c r="G32" s="76"/>
    </row>
    <row r="33" spans="5:7">
      <c r="G33" s="76"/>
    </row>
    <row r="34" spans="5:7">
      <c r="G34" s="76"/>
    </row>
    <row r="35" spans="5:7">
      <c r="E35" s="76"/>
      <c r="F35" s="76"/>
      <c r="G35" s="76"/>
    </row>
  </sheetData>
  <mergeCells count="43">
    <mergeCell ref="B8:G8"/>
    <mergeCell ref="B9:D9"/>
    <mergeCell ref="E9:G9"/>
    <mergeCell ref="BD9:BF9"/>
    <mergeCell ref="K9:M9"/>
    <mergeCell ref="H8:M8"/>
    <mergeCell ref="H9:J9"/>
    <mergeCell ref="N9:P9"/>
    <mergeCell ref="T9:V9"/>
    <mergeCell ref="Z9:AB9"/>
    <mergeCell ref="AF9:AH9"/>
    <mergeCell ref="AI9:AK9"/>
    <mergeCell ref="AO9:AQ9"/>
    <mergeCell ref="AU9:AW9"/>
    <mergeCell ref="AX9:AZ9"/>
    <mergeCell ref="BA9:BC9"/>
    <mergeCell ref="AC9:AE9"/>
    <mergeCell ref="A17:Q17"/>
    <mergeCell ref="A2:Q2"/>
    <mergeCell ref="A3:Q3"/>
    <mergeCell ref="BG9:BI9"/>
    <mergeCell ref="N8:S8"/>
    <mergeCell ref="T8:Y8"/>
    <mergeCell ref="Z8:AE8"/>
    <mergeCell ref="AF8:AK8"/>
    <mergeCell ref="AL8:AQ8"/>
    <mergeCell ref="AR8:AW8"/>
    <mergeCell ref="AX8:BC8"/>
    <mergeCell ref="BD8:BI8"/>
    <mergeCell ref="AL9:AN9"/>
    <mergeCell ref="AR9:AT9"/>
    <mergeCell ref="Q9:S9"/>
    <mergeCell ref="W9:Y9"/>
    <mergeCell ref="A28:U28"/>
    <mergeCell ref="J21:K21"/>
    <mergeCell ref="L21:M21"/>
    <mergeCell ref="J20:M20"/>
    <mergeCell ref="F20:I20"/>
    <mergeCell ref="F21:G21"/>
    <mergeCell ref="H21:I21"/>
    <mergeCell ref="B20:E20"/>
    <mergeCell ref="B21:C21"/>
    <mergeCell ref="D21:E21"/>
  </mergeCells>
  <hyperlinks>
    <hyperlink ref="A7" location="Índice!A1" display="Indice" xr:uid="{00000000-0004-0000-0600-000000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N20"/>
  <sheetViews>
    <sheetView showGridLines="0" topLeftCell="A3" zoomScale="70" zoomScaleNormal="70" workbookViewId="0">
      <pane xSplit="1" topLeftCell="B1" activePane="topRight" state="frozen"/>
      <selection activeCell="A4" sqref="A4"/>
      <selection pane="topRight" activeCell="E22" sqref="E22"/>
    </sheetView>
  </sheetViews>
  <sheetFormatPr baseColWidth="10" defaultRowHeight="14.5"/>
  <cols>
    <col min="1" max="1" width="40.54296875" customWidth="1"/>
    <col min="2" max="2" width="27.6328125" customWidth="1"/>
    <col min="3" max="3" width="19.6328125" customWidth="1"/>
    <col min="4" max="4" width="11.08984375" customWidth="1"/>
    <col min="5" max="5" width="18.7265625" customWidth="1"/>
    <col min="6" max="6" width="14.7265625" customWidth="1"/>
    <col min="7" max="7" width="14.1796875" customWidth="1"/>
    <col min="8" max="8" width="15" bestFit="1" customWidth="1"/>
    <col min="9" max="9" width="14.6328125" bestFit="1" customWidth="1"/>
    <col min="10" max="10" width="11.54296875" bestFit="1" customWidth="1"/>
    <col min="11" max="11" width="14.36328125" bestFit="1" customWidth="1"/>
    <col min="12" max="12" width="15.1796875" bestFit="1" customWidth="1"/>
    <col min="14" max="14" width="14.36328125" bestFit="1" customWidth="1"/>
    <col min="15" max="15" width="15.1796875" bestFit="1" customWidth="1"/>
    <col min="17" max="17" width="14.81640625" bestFit="1" customWidth="1"/>
    <col min="18" max="18" width="15.1796875" bestFit="1" customWidth="1"/>
    <col min="20" max="21" width="15.1796875" bestFit="1" customWidth="1"/>
    <col min="23" max="24" width="15.1796875" bestFit="1" customWidth="1"/>
    <col min="26" max="26" width="14.81640625" bestFit="1" customWidth="1"/>
    <col min="27" max="27" width="15.1796875" bestFit="1" customWidth="1"/>
    <col min="29" max="30" width="15.1796875" bestFit="1" customWidth="1"/>
    <col min="32" max="33" width="13.1796875" bestFit="1" customWidth="1"/>
    <col min="35" max="36" width="13.1796875" bestFit="1" customWidth="1"/>
  </cols>
  <sheetData>
    <row r="1" spans="1:196" s="20" customFormat="1" ht="211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</row>
    <row r="2" spans="1:196" s="20" customFormat="1" ht="21">
      <c r="A2" s="215" t="s">
        <v>105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</row>
    <row r="3" spans="1:196" s="20" customFormat="1" ht="57" customHeight="1">
      <c r="A3" s="216" t="s">
        <v>212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</row>
    <row r="4" spans="1:196" s="31" customFormat="1" ht="32.5">
      <c r="A4" s="53" t="s">
        <v>123</v>
      </c>
      <c r="B4" s="53"/>
      <c r="C4" s="53"/>
      <c r="D4" s="53"/>
      <c r="E4" s="53"/>
      <c r="F4" s="53"/>
      <c r="G4" s="53"/>
    </row>
    <row r="5" spans="1:196" s="20" customFormat="1" ht="16.5">
      <c r="A5" s="43" t="s">
        <v>113</v>
      </c>
      <c r="B5" s="43"/>
      <c r="C5" s="43"/>
      <c r="D5" s="43"/>
      <c r="E5" s="43"/>
      <c r="F5" s="43"/>
      <c r="G5" s="43"/>
    </row>
    <row r="6" spans="1:196" s="20" customFormat="1" ht="17.5">
      <c r="A6" s="41" t="s">
        <v>141</v>
      </c>
      <c r="B6" s="41"/>
      <c r="C6" s="41"/>
      <c r="D6" s="41"/>
      <c r="E6" s="41"/>
      <c r="F6" s="41"/>
      <c r="G6" s="41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X6" s="30"/>
      <c r="AA6" s="30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</row>
    <row r="7" spans="1:196" s="20" customFormat="1" ht="16.5">
      <c r="A7" s="45" t="s">
        <v>114</v>
      </c>
      <c r="B7" s="45"/>
      <c r="C7" s="45"/>
      <c r="D7" s="45"/>
      <c r="E7" s="45"/>
      <c r="F7" s="45"/>
      <c r="G7" s="45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</row>
    <row r="8" spans="1:196" s="51" customFormat="1" ht="16.5">
      <c r="A8" s="124"/>
      <c r="B8" s="246">
        <v>2024</v>
      </c>
      <c r="C8" s="247"/>
      <c r="D8" s="248"/>
      <c r="E8" s="246">
        <v>2023</v>
      </c>
      <c r="F8" s="247"/>
      <c r="G8" s="248"/>
      <c r="H8" s="246">
        <v>2022</v>
      </c>
      <c r="I8" s="247"/>
      <c r="J8" s="248"/>
      <c r="K8" s="237">
        <v>2019</v>
      </c>
      <c r="L8" s="237"/>
      <c r="M8" s="237"/>
      <c r="N8" s="237">
        <v>2018</v>
      </c>
      <c r="O8" s="237"/>
      <c r="P8" s="237"/>
      <c r="Q8" s="237">
        <v>2017</v>
      </c>
      <c r="R8" s="237"/>
      <c r="S8" s="237"/>
      <c r="T8" s="237">
        <v>2016</v>
      </c>
      <c r="U8" s="237"/>
      <c r="V8" s="237"/>
      <c r="W8" s="246">
        <v>2015</v>
      </c>
      <c r="X8" s="247"/>
      <c r="Y8" s="248"/>
      <c r="Z8" s="245">
        <v>2014</v>
      </c>
      <c r="AA8" s="245"/>
      <c r="AB8" s="245"/>
      <c r="AC8" s="245">
        <v>2013</v>
      </c>
      <c r="AD8" s="245"/>
      <c r="AE8" s="245"/>
      <c r="AF8" s="245">
        <v>2012</v>
      </c>
      <c r="AG8" s="245"/>
      <c r="AH8" s="245"/>
      <c r="AI8" s="245">
        <v>2011</v>
      </c>
      <c r="AJ8" s="245"/>
      <c r="AK8" s="245"/>
      <c r="AL8" s="245">
        <v>2010</v>
      </c>
      <c r="AM8" s="245"/>
      <c r="AN8" s="245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</row>
    <row r="9" spans="1:196" s="52" customFormat="1" ht="16.5">
      <c r="A9" s="153" t="s">
        <v>5</v>
      </c>
      <c r="B9" s="153" t="s">
        <v>2</v>
      </c>
      <c r="C9" s="153" t="s">
        <v>3</v>
      </c>
      <c r="D9" s="153" t="s">
        <v>61</v>
      </c>
      <c r="E9" s="153" t="s">
        <v>2</v>
      </c>
      <c r="F9" s="153" t="s">
        <v>3</v>
      </c>
      <c r="G9" s="153" t="s">
        <v>61</v>
      </c>
      <c r="H9" s="153" t="s">
        <v>2</v>
      </c>
      <c r="I9" s="153" t="s">
        <v>3</v>
      </c>
      <c r="J9" s="153" t="s">
        <v>61</v>
      </c>
      <c r="K9" s="153" t="s">
        <v>2</v>
      </c>
      <c r="L9" s="153" t="s">
        <v>3</v>
      </c>
      <c r="M9" s="153" t="s">
        <v>61</v>
      </c>
      <c r="N9" s="153" t="s">
        <v>2</v>
      </c>
      <c r="O9" s="153" t="s">
        <v>3</v>
      </c>
      <c r="P9" s="153" t="s">
        <v>61</v>
      </c>
      <c r="Q9" s="153" t="s">
        <v>2</v>
      </c>
      <c r="R9" s="153" t="s">
        <v>3</v>
      </c>
      <c r="S9" s="153" t="s">
        <v>61</v>
      </c>
      <c r="T9" s="153" t="s">
        <v>2</v>
      </c>
      <c r="U9" s="153" t="s">
        <v>3</v>
      </c>
      <c r="V9" s="153" t="s">
        <v>61</v>
      </c>
      <c r="W9" s="153" t="s">
        <v>2</v>
      </c>
      <c r="X9" s="153" t="s">
        <v>3</v>
      </c>
      <c r="Y9" s="153" t="s">
        <v>61</v>
      </c>
      <c r="Z9" s="154" t="s">
        <v>2</v>
      </c>
      <c r="AA9" s="154" t="s">
        <v>3</v>
      </c>
      <c r="AB9" s="154" t="s">
        <v>61</v>
      </c>
      <c r="AC9" s="154" t="s">
        <v>2</v>
      </c>
      <c r="AD9" s="154" t="s">
        <v>3</v>
      </c>
      <c r="AE9" s="154" t="s">
        <v>61</v>
      </c>
      <c r="AF9" s="154" t="s">
        <v>2</v>
      </c>
      <c r="AG9" s="154" t="s">
        <v>3</v>
      </c>
      <c r="AH9" s="154" t="s">
        <v>61</v>
      </c>
      <c r="AI9" s="154" t="s">
        <v>2</v>
      </c>
      <c r="AJ9" s="154" t="s">
        <v>3</v>
      </c>
      <c r="AK9" s="154" t="s">
        <v>61</v>
      </c>
      <c r="AL9" s="154" t="s">
        <v>2</v>
      </c>
      <c r="AM9" s="154" t="s">
        <v>3</v>
      </c>
      <c r="AN9" s="154" t="s">
        <v>61</v>
      </c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</row>
    <row r="10" spans="1:196" ht="16.5">
      <c r="A10" s="155" t="s">
        <v>6</v>
      </c>
      <c r="B10" s="136">
        <v>1262866</v>
      </c>
      <c r="C10" s="136">
        <v>1067817</v>
      </c>
      <c r="D10" s="136">
        <f>B10-C10</f>
        <v>195049</v>
      </c>
      <c r="E10" s="136">
        <v>1146550</v>
      </c>
      <c r="F10" s="136">
        <v>981708</v>
      </c>
      <c r="G10" s="136">
        <f>E10-F10</f>
        <v>164842</v>
      </c>
      <c r="H10" s="136">
        <v>1176888</v>
      </c>
      <c r="I10" s="136">
        <v>846432</v>
      </c>
      <c r="J10" s="136">
        <f>H10-I10</f>
        <v>330456</v>
      </c>
      <c r="K10" s="151">
        <v>864066.8</v>
      </c>
      <c r="L10" s="151">
        <v>825628.9</v>
      </c>
      <c r="M10" s="151">
        <f>K10-L10</f>
        <v>38437.900000000023</v>
      </c>
      <c r="N10" s="151">
        <v>726047.88</v>
      </c>
      <c r="O10" s="151">
        <v>625373.34</v>
      </c>
      <c r="P10" s="151">
        <f>N10-O10</f>
        <v>100674.54000000004</v>
      </c>
      <c r="Q10" s="151">
        <v>619215.43999999994</v>
      </c>
      <c r="R10" s="151">
        <v>609170.87</v>
      </c>
      <c r="S10" s="151">
        <f>Q10-R10</f>
        <v>10044.569999999949</v>
      </c>
      <c r="T10" s="151">
        <v>731637.85490000003</v>
      </c>
      <c r="U10" s="151">
        <v>582314.84510000004</v>
      </c>
      <c r="V10" s="151">
        <f>T10-U10</f>
        <v>149323.0098</v>
      </c>
      <c r="W10" s="151">
        <v>656494.96829999995</v>
      </c>
      <c r="X10" s="151">
        <v>557735.48069999996</v>
      </c>
      <c r="Y10" s="151">
        <f>W10-X10</f>
        <v>98759.487599999993</v>
      </c>
      <c r="Z10" s="156">
        <v>589926.79</v>
      </c>
      <c r="AA10" s="156">
        <v>515960.93</v>
      </c>
      <c r="AB10" s="156">
        <f t="shared" ref="AB10:AB16" si="0">Z10-AA10</f>
        <v>73965.860000000044</v>
      </c>
      <c r="AC10" s="156">
        <v>576250</v>
      </c>
      <c r="AD10" s="156">
        <v>473196</v>
      </c>
      <c r="AE10" s="156">
        <f t="shared" ref="AE10:AE16" si="1">AC10-AD10</f>
        <v>103054</v>
      </c>
      <c r="AF10" s="156">
        <v>544662.80000000005</v>
      </c>
      <c r="AG10" s="156">
        <v>439200.59</v>
      </c>
      <c r="AH10" s="156">
        <f>AF10-AG10</f>
        <v>105462.21000000002</v>
      </c>
      <c r="AI10" s="156">
        <v>511057</v>
      </c>
      <c r="AJ10" s="156">
        <v>460406</v>
      </c>
      <c r="AK10" s="156">
        <f>AI10-AJ10</f>
        <v>50651</v>
      </c>
      <c r="AL10" s="156">
        <v>510763.95</v>
      </c>
      <c r="AM10" s="156">
        <v>480808</v>
      </c>
      <c r="AN10" s="156">
        <f>AL10-AM10</f>
        <v>29955.950000000012</v>
      </c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</row>
    <row r="11" spans="1:196" ht="16.5">
      <c r="A11" s="155" t="s">
        <v>7</v>
      </c>
      <c r="B11" s="155"/>
      <c r="C11" s="136">
        <v>968571</v>
      </c>
      <c r="D11" s="136">
        <f t="shared" ref="D11:D16" si="2">B11-C11</f>
        <v>-968571</v>
      </c>
      <c r="E11" s="136">
        <v>1400000</v>
      </c>
      <c r="F11" s="136">
        <v>878125</v>
      </c>
      <c r="G11" s="155">
        <f t="shared" ref="G11:G16" si="3">E11-F11</f>
        <v>521875</v>
      </c>
      <c r="H11" s="155"/>
      <c r="I11" s="136">
        <v>1031267</v>
      </c>
      <c r="J11" s="155">
        <f t="shared" ref="J11:J16" si="4">H11-I11</f>
        <v>-1031267</v>
      </c>
      <c r="K11" s="151">
        <v>803739.1</v>
      </c>
      <c r="L11" s="151">
        <v>727902.7</v>
      </c>
      <c r="M11" s="151">
        <f t="shared" ref="M11:M16" si="5">K11-L11</f>
        <v>75836.400000000023</v>
      </c>
      <c r="N11" s="151">
        <v>812794</v>
      </c>
      <c r="O11" s="151">
        <v>726315.61</v>
      </c>
      <c r="P11" s="151">
        <f>N11-O11</f>
        <v>86478.390000000014</v>
      </c>
      <c r="Q11" s="151">
        <v>912826.73</v>
      </c>
      <c r="R11" s="151">
        <v>690669.34</v>
      </c>
      <c r="S11" s="151">
        <f>Q11-R11</f>
        <v>222157.39</v>
      </c>
      <c r="T11" s="151">
        <v>875375.66509999998</v>
      </c>
      <c r="U11" s="151">
        <v>707682.9547</v>
      </c>
      <c r="V11" s="151">
        <f t="shared" ref="V11:V16" si="6">T11-U11</f>
        <v>167692.71039999998</v>
      </c>
      <c r="W11" s="151">
        <v>886209.13879999996</v>
      </c>
      <c r="X11" s="151">
        <v>654834.64950000006</v>
      </c>
      <c r="Y11" s="151">
        <f t="shared" ref="Y11:Y16" si="7">W11-X11</f>
        <v>231374.4892999999</v>
      </c>
      <c r="Z11" s="156">
        <v>512653.02</v>
      </c>
      <c r="AA11" s="156">
        <v>573618.00650000002</v>
      </c>
      <c r="AB11" s="156">
        <f t="shared" si="0"/>
        <v>-60964.986499999999</v>
      </c>
      <c r="AC11" s="156">
        <v>593593</v>
      </c>
      <c r="AD11" s="156">
        <v>467728</v>
      </c>
      <c r="AE11" s="156">
        <f t="shared" si="1"/>
        <v>125865</v>
      </c>
      <c r="AF11" s="156">
        <v>674932.95</v>
      </c>
      <c r="AG11" s="156">
        <v>547581</v>
      </c>
      <c r="AH11" s="156">
        <f t="shared" ref="AH11:AH16" si="8">AF11-AG11</f>
        <v>127351.94999999995</v>
      </c>
      <c r="AI11" s="156">
        <v>0</v>
      </c>
      <c r="AJ11" s="156">
        <v>443590</v>
      </c>
      <c r="AK11" s="156">
        <v>0</v>
      </c>
      <c r="AL11" s="156">
        <v>358691</v>
      </c>
      <c r="AM11" s="156">
        <v>413182</v>
      </c>
      <c r="AN11" s="156">
        <f>AL11-AM11</f>
        <v>-54491</v>
      </c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</row>
    <row r="12" spans="1:196" ht="16.5">
      <c r="A12" s="155" t="s">
        <v>8</v>
      </c>
      <c r="B12" s="136">
        <v>1240792</v>
      </c>
      <c r="C12" s="136">
        <v>850000</v>
      </c>
      <c r="D12" s="136">
        <f t="shared" si="2"/>
        <v>390792</v>
      </c>
      <c r="E12" s="136">
        <v>1042136</v>
      </c>
      <c r="F12" s="136">
        <v>787431</v>
      </c>
      <c r="G12" s="155">
        <f t="shared" si="3"/>
        <v>254705</v>
      </c>
      <c r="H12" s="136">
        <v>875190</v>
      </c>
      <c r="I12" s="136">
        <v>763686</v>
      </c>
      <c r="J12" s="155">
        <f t="shared" si="4"/>
        <v>111504</v>
      </c>
      <c r="K12" s="151">
        <v>815843.6</v>
      </c>
      <c r="L12" s="151">
        <v>510605.5</v>
      </c>
      <c r="M12" s="151">
        <f t="shared" si="5"/>
        <v>305238.09999999998</v>
      </c>
      <c r="N12" s="151">
        <v>775611.31</v>
      </c>
      <c r="O12" s="151">
        <v>357207.41</v>
      </c>
      <c r="P12" s="151">
        <f>N12-O12</f>
        <v>418403.90000000008</v>
      </c>
      <c r="Q12" s="151">
        <v>728322.65</v>
      </c>
      <c r="R12" s="151">
        <v>82896.03</v>
      </c>
      <c r="S12" s="151">
        <f>Q12-R12</f>
        <v>645426.62</v>
      </c>
      <c r="T12" s="151">
        <v>811512.35120000003</v>
      </c>
      <c r="U12" s="151">
        <v>390759.01659999997</v>
      </c>
      <c r="V12" s="151">
        <f t="shared" si="6"/>
        <v>420753.33460000006</v>
      </c>
      <c r="W12" s="151">
        <v>680574.7746</v>
      </c>
      <c r="X12" s="151">
        <v>376702.12809999997</v>
      </c>
      <c r="Y12" s="151">
        <f t="shared" si="7"/>
        <v>303872.64650000003</v>
      </c>
      <c r="Z12" s="156">
        <v>677761.53</v>
      </c>
      <c r="AA12" s="156">
        <v>340292.56800000003</v>
      </c>
      <c r="AB12" s="156">
        <f t="shared" si="0"/>
        <v>337468.962</v>
      </c>
      <c r="AC12" s="156">
        <v>620966.18999999994</v>
      </c>
      <c r="AD12" s="156">
        <v>265094</v>
      </c>
      <c r="AE12" s="156">
        <f t="shared" si="1"/>
        <v>355872.18999999994</v>
      </c>
      <c r="AF12" s="156">
        <v>725577.55</v>
      </c>
      <c r="AG12" s="156">
        <v>313684</v>
      </c>
      <c r="AH12" s="156">
        <f t="shared" si="8"/>
        <v>411893.55000000005</v>
      </c>
      <c r="AI12" s="156">
        <v>593653</v>
      </c>
      <c r="AJ12" s="156">
        <v>268580</v>
      </c>
      <c r="AK12" s="156">
        <f>AI12-AJ12</f>
        <v>325073</v>
      </c>
      <c r="AL12" s="156">
        <v>607173</v>
      </c>
      <c r="AM12" s="156">
        <v>308045</v>
      </c>
      <c r="AN12" s="156">
        <f>AL12-AM12</f>
        <v>299128</v>
      </c>
    </row>
    <row r="13" spans="1:196" ht="16.5">
      <c r="A13" s="155" t="s">
        <v>9</v>
      </c>
      <c r="B13" s="136">
        <v>3077500</v>
      </c>
      <c r="C13" s="136">
        <v>1100000</v>
      </c>
      <c r="D13" s="136">
        <f t="shared" si="2"/>
        <v>1977500</v>
      </c>
      <c r="E13" s="136">
        <v>3333333</v>
      </c>
      <c r="F13" s="136">
        <v>1566667</v>
      </c>
      <c r="G13" s="155">
        <f t="shared" si="3"/>
        <v>1766666</v>
      </c>
      <c r="H13" s="136">
        <v>1325000</v>
      </c>
      <c r="I13" s="136">
        <v>1800000</v>
      </c>
      <c r="J13" s="155">
        <f t="shared" si="4"/>
        <v>-475000</v>
      </c>
      <c r="K13" s="151">
        <v>2335413</v>
      </c>
      <c r="L13" s="151">
        <v>1684923</v>
      </c>
      <c r="M13" s="151">
        <f t="shared" si="5"/>
        <v>650490</v>
      </c>
      <c r="N13" s="151">
        <v>1512983.1</v>
      </c>
      <c r="O13" s="151">
        <v>1015773</v>
      </c>
      <c r="P13" s="151">
        <f>N13-O13</f>
        <v>497210.10000000009</v>
      </c>
      <c r="Q13" s="151">
        <v>1777877.2</v>
      </c>
      <c r="R13" s="151">
        <v>1309587.8999999999</v>
      </c>
      <c r="S13" s="151">
        <f>Q13-R13</f>
        <v>468289.30000000005</v>
      </c>
      <c r="T13" s="151">
        <v>1739560.666</v>
      </c>
      <c r="U13" s="151">
        <v>1278190.3470000001</v>
      </c>
      <c r="V13" s="151">
        <f t="shared" si="6"/>
        <v>461370.3189999999</v>
      </c>
      <c r="W13" s="151">
        <v>1497632.6529999999</v>
      </c>
      <c r="X13" s="151">
        <v>978675.30859999999</v>
      </c>
      <c r="Y13" s="151">
        <f t="shared" si="7"/>
        <v>518957.34439999994</v>
      </c>
      <c r="Z13" s="156">
        <v>1723505.0190000001</v>
      </c>
      <c r="AA13" s="156">
        <v>1379010.94</v>
      </c>
      <c r="AB13" s="156">
        <f t="shared" si="0"/>
        <v>344494.07900000014</v>
      </c>
      <c r="AC13" s="156">
        <v>1641059</v>
      </c>
      <c r="AD13" s="156">
        <v>1169772.48</v>
      </c>
      <c r="AE13" s="156">
        <f t="shared" si="1"/>
        <v>471286.52</v>
      </c>
      <c r="AF13" s="156">
        <v>1619996.8</v>
      </c>
      <c r="AG13" s="156">
        <v>1443874.62</v>
      </c>
      <c r="AH13" s="156">
        <f t="shared" si="8"/>
        <v>176122.17999999993</v>
      </c>
      <c r="AI13" s="156">
        <v>1441558.7009999999</v>
      </c>
      <c r="AJ13" s="156">
        <v>1310285.0449999999</v>
      </c>
      <c r="AK13" s="156">
        <f>AI13-AJ13</f>
        <v>131273.65599999996</v>
      </c>
      <c r="AL13" s="156">
        <v>1500622.97</v>
      </c>
      <c r="AM13" s="156">
        <v>1223851</v>
      </c>
      <c r="AN13" s="156">
        <f>AL13-AM13</f>
        <v>276771.96999999997</v>
      </c>
    </row>
    <row r="14" spans="1:196" ht="16.5">
      <c r="A14" s="155" t="s">
        <v>10</v>
      </c>
      <c r="B14" s="155"/>
      <c r="C14" s="155"/>
      <c r="D14" s="136">
        <f t="shared" si="2"/>
        <v>0</v>
      </c>
      <c r="E14" s="155"/>
      <c r="F14" s="155"/>
      <c r="G14" s="155">
        <f t="shared" si="3"/>
        <v>0</v>
      </c>
      <c r="H14" s="155"/>
      <c r="I14" s="155"/>
      <c r="J14" s="155">
        <f t="shared" si="4"/>
        <v>0</v>
      </c>
      <c r="K14" s="63">
        <v>0</v>
      </c>
      <c r="L14" s="63">
        <v>0</v>
      </c>
      <c r="M14" s="151">
        <f t="shared" si="5"/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</row>
    <row r="15" spans="1:196" ht="16.5">
      <c r="A15" s="155" t="s">
        <v>11</v>
      </c>
      <c r="B15" s="155"/>
      <c r="C15" s="155"/>
      <c r="D15" s="136">
        <f t="shared" si="2"/>
        <v>0</v>
      </c>
      <c r="E15" s="155"/>
      <c r="F15" s="155"/>
      <c r="G15" s="155">
        <f t="shared" si="3"/>
        <v>0</v>
      </c>
      <c r="H15" s="155"/>
      <c r="I15" s="155"/>
      <c r="J15" s="155">
        <f t="shared" si="4"/>
        <v>0</v>
      </c>
      <c r="K15" s="63">
        <v>0</v>
      </c>
      <c r="L15" s="63">
        <v>0</v>
      </c>
      <c r="M15" s="151">
        <f t="shared" si="5"/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</row>
    <row r="16" spans="1:196" ht="16.5">
      <c r="A16" s="155" t="s">
        <v>12</v>
      </c>
      <c r="B16" s="136">
        <v>1222727</v>
      </c>
      <c r="C16" s="136">
        <v>1300000</v>
      </c>
      <c r="D16" s="136">
        <f t="shared" si="2"/>
        <v>-77273</v>
      </c>
      <c r="E16" s="136">
        <v>825454</v>
      </c>
      <c r="F16" s="136">
        <v>1200000</v>
      </c>
      <c r="G16" s="155">
        <f t="shared" si="3"/>
        <v>-374546</v>
      </c>
      <c r="H16" s="155"/>
      <c r="I16" s="155"/>
      <c r="J16" s="155">
        <f t="shared" si="4"/>
        <v>0</v>
      </c>
      <c r="K16" s="151">
        <v>656266.69999999995</v>
      </c>
      <c r="L16" s="151">
        <v>120</v>
      </c>
      <c r="M16" s="151">
        <f t="shared" si="5"/>
        <v>656146.69999999995</v>
      </c>
      <c r="N16" s="151">
        <v>508734.98</v>
      </c>
      <c r="O16" s="151">
        <v>0</v>
      </c>
      <c r="P16" s="151">
        <f>N16-O16</f>
        <v>508734.98</v>
      </c>
      <c r="Q16" s="151">
        <v>349873.1</v>
      </c>
      <c r="R16" s="151">
        <v>575000</v>
      </c>
      <c r="S16" s="151">
        <f>Q16-R16</f>
        <v>-225126.90000000002</v>
      </c>
      <c r="T16" s="151">
        <v>488426.65149999998</v>
      </c>
      <c r="U16" s="151"/>
      <c r="V16" s="151">
        <f t="shared" si="6"/>
        <v>488426.65149999998</v>
      </c>
      <c r="W16" s="151">
        <v>347984.16110000003</v>
      </c>
      <c r="X16" s="151"/>
      <c r="Y16" s="151">
        <f t="shared" si="7"/>
        <v>347984.16110000003</v>
      </c>
      <c r="Z16" s="156">
        <v>486222.29</v>
      </c>
      <c r="AA16" s="63">
        <v>0</v>
      </c>
      <c r="AB16" s="156">
        <f t="shared" si="0"/>
        <v>486222.29</v>
      </c>
      <c r="AC16" s="156">
        <v>674604</v>
      </c>
      <c r="AD16" s="156"/>
      <c r="AE16" s="156">
        <f t="shared" si="1"/>
        <v>674604</v>
      </c>
      <c r="AF16" s="156">
        <v>433488.5</v>
      </c>
      <c r="AG16" s="156">
        <v>0</v>
      </c>
      <c r="AH16" s="156">
        <f t="shared" si="8"/>
        <v>433488.5</v>
      </c>
      <c r="AI16" s="156">
        <v>227077.92</v>
      </c>
      <c r="AJ16" s="156">
        <v>100000</v>
      </c>
      <c r="AK16" s="156">
        <f>AI16-AJ16</f>
        <v>127077.92000000001</v>
      </c>
      <c r="AL16" s="156">
        <v>485137.34</v>
      </c>
      <c r="AM16" s="63">
        <v>0</v>
      </c>
      <c r="AN16" s="63">
        <f>AL16-AM16</f>
        <v>485137.34</v>
      </c>
    </row>
    <row r="17" spans="1:40" s="21" customFormat="1" ht="16.5">
      <c r="A17" s="139" t="s">
        <v>118</v>
      </c>
      <c r="B17" s="149">
        <f>SUM(B10:B16)</f>
        <v>6803885</v>
      </c>
      <c r="C17" s="149">
        <f>SUM(C10:C16)</f>
        <v>5286388</v>
      </c>
      <c r="D17" s="139"/>
      <c r="E17" s="149">
        <f>SUM(E10:E16)</f>
        <v>7747473</v>
      </c>
      <c r="F17" s="149">
        <f>SUM(F10:F16)</f>
        <v>5413931</v>
      </c>
      <c r="G17" s="139"/>
      <c r="H17" s="157">
        <f>SUM(H10:H16)</f>
        <v>3377078</v>
      </c>
      <c r="I17" s="157">
        <f>SUM(I10:I16)</f>
        <v>4441385</v>
      </c>
      <c r="J17" s="157"/>
      <c r="K17" s="157">
        <f>SUM(K10:K16)</f>
        <v>5475329.2000000002</v>
      </c>
      <c r="L17" s="157">
        <f t="shared" ref="L17:AM17" si="9">SUM(L10:L16)</f>
        <v>3749180.1</v>
      </c>
      <c r="M17" s="157"/>
      <c r="N17" s="157">
        <f t="shared" si="9"/>
        <v>4336171.2699999996</v>
      </c>
      <c r="O17" s="157">
        <f t="shared" si="9"/>
        <v>2724669.36</v>
      </c>
      <c r="P17" s="157"/>
      <c r="Q17" s="157">
        <f t="shared" si="9"/>
        <v>4388115.1199999992</v>
      </c>
      <c r="R17" s="157">
        <f t="shared" si="9"/>
        <v>3267324.1399999997</v>
      </c>
      <c r="S17" s="157"/>
      <c r="T17" s="157">
        <f t="shared" si="9"/>
        <v>4646513.1886999998</v>
      </c>
      <c r="U17" s="157">
        <f t="shared" si="9"/>
        <v>2958947.1634</v>
      </c>
      <c r="V17" s="157"/>
      <c r="W17" s="157">
        <f t="shared" si="9"/>
        <v>4068895.6957999999</v>
      </c>
      <c r="X17" s="157">
        <f t="shared" si="9"/>
        <v>2567947.5669</v>
      </c>
      <c r="Y17" s="157"/>
      <c r="Z17" s="157">
        <f t="shared" si="9"/>
        <v>3990068.6490000002</v>
      </c>
      <c r="AA17" s="157">
        <f t="shared" si="9"/>
        <v>2808882.4445000002</v>
      </c>
      <c r="AB17" s="157"/>
      <c r="AC17" s="157">
        <f t="shared" si="9"/>
        <v>4106472.19</v>
      </c>
      <c r="AD17" s="157">
        <f t="shared" si="9"/>
        <v>2375790.48</v>
      </c>
      <c r="AE17" s="157"/>
      <c r="AF17" s="157">
        <f t="shared" si="9"/>
        <v>3998658.6</v>
      </c>
      <c r="AG17" s="157">
        <f t="shared" si="9"/>
        <v>2744340.21</v>
      </c>
      <c r="AH17" s="157"/>
      <c r="AI17" s="157">
        <f t="shared" si="9"/>
        <v>2773346.6209999998</v>
      </c>
      <c r="AJ17" s="157">
        <f t="shared" si="9"/>
        <v>2582861.0449999999</v>
      </c>
      <c r="AK17" s="157"/>
      <c r="AL17" s="157">
        <f t="shared" si="9"/>
        <v>3462388.26</v>
      </c>
      <c r="AM17" s="157">
        <f t="shared" si="9"/>
        <v>2425886</v>
      </c>
      <c r="AN17" s="157"/>
    </row>
    <row r="18" spans="1:40" ht="16">
      <c r="A18" s="233" t="s">
        <v>149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</row>
    <row r="19" spans="1:40" ht="16">
      <c r="A19" s="179" t="s">
        <v>210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</row>
    <row r="20" spans="1:40" ht="26">
      <c r="A20" s="8" t="s">
        <v>90</v>
      </c>
      <c r="B20" s="8"/>
      <c r="C20" s="8"/>
      <c r="D20" s="8"/>
      <c r="E20" s="8"/>
      <c r="F20" s="8"/>
      <c r="G20" s="8"/>
    </row>
  </sheetData>
  <mergeCells count="16">
    <mergeCell ref="AL8:AN8"/>
    <mergeCell ref="N8:P8"/>
    <mergeCell ref="Q8:S8"/>
    <mergeCell ref="T8:V8"/>
    <mergeCell ref="Z8:AB8"/>
    <mergeCell ref="AC8:AE8"/>
    <mergeCell ref="AF8:AH8"/>
    <mergeCell ref="W8:Y8"/>
    <mergeCell ref="A18:W18"/>
    <mergeCell ref="A2:W2"/>
    <mergeCell ref="A3:W3"/>
    <mergeCell ref="K8:M8"/>
    <mergeCell ref="AI8:AK8"/>
    <mergeCell ref="H8:J8"/>
    <mergeCell ref="E8:G8"/>
    <mergeCell ref="B8:D8"/>
  </mergeCells>
  <hyperlinks>
    <hyperlink ref="A7" location="Índice!A1" display="Indice" xr:uid="{00000000-0004-0000-0700-000000000000}"/>
  </hyperlink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I29"/>
  <sheetViews>
    <sheetView showGridLines="0" topLeftCell="A3" zoomScale="74" workbookViewId="0">
      <selection activeCell="A4" sqref="A4"/>
    </sheetView>
  </sheetViews>
  <sheetFormatPr baseColWidth="10" defaultRowHeight="14.5"/>
  <cols>
    <col min="1" max="1" width="58.1796875" bestFit="1" customWidth="1"/>
    <col min="2" max="2" width="14.81640625" customWidth="1"/>
    <col min="3" max="3" width="10.90625" customWidth="1"/>
    <col min="4" max="4" width="11" customWidth="1"/>
    <col min="5" max="5" width="10" customWidth="1"/>
    <col min="6" max="6" width="12.26953125" customWidth="1"/>
    <col min="7" max="7" width="11.08984375" customWidth="1"/>
    <col min="8" max="8" width="10.1796875" customWidth="1"/>
    <col min="9" max="9" width="12.36328125" customWidth="1"/>
    <col min="10" max="10" width="10.90625" bestFit="1" customWidth="1"/>
    <col min="11" max="11" width="9" bestFit="1" customWidth="1"/>
    <col min="12" max="12" width="10.36328125" bestFit="1" customWidth="1"/>
    <col min="13" max="13" width="9" bestFit="1" customWidth="1"/>
  </cols>
  <sheetData>
    <row r="1" spans="1:217" s="20" customFormat="1" ht="190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</row>
    <row r="2" spans="1:217" s="20" customFormat="1" ht="21">
      <c r="A2" s="215" t="s">
        <v>105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</row>
    <row r="3" spans="1:217" s="20" customFormat="1" ht="57" customHeight="1">
      <c r="A3" s="216" t="s">
        <v>212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</row>
    <row r="4" spans="1:217" s="31" customFormat="1" ht="32.5">
      <c r="A4" s="53" t="s">
        <v>119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217" s="20" customFormat="1" ht="16.5">
      <c r="A5" s="43" t="s">
        <v>113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217" s="20" customFormat="1" ht="17.5">
      <c r="A6" s="41" t="s">
        <v>141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D6" s="30"/>
      <c r="AG6" s="30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</row>
    <row r="7" spans="1:217" s="20" customFormat="1" ht="16.5">
      <c r="A7" s="45" t="s">
        <v>114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</row>
    <row r="8" spans="1:217" s="51" customFormat="1" ht="16.5">
      <c r="A8" s="129"/>
      <c r="B8" s="242">
        <v>2023</v>
      </c>
      <c r="C8" s="243"/>
      <c r="D8" s="243"/>
      <c r="E8" s="234"/>
      <c r="F8" s="242">
        <v>2022</v>
      </c>
      <c r="G8" s="243"/>
      <c r="H8" s="243"/>
      <c r="I8" s="234"/>
      <c r="J8" s="244">
        <v>2021</v>
      </c>
      <c r="K8" s="244"/>
      <c r="L8" s="244"/>
      <c r="M8" s="244"/>
      <c r="N8" s="244">
        <v>2019</v>
      </c>
      <c r="O8" s="244"/>
      <c r="P8" s="244"/>
      <c r="Q8" s="244"/>
      <c r="R8" s="244">
        <v>2018</v>
      </c>
      <c r="S8" s="244"/>
      <c r="T8" s="244"/>
      <c r="U8" s="244"/>
      <c r="V8" s="244">
        <v>2017</v>
      </c>
      <c r="W8" s="244"/>
      <c r="X8" s="244"/>
      <c r="Y8" s="244"/>
      <c r="Z8" s="244">
        <v>2016</v>
      </c>
      <c r="AA8" s="244"/>
      <c r="AB8" s="244"/>
      <c r="AC8" s="244"/>
      <c r="AD8" s="244">
        <v>2015</v>
      </c>
      <c r="AE8" s="244"/>
      <c r="AF8" s="244"/>
      <c r="AG8" s="244"/>
      <c r="AH8" s="244">
        <v>2014</v>
      </c>
      <c r="AI8" s="244"/>
      <c r="AJ8" s="244"/>
      <c r="AK8" s="244"/>
      <c r="AL8" s="244">
        <v>2013</v>
      </c>
      <c r="AM8" s="244"/>
      <c r="AN8" s="244"/>
      <c r="AO8" s="244"/>
      <c r="AP8" s="244">
        <v>2012</v>
      </c>
      <c r="AQ8" s="244"/>
      <c r="AR8" s="244"/>
      <c r="AS8" s="244"/>
      <c r="AT8" s="244">
        <v>2011</v>
      </c>
      <c r="AU8" s="244"/>
      <c r="AV8" s="244"/>
      <c r="AW8" s="244"/>
      <c r="AX8" s="244">
        <v>2010</v>
      </c>
      <c r="AY8" s="244"/>
      <c r="AZ8" s="244"/>
      <c r="BA8" s="244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</row>
    <row r="9" spans="1:217" s="52" customFormat="1" ht="16.5">
      <c r="A9" s="115"/>
      <c r="B9" s="238" t="s">
        <v>1</v>
      </c>
      <c r="C9" s="238"/>
      <c r="D9" s="238" t="s">
        <v>4</v>
      </c>
      <c r="E9" s="238"/>
      <c r="F9" s="238" t="s">
        <v>1</v>
      </c>
      <c r="G9" s="238"/>
      <c r="H9" s="238" t="s">
        <v>4</v>
      </c>
      <c r="I9" s="238"/>
      <c r="J9" s="238" t="s">
        <v>1</v>
      </c>
      <c r="K9" s="238"/>
      <c r="L9" s="238" t="s">
        <v>4</v>
      </c>
      <c r="M9" s="238"/>
      <c r="N9" s="238" t="s">
        <v>1</v>
      </c>
      <c r="O9" s="238"/>
      <c r="P9" s="238" t="s">
        <v>4</v>
      </c>
      <c r="Q9" s="238"/>
      <c r="R9" s="238" t="s">
        <v>1</v>
      </c>
      <c r="S9" s="238"/>
      <c r="T9" s="238" t="s">
        <v>4</v>
      </c>
      <c r="U9" s="238"/>
      <c r="V9" s="238" t="s">
        <v>1</v>
      </c>
      <c r="W9" s="238"/>
      <c r="X9" s="238" t="s">
        <v>4</v>
      </c>
      <c r="Y9" s="238"/>
      <c r="Z9" s="238" t="s">
        <v>1</v>
      </c>
      <c r="AA9" s="238"/>
      <c r="AB9" s="238" t="s">
        <v>4</v>
      </c>
      <c r="AC9" s="238"/>
      <c r="AD9" s="238" t="s">
        <v>1</v>
      </c>
      <c r="AE9" s="238"/>
      <c r="AF9" s="238" t="s">
        <v>4</v>
      </c>
      <c r="AG9" s="238"/>
      <c r="AH9" s="238" t="s">
        <v>1</v>
      </c>
      <c r="AI9" s="238"/>
      <c r="AJ9" s="238" t="s">
        <v>4</v>
      </c>
      <c r="AK9" s="238"/>
      <c r="AL9" s="238" t="s">
        <v>1</v>
      </c>
      <c r="AM9" s="238"/>
      <c r="AN9" s="238" t="s">
        <v>4</v>
      </c>
      <c r="AO9" s="238"/>
      <c r="AP9" s="238" t="s">
        <v>1</v>
      </c>
      <c r="AQ9" s="238"/>
      <c r="AR9" s="238" t="s">
        <v>4</v>
      </c>
      <c r="AS9" s="238"/>
      <c r="AT9" s="238" t="s">
        <v>1</v>
      </c>
      <c r="AU9" s="238"/>
      <c r="AV9" s="238" t="s">
        <v>4</v>
      </c>
      <c r="AW9" s="238"/>
      <c r="AX9" s="238" t="s">
        <v>1</v>
      </c>
      <c r="AY9" s="238"/>
      <c r="AZ9" s="238" t="s">
        <v>4</v>
      </c>
      <c r="BA9" s="23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</row>
    <row r="10" spans="1:217" s="55" customFormat="1" ht="16.5">
      <c r="A10" s="81" t="s">
        <v>14</v>
      </c>
      <c r="B10" s="90" t="s">
        <v>88</v>
      </c>
      <c r="C10" s="90" t="s">
        <v>3</v>
      </c>
      <c r="D10" s="90" t="s">
        <v>2</v>
      </c>
      <c r="E10" s="90" t="s">
        <v>3</v>
      </c>
      <c r="F10" s="90" t="s">
        <v>88</v>
      </c>
      <c r="G10" s="90" t="s">
        <v>3</v>
      </c>
      <c r="H10" s="90" t="s">
        <v>2</v>
      </c>
      <c r="I10" s="90" t="s">
        <v>3</v>
      </c>
      <c r="J10" s="81" t="s">
        <v>88</v>
      </c>
      <c r="K10" s="81" t="s">
        <v>3</v>
      </c>
      <c r="L10" s="81" t="s">
        <v>2</v>
      </c>
      <c r="M10" s="81" t="s">
        <v>3</v>
      </c>
      <c r="N10" s="81" t="s">
        <v>88</v>
      </c>
      <c r="O10" s="81" t="s">
        <v>3</v>
      </c>
      <c r="P10" s="81" t="s">
        <v>2</v>
      </c>
      <c r="Q10" s="81" t="s">
        <v>3</v>
      </c>
      <c r="R10" s="81" t="s">
        <v>88</v>
      </c>
      <c r="S10" s="81" t="s">
        <v>3</v>
      </c>
      <c r="T10" s="81" t="s">
        <v>2</v>
      </c>
      <c r="U10" s="81" t="s">
        <v>3</v>
      </c>
      <c r="V10" s="81" t="s">
        <v>2</v>
      </c>
      <c r="W10" s="81" t="s">
        <v>89</v>
      </c>
      <c r="X10" s="81" t="s">
        <v>2</v>
      </c>
      <c r="Y10" s="81" t="s">
        <v>3</v>
      </c>
      <c r="Z10" s="81" t="s">
        <v>2</v>
      </c>
      <c r="AA10" s="81" t="s">
        <v>3</v>
      </c>
      <c r="AB10" s="81" t="s">
        <v>2</v>
      </c>
      <c r="AC10" s="81" t="s">
        <v>3</v>
      </c>
      <c r="AD10" s="81" t="s">
        <v>2</v>
      </c>
      <c r="AE10" s="81" t="s">
        <v>3</v>
      </c>
      <c r="AF10" s="81" t="s">
        <v>2</v>
      </c>
      <c r="AG10" s="81" t="s">
        <v>3</v>
      </c>
      <c r="AH10" s="81" t="s">
        <v>2</v>
      </c>
      <c r="AI10" s="81" t="s">
        <v>3</v>
      </c>
      <c r="AJ10" s="81" t="s">
        <v>2</v>
      </c>
      <c r="AK10" s="81" t="s">
        <v>3</v>
      </c>
      <c r="AL10" s="81" t="s">
        <v>2</v>
      </c>
      <c r="AM10" s="81" t="s">
        <v>3</v>
      </c>
      <c r="AN10" s="81" t="s">
        <v>2</v>
      </c>
      <c r="AO10" s="81" t="s">
        <v>3</v>
      </c>
      <c r="AP10" s="81" t="s">
        <v>2</v>
      </c>
      <c r="AQ10" s="81" t="s">
        <v>3</v>
      </c>
      <c r="AR10" s="81" t="s">
        <v>2</v>
      </c>
      <c r="AS10" s="81" t="s">
        <v>3</v>
      </c>
      <c r="AT10" s="81" t="s">
        <v>2</v>
      </c>
      <c r="AU10" s="81" t="s">
        <v>3</v>
      </c>
      <c r="AV10" s="81" t="s">
        <v>2</v>
      </c>
      <c r="AW10" s="81" t="s">
        <v>3</v>
      </c>
      <c r="AX10" s="81" t="s">
        <v>2</v>
      </c>
      <c r="AY10" s="81" t="s">
        <v>3</v>
      </c>
      <c r="AZ10" s="81" t="s">
        <v>2</v>
      </c>
      <c r="BA10" s="81" t="s">
        <v>3</v>
      </c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</row>
    <row r="11" spans="1:217" ht="16.5">
      <c r="A11" s="77" t="s">
        <v>22</v>
      </c>
      <c r="B11" s="200">
        <v>0.30599999999999999</v>
      </c>
      <c r="C11" s="200">
        <v>0.312</v>
      </c>
      <c r="D11" s="200">
        <v>0.77800000000000002</v>
      </c>
      <c r="E11" s="200">
        <v>0.85899999999999999</v>
      </c>
      <c r="F11" s="201">
        <v>0.76300000000000001</v>
      </c>
      <c r="G11" s="201">
        <v>0.75700000000000001</v>
      </c>
      <c r="H11" s="199">
        <v>1.365</v>
      </c>
      <c r="I11" s="200">
        <v>0.70599999999999996</v>
      </c>
      <c r="J11" s="163">
        <v>1.4159999999999999</v>
      </c>
      <c r="K11" s="163">
        <v>1.1759999999999999</v>
      </c>
      <c r="L11" s="163">
        <v>3.3</v>
      </c>
      <c r="M11" s="163">
        <v>1.9339999999999999</v>
      </c>
      <c r="N11" s="136">
        <v>2.0801400000000001</v>
      </c>
      <c r="O11" s="136">
        <v>0.69131739999999997</v>
      </c>
      <c r="P11" s="136">
        <v>2.1952799999999999</v>
      </c>
      <c r="Q11" s="136">
        <v>1.2758100000000001</v>
      </c>
      <c r="R11" s="63">
        <v>2.0623100000000001</v>
      </c>
      <c r="S11" s="63">
        <v>1.225541</v>
      </c>
      <c r="T11" s="63">
        <v>2.0886900000000002</v>
      </c>
      <c r="U11" s="63">
        <v>1.5001770000000001</v>
      </c>
      <c r="V11" s="63">
        <v>2.6600239999999999</v>
      </c>
      <c r="W11" s="63">
        <v>1.6087470000000001</v>
      </c>
      <c r="X11" s="63">
        <v>2.1803780000000001</v>
      </c>
      <c r="Y11" s="63">
        <v>1.383211</v>
      </c>
      <c r="Z11" s="63">
        <v>2.5595500000000002</v>
      </c>
      <c r="AA11" s="63">
        <v>1.5644</v>
      </c>
      <c r="AB11" s="63">
        <v>2.7199899999999997</v>
      </c>
      <c r="AC11" s="63">
        <v>2.2166900000000003</v>
      </c>
      <c r="AD11" s="63">
        <v>3.1712899999999999</v>
      </c>
      <c r="AE11" s="63">
        <v>1.5384599999999999</v>
      </c>
      <c r="AF11" s="63">
        <v>2.1298699999999999</v>
      </c>
      <c r="AG11" s="63">
        <v>2.4550100000000001</v>
      </c>
      <c r="AH11" s="174">
        <v>2.4879799999999999</v>
      </c>
      <c r="AI11" s="174">
        <v>1.9106700000000001</v>
      </c>
      <c r="AJ11" s="174">
        <v>1.32056</v>
      </c>
      <c r="AK11" s="174">
        <v>1.7184000000000001</v>
      </c>
      <c r="AL11" s="174">
        <v>3.1306599999999998</v>
      </c>
      <c r="AM11" s="174">
        <v>1.28853</v>
      </c>
      <c r="AN11" s="174">
        <v>2.59937</v>
      </c>
      <c r="AO11" s="174">
        <v>1.94089</v>
      </c>
      <c r="AP11" s="174">
        <v>1.8390499999999999</v>
      </c>
      <c r="AQ11" s="174">
        <v>1.40215</v>
      </c>
      <c r="AR11" s="174">
        <v>2.03606</v>
      </c>
      <c r="AS11" s="174">
        <v>1.3748900000000002</v>
      </c>
      <c r="AT11" s="174">
        <v>2.4256199999999999</v>
      </c>
      <c r="AU11" s="174">
        <v>1.27887</v>
      </c>
      <c r="AV11" s="174">
        <v>2.0489600000000001</v>
      </c>
      <c r="AW11" s="174">
        <v>1.78647</v>
      </c>
      <c r="AX11" s="174">
        <v>2.19936</v>
      </c>
      <c r="AY11" s="174">
        <v>1.1642600000000001</v>
      </c>
      <c r="AZ11" s="174">
        <v>1.79806</v>
      </c>
      <c r="BA11" s="174">
        <v>1.1551400000000001</v>
      </c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</row>
    <row r="12" spans="1:217" ht="16.5">
      <c r="A12" s="77" t="s">
        <v>31</v>
      </c>
      <c r="B12" s="199">
        <v>20.145</v>
      </c>
      <c r="C12" s="199">
        <v>9.3130000000000006</v>
      </c>
      <c r="D12" s="199">
        <v>16.472000000000001</v>
      </c>
      <c r="E12" s="199">
        <v>11.169</v>
      </c>
      <c r="F12" s="201">
        <v>15.894</v>
      </c>
      <c r="G12" s="201">
        <v>11.371</v>
      </c>
      <c r="H12" s="199">
        <v>21.079000000000001</v>
      </c>
      <c r="I12" s="199">
        <v>10.486000000000001</v>
      </c>
      <c r="J12" s="163">
        <v>15.124000000000001</v>
      </c>
      <c r="K12" s="163">
        <v>7.0970000000000004</v>
      </c>
      <c r="L12" s="163">
        <v>29.992999999999999</v>
      </c>
      <c r="M12" s="163">
        <v>21.303000000000001</v>
      </c>
      <c r="N12" s="136">
        <v>16.384799999999998</v>
      </c>
      <c r="O12" s="136">
        <v>9.6776199999999992</v>
      </c>
      <c r="P12" s="136">
        <v>26.035399999999999</v>
      </c>
      <c r="Q12" s="136">
        <v>20.2546</v>
      </c>
      <c r="R12" s="63">
        <v>22.19333</v>
      </c>
      <c r="S12" s="63">
        <v>14.92948</v>
      </c>
      <c r="T12" s="63">
        <v>25.24691</v>
      </c>
      <c r="U12" s="63">
        <v>20.661909999999999</v>
      </c>
      <c r="V12" s="63">
        <v>18.953900000000001</v>
      </c>
      <c r="W12" s="63">
        <v>11.40091</v>
      </c>
      <c r="X12" s="63">
        <v>24.602450000000001</v>
      </c>
      <c r="Y12" s="63">
        <v>19.880369999999999</v>
      </c>
      <c r="Z12" s="63">
        <v>16.4771</v>
      </c>
      <c r="AA12" s="63">
        <v>11.6769</v>
      </c>
      <c r="AB12" s="63">
        <v>25.351900000000001</v>
      </c>
      <c r="AC12" s="63">
        <v>19.8491</v>
      </c>
      <c r="AD12" s="63">
        <v>17.725900000000003</v>
      </c>
      <c r="AE12" s="63">
        <v>8.9325200000000002</v>
      </c>
      <c r="AF12" s="63">
        <v>21.887499999999999</v>
      </c>
      <c r="AG12" s="63">
        <v>20.4025</v>
      </c>
      <c r="AH12" s="174">
        <v>18.590799999999998</v>
      </c>
      <c r="AI12" s="174">
        <v>9.8968899999999991</v>
      </c>
      <c r="AJ12" s="174">
        <v>24.169</v>
      </c>
      <c r="AK12" s="174">
        <v>20.797799999999999</v>
      </c>
      <c r="AL12" s="174">
        <v>17.5825</v>
      </c>
      <c r="AM12" s="174">
        <v>8.3831299999999995</v>
      </c>
      <c r="AN12" s="174">
        <v>22.772500000000001</v>
      </c>
      <c r="AO12" s="174">
        <v>21.519200000000001</v>
      </c>
      <c r="AP12" s="174">
        <v>15.345600000000001</v>
      </c>
      <c r="AQ12" s="174">
        <v>8.374270000000001</v>
      </c>
      <c r="AR12" s="174">
        <v>23.906500000000001</v>
      </c>
      <c r="AS12" s="174">
        <v>21.101700000000001</v>
      </c>
      <c r="AT12" s="174">
        <v>14.804</v>
      </c>
      <c r="AU12" s="174">
        <v>8.0805500000000006</v>
      </c>
      <c r="AV12" s="174">
        <v>21.897599999999997</v>
      </c>
      <c r="AW12" s="174">
        <v>20.6221</v>
      </c>
      <c r="AX12" s="174">
        <v>13.9025</v>
      </c>
      <c r="AY12" s="174">
        <v>6.5134300000000005</v>
      </c>
      <c r="AZ12" s="174">
        <v>20.901</v>
      </c>
      <c r="BA12" s="174">
        <v>17.103999999999999</v>
      </c>
    </row>
    <row r="13" spans="1:217" ht="16.5">
      <c r="A13" s="77" t="s">
        <v>150</v>
      </c>
      <c r="B13" s="199">
        <v>14.757</v>
      </c>
      <c r="C13" s="196">
        <v>9.7929999999999993</v>
      </c>
      <c r="D13" s="196">
        <v>10.173</v>
      </c>
      <c r="E13" s="199">
        <v>4.2229999999999999</v>
      </c>
      <c r="F13" s="201">
        <v>16.922999999999998</v>
      </c>
      <c r="G13" s="201">
        <v>9.7230000000000008</v>
      </c>
      <c r="H13" s="199">
        <v>11.722</v>
      </c>
      <c r="I13" s="199">
        <v>7.931</v>
      </c>
      <c r="J13" s="163">
        <v>13.413</v>
      </c>
      <c r="K13" s="163">
        <v>7.524</v>
      </c>
      <c r="L13" s="163">
        <v>12.031000000000001</v>
      </c>
      <c r="M13" s="163">
        <v>8.9209999999999994</v>
      </c>
      <c r="N13" s="136">
        <v>12.470499999999999</v>
      </c>
      <c r="O13" s="136">
        <v>10.0077</v>
      </c>
      <c r="P13" s="136">
        <v>17.1539</v>
      </c>
      <c r="Q13" s="136">
        <v>14.043799999999999</v>
      </c>
      <c r="R13" s="63">
        <v>15.965260000000001</v>
      </c>
      <c r="S13" s="63">
        <v>10.165649999999999</v>
      </c>
      <c r="T13" s="63">
        <v>14.3626</v>
      </c>
      <c r="U13" s="63">
        <v>13.10848</v>
      </c>
      <c r="V13" s="63">
        <v>15.582420000000001</v>
      </c>
      <c r="W13" s="63">
        <v>8.2966949999999997</v>
      </c>
      <c r="X13" s="63">
        <v>15.511610000000001</v>
      </c>
      <c r="Y13" s="63">
        <v>14.112020000000001</v>
      </c>
      <c r="Z13" s="63">
        <v>15.2121</v>
      </c>
      <c r="AA13" s="63">
        <v>10.7012</v>
      </c>
      <c r="AB13" s="63">
        <v>18.825200000000002</v>
      </c>
      <c r="AC13" s="63">
        <v>16.300599999999999</v>
      </c>
      <c r="AD13" s="63">
        <v>16.0366</v>
      </c>
      <c r="AE13" s="63">
        <v>11.043700000000001</v>
      </c>
      <c r="AF13" s="63">
        <v>17.2562</v>
      </c>
      <c r="AG13" s="63">
        <v>17.384599999999999</v>
      </c>
      <c r="AH13" s="174">
        <v>16.690999999999999</v>
      </c>
      <c r="AI13" s="174">
        <v>10.141500000000001</v>
      </c>
      <c r="AJ13" s="174">
        <v>15.693</v>
      </c>
      <c r="AK13" s="174">
        <v>16.255200000000002</v>
      </c>
      <c r="AL13" s="174">
        <v>16.337399999999999</v>
      </c>
      <c r="AM13" s="174">
        <v>10.593500000000001</v>
      </c>
      <c r="AN13" s="174">
        <v>15.146600000000001</v>
      </c>
      <c r="AO13" s="174">
        <v>16.212499999999999</v>
      </c>
      <c r="AP13" s="174">
        <v>13.9457</v>
      </c>
      <c r="AQ13" s="174">
        <v>8.7681200000000015</v>
      </c>
      <c r="AR13" s="174">
        <v>16.9742</v>
      </c>
      <c r="AS13" s="174">
        <v>16.032599999999999</v>
      </c>
      <c r="AT13" s="174">
        <v>16.8155</v>
      </c>
      <c r="AU13" s="174">
        <v>10.121600000000001</v>
      </c>
      <c r="AV13" s="174">
        <v>16.9587</v>
      </c>
      <c r="AW13" s="174">
        <v>15.1685</v>
      </c>
      <c r="AX13" s="174">
        <v>15.661200000000001</v>
      </c>
      <c r="AY13" s="174">
        <v>10.9253</v>
      </c>
      <c r="AZ13" s="174">
        <v>16.649699999999999</v>
      </c>
      <c r="BA13" s="174">
        <v>14.450200000000001</v>
      </c>
    </row>
    <row r="14" spans="1:217" ht="16.5">
      <c r="A14" s="77" t="s">
        <v>151</v>
      </c>
      <c r="B14" s="199">
        <v>2.145</v>
      </c>
      <c r="C14" s="199">
        <v>5.14</v>
      </c>
      <c r="D14" s="199">
        <v>4.0510000000000002</v>
      </c>
      <c r="E14" s="199">
        <v>6.9109999999999996</v>
      </c>
      <c r="F14" s="201">
        <v>2.4430000000000001</v>
      </c>
      <c r="G14" s="201">
        <v>3.7919999999999998</v>
      </c>
      <c r="H14" s="199">
        <v>4.242</v>
      </c>
      <c r="I14" s="199">
        <v>6.6529999999999996</v>
      </c>
      <c r="J14" s="163">
        <v>4.798</v>
      </c>
      <c r="K14" s="163">
        <v>6.3419999999999996</v>
      </c>
      <c r="L14" s="163">
        <v>9.0790000000000006</v>
      </c>
      <c r="M14" s="163">
        <v>16.827000000000002</v>
      </c>
      <c r="N14" s="136">
        <v>5.4008200000000004</v>
      </c>
      <c r="O14" s="136">
        <v>9.8223699999999994</v>
      </c>
      <c r="P14" s="136">
        <v>12.433299999999999</v>
      </c>
      <c r="Q14" s="136">
        <v>17.5136</v>
      </c>
      <c r="R14" s="63">
        <v>6.5446489999999997</v>
      </c>
      <c r="S14" s="63">
        <v>8.7954019999999993</v>
      </c>
      <c r="T14" s="63">
        <v>9.8257309999999993</v>
      </c>
      <c r="U14" s="63">
        <v>13.657489999999999</v>
      </c>
      <c r="V14" s="63">
        <v>7.6445739999999995</v>
      </c>
      <c r="W14" s="63">
        <v>10.85671</v>
      </c>
      <c r="X14" s="63">
        <v>10.242209999999998</v>
      </c>
      <c r="Y14" s="63">
        <v>16.561589999999999</v>
      </c>
      <c r="Z14" s="63">
        <v>6.6717700000000004</v>
      </c>
      <c r="AA14" s="63">
        <v>7.6842499999999996</v>
      </c>
      <c r="AB14" s="63">
        <v>9.8758099999999995</v>
      </c>
      <c r="AC14" s="63">
        <v>19.3934</v>
      </c>
      <c r="AD14" s="63">
        <v>6.8624700000000001</v>
      </c>
      <c r="AE14" s="63">
        <v>8.4133500000000012</v>
      </c>
      <c r="AF14" s="63">
        <v>12.4161</v>
      </c>
      <c r="AG14" s="63">
        <v>19.5029</v>
      </c>
      <c r="AH14" s="174">
        <v>6.0179</v>
      </c>
      <c r="AI14" s="174">
        <v>9.6095900000000007</v>
      </c>
      <c r="AJ14" s="174">
        <v>9.2698</v>
      </c>
      <c r="AK14" s="174">
        <v>16.740200000000002</v>
      </c>
      <c r="AL14" s="174">
        <v>7.3203500000000004</v>
      </c>
      <c r="AM14" s="174">
        <v>9.1663300000000003</v>
      </c>
      <c r="AN14" s="174">
        <v>10.797700000000001</v>
      </c>
      <c r="AO14" s="174">
        <v>18.471</v>
      </c>
      <c r="AP14" s="174">
        <v>5.2871800000000002</v>
      </c>
      <c r="AQ14" s="174">
        <v>8.0623100000000001</v>
      </c>
      <c r="AR14" s="174">
        <v>9.1345599999999987</v>
      </c>
      <c r="AS14" s="174">
        <v>16.5868</v>
      </c>
      <c r="AT14" s="174">
        <v>4.3887099999999997</v>
      </c>
      <c r="AU14" s="174">
        <v>7.0728100000000005</v>
      </c>
      <c r="AV14" s="174">
        <v>7.9450699999999994</v>
      </c>
      <c r="AW14" s="174">
        <v>15.9259</v>
      </c>
      <c r="AX14" s="174">
        <v>5.0211499999999996</v>
      </c>
      <c r="AY14" s="174">
        <v>6.9646000000000008</v>
      </c>
      <c r="AZ14" s="174">
        <v>8.2107600000000005</v>
      </c>
      <c r="BA14" s="174">
        <v>15.789299999999999</v>
      </c>
    </row>
    <row r="15" spans="1:217" ht="16.5">
      <c r="A15" s="77" t="s">
        <v>152</v>
      </c>
      <c r="B15" s="200">
        <v>0.20899999999999999</v>
      </c>
      <c r="C15" s="200">
        <v>0.89800000000000002</v>
      </c>
      <c r="D15" s="199">
        <v>0.42099999999999999</v>
      </c>
      <c r="E15" s="199">
        <v>1.742</v>
      </c>
      <c r="F15" s="201">
        <v>6.7000000000000004E-2</v>
      </c>
      <c r="G15" s="201">
        <v>0.54800000000000004</v>
      </c>
      <c r="H15" s="200">
        <v>0.28799999999999998</v>
      </c>
      <c r="I15" s="199">
        <v>1.4910000000000001</v>
      </c>
      <c r="J15" s="163">
        <v>9.6000000000000002E-2</v>
      </c>
      <c r="K15" s="163">
        <v>0.51300000000000001</v>
      </c>
      <c r="L15" s="163">
        <v>0.7</v>
      </c>
      <c r="M15" s="163">
        <v>1.9490000000000001</v>
      </c>
      <c r="N15" s="136">
        <v>8.0703830000000004E-2</v>
      </c>
      <c r="O15" s="136">
        <v>0.74556</v>
      </c>
      <c r="P15" s="136">
        <v>0.91517530000000002</v>
      </c>
      <c r="Q15" s="136">
        <v>3.4460199999999999</v>
      </c>
      <c r="R15" s="63">
        <v>0.46167540000000001</v>
      </c>
      <c r="S15" s="63">
        <v>0.80993709999999997</v>
      </c>
      <c r="T15" s="63">
        <v>1.0234259999999999</v>
      </c>
      <c r="U15" s="63">
        <v>3.7304940000000002</v>
      </c>
      <c r="V15" s="63">
        <v>0.23532800000000001</v>
      </c>
      <c r="W15" s="63">
        <v>0.77343150000000005</v>
      </c>
      <c r="X15" s="63">
        <v>0.77088179999999995</v>
      </c>
      <c r="Y15" s="63">
        <v>4.3840140000000005</v>
      </c>
      <c r="Z15" s="63">
        <v>6.7000000000000004E-2</v>
      </c>
      <c r="AA15" s="63">
        <v>0.69699999999999995</v>
      </c>
      <c r="AB15" s="63">
        <v>1.1243399999999999</v>
      </c>
      <c r="AC15" s="63">
        <v>2.9456199999999999</v>
      </c>
      <c r="AD15" s="63">
        <v>7.9000000000000001E-2</v>
      </c>
      <c r="AE15" s="63">
        <v>0.77</v>
      </c>
      <c r="AF15" s="63">
        <v>0.98599999999999999</v>
      </c>
      <c r="AG15" s="63">
        <v>3.4493899999999997</v>
      </c>
      <c r="AH15" s="174">
        <v>0.112</v>
      </c>
      <c r="AI15" s="174">
        <v>0.92500000000000004</v>
      </c>
      <c r="AJ15" s="174">
        <v>0.8145</v>
      </c>
      <c r="AK15" s="174">
        <v>4.9176200000000003</v>
      </c>
      <c r="AL15" s="174">
        <v>0.24099999999999999</v>
      </c>
      <c r="AM15" s="174">
        <v>1.1476300000000001</v>
      </c>
      <c r="AN15" s="174">
        <v>0.93799999999999994</v>
      </c>
      <c r="AO15" s="174">
        <v>3.2175599999999998</v>
      </c>
      <c r="AP15" s="174">
        <v>0.20933000000000002</v>
      </c>
      <c r="AQ15" s="174">
        <v>0.73760000000000003</v>
      </c>
      <c r="AR15" s="174">
        <v>0.92379</v>
      </c>
      <c r="AS15" s="174">
        <v>4.2497100000000003</v>
      </c>
      <c r="AT15" s="174">
        <v>0.16749</v>
      </c>
      <c r="AU15" s="174">
        <v>0.67980999999999991</v>
      </c>
      <c r="AV15" s="174">
        <v>0.80700000000000005</v>
      </c>
      <c r="AW15" s="174">
        <v>3.9222100000000002</v>
      </c>
      <c r="AX15" s="174">
        <v>0.24969999999999998</v>
      </c>
      <c r="AY15" s="174">
        <v>1.3483099999999999</v>
      </c>
      <c r="AZ15" s="174">
        <v>0.78149000000000002</v>
      </c>
      <c r="BA15" s="174">
        <v>3.1166900000000002</v>
      </c>
    </row>
    <row r="16" spans="1:217" ht="16.5">
      <c r="A16" s="77" t="s">
        <v>153</v>
      </c>
      <c r="B16" s="199">
        <v>17.77</v>
      </c>
      <c r="C16" s="199">
        <v>17.013999999999999</v>
      </c>
      <c r="D16" s="199">
        <v>20.244</v>
      </c>
      <c r="E16" s="199">
        <v>15.834</v>
      </c>
      <c r="F16" s="201">
        <v>15.821</v>
      </c>
      <c r="G16" s="201">
        <v>13.653</v>
      </c>
      <c r="H16" s="199">
        <v>19.914999999999999</v>
      </c>
      <c r="I16" s="199">
        <v>15.156000000000001</v>
      </c>
      <c r="J16" s="163">
        <v>12.590999999999999</v>
      </c>
      <c r="K16" s="163">
        <v>9.5890000000000004</v>
      </c>
      <c r="L16" s="163">
        <v>19.63</v>
      </c>
      <c r="M16" s="163">
        <v>12.957000000000001</v>
      </c>
      <c r="N16" s="136">
        <v>11.440899999999999</v>
      </c>
      <c r="O16" s="136">
        <v>8.7406500000000005</v>
      </c>
      <c r="P16" s="136">
        <v>17.503799999999998</v>
      </c>
      <c r="Q16" s="136">
        <v>12.110300000000001</v>
      </c>
      <c r="R16" s="63">
        <v>17.573119999999999</v>
      </c>
      <c r="S16" s="63">
        <v>11.96687</v>
      </c>
      <c r="T16" s="63">
        <v>17.052610000000001</v>
      </c>
      <c r="U16" s="63">
        <v>11.648250000000001</v>
      </c>
      <c r="V16" s="63">
        <v>18.641069999999999</v>
      </c>
      <c r="W16" s="63">
        <v>13.24277</v>
      </c>
      <c r="X16" s="63">
        <v>18.112950000000001</v>
      </c>
      <c r="Y16" s="63">
        <v>9.808173</v>
      </c>
      <c r="Z16" s="63">
        <v>17.8779</v>
      </c>
      <c r="AA16" s="63">
        <v>12.696899999999999</v>
      </c>
      <c r="AB16" s="63">
        <v>15.317500000000001</v>
      </c>
      <c r="AC16" s="63">
        <v>10.123700000000001</v>
      </c>
      <c r="AD16" s="63">
        <v>15.337299999999999</v>
      </c>
      <c r="AE16" s="63">
        <v>13.874799999999999</v>
      </c>
      <c r="AF16" s="63">
        <v>17.335599999999999</v>
      </c>
      <c r="AG16" s="63">
        <v>11.7546</v>
      </c>
      <c r="AH16" s="174">
        <v>14.099</v>
      </c>
      <c r="AI16" s="174">
        <v>11.965999999999999</v>
      </c>
      <c r="AJ16" s="174">
        <v>21.547999999999998</v>
      </c>
      <c r="AK16" s="174">
        <v>12.490600000000001</v>
      </c>
      <c r="AL16" s="174">
        <v>17.197700000000001</v>
      </c>
      <c r="AM16" s="174">
        <v>11.1142</v>
      </c>
      <c r="AN16" s="174">
        <v>19.431999999999999</v>
      </c>
      <c r="AO16" s="174">
        <v>13.007999999999999</v>
      </c>
      <c r="AP16" s="174">
        <v>15.531000000000001</v>
      </c>
      <c r="AQ16" s="174">
        <v>10.690299999999999</v>
      </c>
      <c r="AR16" s="174">
        <v>20.349599999999999</v>
      </c>
      <c r="AS16" s="174">
        <v>13.9878</v>
      </c>
      <c r="AT16" s="174">
        <v>12.775499999999999</v>
      </c>
      <c r="AU16" s="174">
        <v>10.0472</v>
      </c>
      <c r="AV16" s="174">
        <v>20.275099999999998</v>
      </c>
      <c r="AW16" s="174">
        <v>10.885299999999999</v>
      </c>
      <c r="AX16" s="174">
        <v>13.784600000000001</v>
      </c>
      <c r="AY16" s="174">
        <v>10.081200000000001</v>
      </c>
      <c r="AZ16" s="174">
        <v>17.858400000000003</v>
      </c>
      <c r="BA16" s="174">
        <v>11.913399999999999</v>
      </c>
    </row>
    <row r="17" spans="1:54" ht="16.5">
      <c r="A17" s="117" t="s">
        <v>13</v>
      </c>
      <c r="B17" s="168">
        <f t="shared" ref="B17:E17" si="0">SUM(B11:B16)</f>
        <v>55.332000000000008</v>
      </c>
      <c r="C17" s="168">
        <f t="shared" si="0"/>
        <v>42.47</v>
      </c>
      <c r="D17" s="168">
        <f t="shared" si="0"/>
        <v>52.139000000000003</v>
      </c>
      <c r="E17" s="168">
        <f t="shared" si="0"/>
        <v>40.738</v>
      </c>
      <c r="F17" s="168">
        <f t="shared" ref="F17:Q17" si="1">SUM(F11:F16)</f>
        <v>51.910999999999994</v>
      </c>
      <c r="G17" s="168">
        <f t="shared" si="1"/>
        <v>39.844000000000001</v>
      </c>
      <c r="H17" s="168">
        <f t="shared" si="1"/>
        <v>58.61099999999999</v>
      </c>
      <c r="I17" s="168">
        <f t="shared" si="1"/>
        <v>42.423000000000002</v>
      </c>
      <c r="J17" s="168">
        <f t="shared" si="1"/>
        <v>47.437999999999995</v>
      </c>
      <c r="K17" s="168">
        <f t="shared" si="1"/>
        <v>32.241</v>
      </c>
      <c r="L17" s="168">
        <f t="shared" si="1"/>
        <v>74.733000000000004</v>
      </c>
      <c r="M17" s="168">
        <f t="shared" si="1"/>
        <v>63.890999999999998</v>
      </c>
      <c r="N17" s="65">
        <f t="shared" si="1"/>
        <v>47.857863829999999</v>
      </c>
      <c r="O17" s="65">
        <f t="shared" si="1"/>
        <v>39.685217399999999</v>
      </c>
      <c r="P17" s="65">
        <f t="shared" si="1"/>
        <v>76.236855300000002</v>
      </c>
      <c r="Q17" s="65">
        <f t="shared" si="1"/>
        <v>68.644130000000004</v>
      </c>
      <c r="R17" s="65">
        <f t="shared" ref="R17:AG17" si="2">SUM(R11:R16)</f>
        <v>64.8003444</v>
      </c>
      <c r="S17" s="65">
        <f t="shared" si="2"/>
        <v>47.892880099999999</v>
      </c>
      <c r="T17" s="65">
        <f t="shared" si="2"/>
        <v>69.599966999999992</v>
      </c>
      <c r="U17" s="65">
        <f t="shared" si="2"/>
        <v>64.306800999999993</v>
      </c>
      <c r="V17" s="65">
        <f t="shared" si="2"/>
        <v>63.717316000000004</v>
      </c>
      <c r="W17" s="65">
        <f t="shared" si="2"/>
        <v>46.179263499999998</v>
      </c>
      <c r="X17" s="65">
        <f t="shared" si="2"/>
        <v>71.420479799999995</v>
      </c>
      <c r="Y17" s="65">
        <f t="shared" si="2"/>
        <v>66.129378000000003</v>
      </c>
      <c r="Z17" s="65">
        <f t="shared" si="2"/>
        <v>58.86542</v>
      </c>
      <c r="AA17" s="65">
        <f t="shared" si="2"/>
        <v>45.020649999999996</v>
      </c>
      <c r="AB17" s="65">
        <f t="shared" si="2"/>
        <v>73.214740000000006</v>
      </c>
      <c r="AC17" s="65">
        <f t="shared" si="2"/>
        <v>70.82911</v>
      </c>
      <c r="AD17" s="65">
        <f t="shared" si="2"/>
        <v>59.212560000000003</v>
      </c>
      <c r="AE17" s="65">
        <f t="shared" si="2"/>
        <v>44.572830000000003</v>
      </c>
      <c r="AF17" s="65">
        <f t="shared" si="2"/>
        <v>72.011269999999996</v>
      </c>
      <c r="AG17" s="65">
        <f t="shared" si="2"/>
        <v>74.948999999999998</v>
      </c>
      <c r="AH17" s="175">
        <f t="shared" ref="AH17:BA17" si="3">SUM(AH11:AH16)</f>
        <v>57.998679999999993</v>
      </c>
      <c r="AI17" s="175">
        <f t="shared" si="3"/>
        <v>44.449649999999998</v>
      </c>
      <c r="AJ17" s="175">
        <f t="shared" si="3"/>
        <v>72.814859999999996</v>
      </c>
      <c r="AK17" s="175">
        <f t="shared" si="3"/>
        <v>72.919820000000001</v>
      </c>
      <c r="AL17" s="175">
        <f t="shared" si="3"/>
        <v>61.809609999999992</v>
      </c>
      <c r="AM17" s="175">
        <f t="shared" si="3"/>
        <v>41.69332</v>
      </c>
      <c r="AN17" s="175">
        <f t="shared" si="3"/>
        <v>71.686170000000004</v>
      </c>
      <c r="AO17" s="175">
        <f t="shared" si="3"/>
        <v>74.369150000000005</v>
      </c>
      <c r="AP17" s="175">
        <f t="shared" si="3"/>
        <v>52.157859999999999</v>
      </c>
      <c r="AQ17" s="175">
        <f t="shared" si="3"/>
        <v>38.034750000000003</v>
      </c>
      <c r="AR17" s="175">
        <f t="shared" si="3"/>
        <v>73.324709999999996</v>
      </c>
      <c r="AS17" s="175">
        <f t="shared" si="3"/>
        <v>73.333500000000001</v>
      </c>
      <c r="AT17" s="175">
        <f t="shared" si="3"/>
        <v>51.376820000000002</v>
      </c>
      <c r="AU17" s="175">
        <f t="shared" si="3"/>
        <v>37.280839999999998</v>
      </c>
      <c r="AV17" s="175">
        <f t="shared" si="3"/>
        <v>69.932429999999997</v>
      </c>
      <c r="AW17" s="175">
        <f t="shared" si="3"/>
        <v>68.310479999999998</v>
      </c>
      <c r="AX17" s="175">
        <f t="shared" si="3"/>
        <v>50.818510000000003</v>
      </c>
      <c r="AY17" s="175">
        <f t="shared" si="3"/>
        <v>36.997100000000003</v>
      </c>
      <c r="AZ17" s="175">
        <f t="shared" si="3"/>
        <v>66.19941</v>
      </c>
      <c r="BA17" s="175">
        <f t="shared" si="3"/>
        <v>63.528729999999996</v>
      </c>
    </row>
    <row r="18" spans="1:54" ht="16.5">
      <c r="A18" s="117" t="s">
        <v>98</v>
      </c>
      <c r="B18" s="148">
        <f>B17+C17</f>
        <v>97.802000000000007</v>
      </c>
      <c r="C18" s="117"/>
      <c r="D18" s="148">
        <f>D17+E17</f>
        <v>92.87700000000001</v>
      </c>
      <c r="E18" s="117"/>
      <c r="F18" s="168">
        <f>F17+G17</f>
        <v>91.754999999999995</v>
      </c>
      <c r="G18" s="168"/>
      <c r="H18" s="168">
        <f>H17+I17</f>
        <v>101.03399999999999</v>
      </c>
      <c r="I18" s="168"/>
      <c r="J18" s="168">
        <f>J17+K17</f>
        <v>79.679000000000002</v>
      </c>
      <c r="K18" s="139"/>
      <c r="L18" s="168">
        <f>L17+M17</f>
        <v>138.624</v>
      </c>
      <c r="M18" s="139"/>
      <c r="N18" s="65">
        <f>(N17+O17)</f>
        <v>87.543081229999999</v>
      </c>
      <c r="O18" s="65"/>
      <c r="P18" s="65">
        <f>(P17+Q17)</f>
        <v>144.88098530000002</v>
      </c>
      <c r="Q18" s="65"/>
      <c r="R18" s="65">
        <f>(R17+S17)</f>
        <v>112.6932245</v>
      </c>
      <c r="S18" s="65"/>
      <c r="T18" s="65">
        <f>(T17+U17)</f>
        <v>133.906768</v>
      </c>
      <c r="U18" s="65"/>
      <c r="V18" s="65">
        <f>(V17+W17)</f>
        <v>109.8965795</v>
      </c>
      <c r="W18" s="65"/>
      <c r="X18" s="65">
        <f>(X17+Y17)</f>
        <v>137.54985779999998</v>
      </c>
      <c r="Y18" s="65"/>
      <c r="Z18" s="65">
        <f>(Z17+AA17)</f>
        <v>103.88606999999999</v>
      </c>
      <c r="AA18" s="65"/>
      <c r="AB18" s="65">
        <f>(AB17+AC17)</f>
        <v>144.04385000000002</v>
      </c>
      <c r="AC18" s="65"/>
      <c r="AD18" s="65">
        <f>(AD17+AE17)</f>
        <v>103.78539000000001</v>
      </c>
      <c r="AE18" s="65"/>
      <c r="AF18" s="65">
        <f>(AF17+AG17)</f>
        <v>146.96026999999998</v>
      </c>
      <c r="AG18" s="65"/>
      <c r="AH18" s="65">
        <f>(AH17+AI17)</f>
        <v>102.44833</v>
      </c>
      <c r="AI18" s="65"/>
      <c r="AJ18" s="65">
        <f>(AJ17+AK17)</f>
        <v>145.73468</v>
      </c>
      <c r="AK18" s="65"/>
      <c r="AL18" s="65">
        <f>(AL17+AM17)</f>
        <v>103.50292999999999</v>
      </c>
      <c r="AM18" s="65"/>
      <c r="AN18" s="65">
        <f>(AN17+AO17)</f>
        <v>146.05531999999999</v>
      </c>
      <c r="AO18" s="65"/>
      <c r="AP18" s="65">
        <f>(AP17+AQ17)</f>
        <v>90.192610000000002</v>
      </c>
      <c r="AQ18" s="65"/>
      <c r="AR18" s="65">
        <f>(AR17+AS17)</f>
        <v>146.65821</v>
      </c>
      <c r="AS18" s="65"/>
      <c r="AT18" s="65">
        <f>(AT17+AU17)</f>
        <v>88.657659999999993</v>
      </c>
      <c r="AU18" s="65"/>
      <c r="AV18" s="65">
        <f>(AV17+AW17)</f>
        <v>138.24290999999999</v>
      </c>
      <c r="AW18" s="65"/>
      <c r="AX18" s="65">
        <f>(AX17+AY17)</f>
        <v>87.815610000000007</v>
      </c>
      <c r="AY18" s="65"/>
      <c r="AZ18" s="65">
        <f>(AZ17+BA17)</f>
        <v>129.72814</v>
      </c>
      <c r="BA18" s="65"/>
      <c r="BB18" s="2"/>
    </row>
    <row r="19" spans="1:54" ht="16.5">
      <c r="A19" s="117" t="s">
        <v>93</v>
      </c>
      <c r="B19" s="207">
        <f>B18+D18</f>
        <v>190.67900000000003</v>
      </c>
      <c r="C19" s="117"/>
      <c r="D19" s="117"/>
      <c r="E19" s="117"/>
      <c r="F19" s="168">
        <f t="shared" ref="F19" si="4">F18+H18</f>
        <v>192.78899999999999</v>
      </c>
      <c r="G19" s="168"/>
      <c r="H19" s="168"/>
      <c r="I19" s="168"/>
      <c r="J19" s="168">
        <f>J18+L18</f>
        <v>218.303</v>
      </c>
      <c r="K19" s="139"/>
      <c r="L19" s="139"/>
      <c r="M19" s="139"/>
      <c r="N19" s="65">
        <f>N18+P18</f>
        <v>232.42406653</v>
      </c>
      <c r="O19" s="65"/>
      <c r="P19" s="65"/>
      <c r="Q19" s="65"/>
      <c r="R19" s="65">
        <f>R18+T18</f>
        <v>246.59999249999998</v>
      </c>
      <c r="S19" s="65"/>
      <c r="T19" s="65"/>
      <c r="U19" s="65"/>
      <c r="V19" s="65">
        <f>V18+X18</f>
        <v>247.44643729999999</v>
      </c>
      <c r="W19" s="65"/>
      <c r="X19" s="65"/>
      <c r="Y19" s="65"/>
      <c r="Z19" s="65">
        <f>Z18+AB18</f>
        <v>247.92992000000001</v>
      </c>
      <c r="AA19" s="65"/>
      <c r="AB19" s="65"/>
      <c r="AC19" s="65"/>
      <c r="AD19" s="65">
        <f>AD18+AF18</f>
        <v>250.74565999999999</v>
      </c>
      <c r="AE19" s="65"/>
      <c r="AF19" s="65"/>
      <c r="AG19" s="65"/>
      <c r="AH19" s="65">
        <f>AH18+AJ18</f>
        <v>248.18301</v>
      </c>
      <c r="AI19" s="65"/>
      <c r="AJ19" s="65"/>
      <c r="AK19" s="65"/>
      <c r="AL19" s="65">
        <f>AL18+AN18</f>
        <v>249.55824999999999</v>
      </c>
      <c r="AM19" s="65"/>
      <c r="AN19" s="65"/>
      <c r="AO19" s="65"/>
      <c r="AP19" s="65">
        <f>AP18+AR18</f>
        <v>236.85082</v>
      </c>
      <c r="AQ19" s="65"/>
      <c r="AR19" s="65"/>
      <c r="AS19" s="65"/>
      <c r="AT19" s="65">
        <f>AT18+AV18</f>
        <v>226.90056999999999</v>
      </c>
      <c r="AU19" s="65"/>
      <c r="AV19" s="65"/>
      <c r="AW19" s="65"/>
      <c r="AX19" s="65">
        <f>AX18+AZ18</f>
        <v>217.54374999999999</v>
      </c>
      <c r="AY19" s="65"/>
      <c r="AZ19" s="65"/>
      <c r="BA19" s="65"/>
      <c r="BB19" s="2"/>
    </row>
    <row r="20" spans="1:54" ht="16">
      <c r="A20" s="233" t="s">
        <v>149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</row>
    <row r="22" spans="1:54">
      <c r="C22" s="76"/>
      <c r="G22" s="76"/>
    </row>
    <row r="23" spans="1:54">
      <c r="C23" s="76"/>
      <c r="D23" s="76"/>
      <c r="G23" s="76"/>
    </row>
    <row r="24" spans="1:54">
      <c r="C24" s="76"/>
      <c r="D24" s="1"/>
      <c r="G24" s="76"/>
      <c r="I24" s="76"/>
    </row>
    <row r="25" spans="1:54">
      <c r="C25" s="76"/>
      <c r="D25" s="76"/>
      <c r="G25" s="76"/>
      <c r="I25" s="76"/>
    </row>
    <row r="26" spans="1:54">
      <c r="C26" s="76"/>
      <c r="D26" s="76"/>
      <c r="G26" s="76"/>
      <c r="I26" s="76"/>
    </row>
    <row r="27" spans="1:54">
      <c r="B27" s="76"/>
      <c r="C27" s="76"/>
      <c r="D27" s="76"/>
      <c r="G27" s="76"/>
      <c r="I27" s="76"/>
    </row>
    <row r="28" spans="1:54">
      <c r="C28" s="76"/>
      <c r="D28" s="76"/>
      <c r="G28" s="76"/>
      <c r="I28" s="76"/>
    </row>
    <row r="29" spans="1:54">
      <c r="C29" s="1"/>
      <c r="D29" s="1"/>
      <c r="G29" s="76"/>
      <c r="I29" s="76"/>
      <c r="J29" s="76"/>
    </row>
  </sheetData>
  <mergeCells count="42">
    <mergeCell ref="A2:AC2"/>
    <mergeCell ref="A3:AC3"/>
    <mergeCell ref="N8:Q8"/>
    <mergeCell ref="N9:O9"/>
    <mergeCell ref="P9:Q9"/>
    <mergeCell ref="Z8:AC8"/>
    <mergeCell ref="AB9:AC9"/>
    <mergeCell ref="Z9:AA9"/>
    <mergeCell ref="V8:Y8"/>
    <mergeCell ref="R8:U8"/>
    <mergeCell ref="X9:Y9"/>
    <mergeCell ref="T9:U9"/>
    <mergeCell ref="R9:S9"/>
    <mergeCell ref="J9:K9"/>
    <mergeCell ref="L9:M9"/>
    <mergeCell ref="F9:G9"/>
    <mergeCell ref="AV9:AW9"/>
    <mergeCell ref="AD9:AE9"/>
    <mergeCell ref="AT9:AU9"/>
    <mergeCell ref="AN9:AO9"/>
    <mergeCell ref="AL9:AM9"/>
    <mergeCell ref="A20:Y20"/>
    <mergeCell ref="AX9:AY9"/>
    <mergeCell ref="AP8:AS8"/>
    <mergeCell ref="AT8:AW8"/>
    <mergeCell ref="AX8:BA8"/>
    <mergeCell ref="AF9:AG9"/>
    <mergeCell ref="AD8:AG8"/>
    <mergeCell ref="AH8:AK8"/>
    <mergeCell ref="AL8:AO8"/>
    <mergeCell ref="AZ9:BA9"/>
    <mergeCell ref="AH9:AI9"/>
    <mergeCell ref="AJ9:AK9"/>
    <mergeCell ref="AP9:AQ9"/>
    <mergeCell ref="AR9:AS9"/>
    <mergeCell ref="V9:W9"/>
    <mergeCell ref="J8:M8"/>
    <mergeCell ref="H9:I9"/>
    <mergeCell ref="F8:I8"/>
    <mergeCell ref="B9:C9"/>
    <mergeCell ref="D9:E9"/>
    <mergeCell ref="B8:E8"/>
  </mergeCells>
  <hyperlinks>
    <hyperlink ref="A7" location="Índice!A1" display="I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Índice</vt:lpstr>
      <vt:lpstr>Ficha Metodológica</vt:lpstr>
      <vt:lpstr>Sexo</vt:lpstr>
      <vt:lpstr>I_niveledu</vt:lpstr>
      <vt:lpstr>I_posocupacional</vt:lpstr>
      <vt:lpstr>I_RamaAct</vt:lpstr>
      <vt:lpstr>ing_N_educativo</vt:lpstr>
      <vt:lpstr>ingr_POcu</vt:lpstr>
      <vt:lpstr>EstadoCivil</vt:lpstr>
      <vt:lpstr>Pos_ Hogar</vt:lpstr>
      <vt:lpstr>TipoContrato</vt:lpstr>
      <vt:lpstr>Salud</vt:lpstr>
      <vt:lpstr>Pensión</vt:lpstr>
      <vt:lpstr>Horas_semana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YeiCar</dc:creator>
  <cp:lastModifiedBy>FRANCI MORENO</cp:lastModifiedBy>
  <dcterms:created xsi:type="dcterms:W3CDTF">2015-11-25T13:43:52Z</dcterms:created>
  <dcterms:modified xsi:type="dcterms:W3CDTF">2024-08-29T20:06:12Z</dcterms:modified>
</cp:coreProperties>
</file>