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AÑO 2022\Convocatoria A 2022\RESULTADOS PRESELECCIONADOS\"/>
    </mc:Choice>
  </mc:AlternateContent>
  <workbookProtection workbookAlgorithmName="SHA-512" workbookHashValue="kFmMIgotmNXwH3xOPxud3Ar3UMbAv6LPP3hLvMkxRvN4ns4GNFFbRjw4PdR6Ot8DTDNfwoBjENZVUcusweqKpg==" workbookSaltValue="SRdY//B2/24YAHlebxY25g==" workbookSpinCount="100000" lockStructure="1"/>
  <bookViews>
    <workbookView xWindow="0" yWindow="0" windowWidth="23040" windowHeight="8904"/>
  </bookViews>
  <sheets>
    <sheet name="RE MÍ-ANT" sheetId="1" r:id="rId1"/>
    <sheet name="OSPINA" sheetId="2" r:id="rId2"/>
    <sheet name="MORRIS" sheetId="3" r:id="rId3"/>
    <sheet name="RUBIO" sheetId="4" r:id="rId4"/>
    <sheet name="FRANCO" sheetId="5" r:id="rId5"/>
    <sheet name="CORREDOR" sheetId="6" r:id="rId6"/>
    <sheet name="ORJUELA" sheetId="7" r:id="rId7"/>
    <sheet name="GELVES" sheetId="10" r:id="rId8"/>
    <sheet name="VASQUEZ" sheetId="8" r:id="rId9"/>
    <sheet name="LOPEZ" sheetId="9" r:id="rId10"/>
    <sheet name="BUSTOS" sheetId="11" r:id="rId11"/>
    <sheet name="ARTURO" sheetId="12" r:id="rId12"/>
    <sheet name="BUSTAMANTE" sheetId="13" r:id="rId13"/>
    <sheet name="CARDENAS" sheetId="14" r:id="rId14"/>
    <sheet name="SIERRA" sheetId="15" r:id="rId15"/>
    <sheet name="VILLADA" sheetId="16" r:id="rId16"/>
    <sheet name="CASTRO" sheetId="17" r:id="rId17"/>
    <sheet name="OLMOS" sheetId="18" r:id="rId18"/>
    <sheet name="ARBOLEDA" sheetId="19" r:id="rId19"/>
    <sheet name="MONTEALEGRE" sheetId="20" r:id="rId20"/>
    <sheet name="MOLINA" sheetId="21" r:id="rId21"/>
  </sheets>
  <calcPr calcId="162913"/>
  <extLst>
    <ext uri="GoogleSheetsCustomDataVersion1">
      <go:sheetsCustomData xmlns:go="http://customooxmlschemas.google.com/" r:id="rId25" roundtripDataSignature="AMtx7mggjPFNOE/qEMWNowV9YtjZ5gfRdA=="/>
    </ext>
  </extLst>
</workbook>
</file>

<file path=xl/calcChain.xml><?xml version="1.0" encoding="utf-8"?>
<calcChain xmlns="http://schemas.openxmlformats.org/spreadsheetml/2006/main">
  <c r="O11" i="21" l="1"/>
  <c r="O11" i="20"/>
  <c r="O11" i="19"/>
  <c r="O11" i="18"/>
  <c r="O11" i="17"/>
  <c r="O11" i="16"/>
  <c r="O11" i="14"/>
  <c r="O11" i="13"/>
  <c r="O11" i="12"/>
  <c r="O11" i="11"/>
  <c r="O11" i="9"/>
  <c r="O11" i="8"/>
  <c r="O11" i="10"/>
  <c r="O11" i="7"/>
  <c r="O11" i="6"/>
  <c r="O11" i="5"/>
  <c r="I12" i="1"/>
  <c r="O38" i="5"/>
  <c r="L11" i="5" s="1"/>
  <c r="O11" i="2"/>
  <c r="O38" i="21"/>
  <c r="L11" i="21" s="1"/>
  <c r="O33" i="21"/>
  <c r="O28" i="21"/>
  <c r="J11" i="21" s="1"/>
  <c r="O23" i="21"/>
  <c r="O41" i="21" s="1"/>
  <c r="K11" i="21"/>
  <c r="I11" i="21"/>
  <c r="I25" i="1" s="1"/>
  <c r="G11" i="21"/>
  <c r="E11" i="21"/>
  <c r="O41" i="20"/>
  <c r="O38" i="20"/>
  <c r="L11" i="20" s="1"/>
  <c r="O33" i="20"/>
  <c r="K11" i="20" s="1"/>
  <c r="O28" i="20"/>
  <c r="O23" i="20"/>
  <c r="J11" i="20"/>
  <c r="I24" i="1" s="1"/>
  <c r="I11" i="20"/>
  <c r="G11" i="20"/>
  <c r="E11" i="20"/>
  <c r="O38" i="19"/>
  <c r="L11" i="19" s="1"/>
  <c r="O33" i="19"/>
  <c r="O28" i="19"/>
  <c r="O23" i="19"/>
  <c r="O41" i="19" s="1"/>
  <c r="K11" i="19"/>
  <c r="J11" i="19"/>
  <c r="I11" i="19"/>
  <c r="I23" i="1" s="1"/>
  <c r="G11" i="19"/>
  <c r="E11" i="19"/>
  <c r="O41" i="18"/>
  <c r="O38" i="18"/>
  <c r="O36" i="18"/>
  <c r="O33" i="18"/>
  <c r="K11" i="18" s="1"/>
  <c r="O31" i="18"/>
  <c r="O28" i="18"/>
  <c r="J11" i="18" s="1"/>
  <c r="O23" i="18"/>
  <c r="L11" i="18"/>
  <c r="G11" i="18"/>
  <c r="E11" i="18"/>
  <c r="O38" i="17"/>
  <c r="O33" i="17"/>
  <c r="O28" i="17"/>
  <c r="J11" i="17" s="1"/>
  <c r="O23" i="17"/>
  <c r="L11" i="17"/>
  <c r="K11" i="17"/>
  <c r="I11" i="17"/>
  <c r="G11" i="17"/>
  <c r="E11" i="17"/>
  <c r="O38" i="16"/>
  <c r="O33" i="16"/>
  <c r="O28" i="16"/>
  <c r="O23" i="16"/>
  <c r="O41" i="16" s="1"/>
  <c r="L11" i="16"/>
  <c r="K11" i="16"/>
  <c r="J11" i="16"/>
  <c r="I11" i="16"/>
  <c r="G11" i="16"/>
  <c r="E11" i="16"/>
  <c r="I20" i="1" s="1"/>
  <c r="O38" i="15"/>
  <c r="O33" i="15"/>
  <c r="O28" i="15"/>
  <c r="J11" i="15" s="1"/>
  <c r="O23" i="15"/>
  <c r="L11" i="15"/>
  <c r="K11" i="15"/>
  <c r="I11" i="15"/>
  <c r="O11" i="15" s="1"/>
  <c r="G11" i="15"/>
  <c r="E11" i="15"/>
  <c r="O36" i="14"/>
  <c r="O38" i="14" s="1"/>
  <c r="L11" i="14" s="1"/>
  <c r="O33" i="14"/>
  <c r="O28" i="14"/>
  <c r="J11" i="14" s="1"/>
  <c r="O23" i="14"/>
  <c r="K11" i="14"/>
  <c r="G11" i="14"/>
  <c r="E11" i="14"/>
  <c r="K44" i="13"/>
  <c r="O38" i="13"/>
  <c r="O33" i="13"/>
  <c r="O41" i="13" s="1"/>
  <c r="O28" i="13"/>
  <c r="O23" i="13"/>
  <c r="L11" i="13"/>
  <c r="J11" i="13"/>
  <c r="I11" i="13"/>
  <c r="G11" i="13"/>
  <c r="E11" i="13"/>
  <c r="O38" i="12"/>
  <c r="O33" i="12"/>
  <c r="O28" i="12"/>
  <c r="J11" i="12" s="1"/>
  <c r="O23" i="12"/>
  <c r="O41" i="12" s="1"/>
  <c r="L11" i="12"/>
  <c r="K11" i="12"/>
  <c r="I11" i="12"/>
  <c r="G11" i="12"/>
  <c r="E11" i="12"/>
  <c r="O38" i="11"/>
  <c r="L11" i="11" s="1"/>
  <c r="O33" i="11"/>
  <c r="O41" i="11" s="1"/>
  <c r="O28" i="11"/>
  <c r="O23" i="11"/>
  <c r="J11" i="11"/>
  <c r="I11" i="11"/>
  <c r="G11" i="11"/>
  <c r="E11" i="11"/>
  <c r="O38" i="10"/>
  <c r="O33" i="10"/>
  <c r="O28" i="10"/>
  <c r="J11" i="10" s="1"/>
  <c r="O23" i="10"/>
  <c r="O41" i="10" s="1"/>
  <c r="L11" i="10"/>
  <c r="K11" i="10"/>
  <c r="I11" i="10"/>
  <c r="G11" i="10"/>
  <c r="E11" i="10"/>
  <c r="O38" i="9"/>
  <c r="L11" i="9" s="1"/>
  <c r="O36" i="9"/>
  <c r="O33" i="9"/>
  <c r="O28" i="9"/>
  <c r="O23" i="9"/>
  <c r="O41" i="9" s="1"/>
  <c r="K11" i="9"/>
  <c r="J11" i="9"/>
  <c r="I11" i="9"/>
  <c r="G11" i="9"/>
  <c r="E11" i="9"/>
  <c r="O38" i="8"/>
  <c r="L11" i="8" s="1"/>
  <c r="O36" i="8"/>
  <c r="O33" i="8"/>
  <c r="K11" i="8" s="1"/>
  <c r="O28" i="8"/>
  <c r="J11" i="8" s="1"/>
  <c r="O23" i="8"/>
  <c r="O41" i="8" s="1"/>
  <c r="I11" i="8"/>
  <c r="G11" i="8"/>
  <c r="E11" i="8"/>
  <c r="I13" i="1" s="1"/>
  <c r="O38" i="7"/>
  <c r="L11" i="7" s="1"/>
  <c r="O33" i="7"/>
  <c r="O28" i="7"/>
  <c r="O23" i="7"/>
  <c r="O41" i="7" s="1"/>
  <c r="K11" i="7"/>
  <c r="J11" i="7"/>
  <c r="I11" i="7"/>
  <c r="G11" i="7"/>
  <c r="E11" i="7"/>
  <c r="O38" i="6"/>
  <c r="L11" i="6" s="1"/>
  <c r="O36" i="6"/>
  <c r="O33" i="6"/>
  <c r="K11" i="6" s="1"/>
  <c r="O28" i="6"/>
  <c r="O23" i="6"/>
  <c r="J11" i="6"/>
  <c r="I11" i="6"/>
  <c r="G11" i="6"/>
  <c r="E11" i="6"/>
  <c r="O33" i="5"/>
  <c r="O28" i="5"/>
  <c r="O23" i="5"/>
  <c r="K11" i="5"/>
  <c r="J11" i="5"/>
  <c r="I11" i="5"/>
  <c r="G11" i="5"/>
  <c r="E11" i="5"/>
  <c r="O38" i="4"/>
  <c r="L11" i="4" s="1"/>
  <c r="O33" i="4"/>
  <c r="O28" i="4"/>
  <c r="J11" i="4" s="1"/>
  <c r="O23" i="4"/>
  <c r="K11" i="4"/>
  <c r="I11" i="4"/>
  <c r="G11" i="4"/>
  <c r="E11" i="4"/>
  <c r="O38" i="3"/>
  <c r="O36" i="3"/>
  <c r="O33" i="3"/>
  <c r="O28" i="3"/>
  <c r="J11" i="3" s="1"/>
  <c r="O23" i="3"/>
  <c r="O41" i="3" s="1"/>
  <c r="L11" i="3"/>
  <c r="K11" i="3"/>
  <c r="I11" i="3"/>
  <c r="G11" i="3"/>
  <c r="E11" i="3"/>
  <c r="O36" i="2"/>
  <c r="O38" i="2" s="1"/>
  <c r="L11" i="2" s="1"/>
  <c r="O33" i="2"/>
  <c r="O28" i="2"/>
  <c r="O23" i="2"/>
  <c r="K11" i="2"/>
  <c r="J11" i="2"/>
  <c r="I11" i="2"/>
  <c r="G11" i="2"/>
  <c r="E11" i="2"/>
  <c r="I21" i="1" l="1"/>
  <c r="I19" i="1"/>
  <c r="I10" i="1"/>
  <c r="O40" i="5"/>
  <c r="I9" i="1"/>
  <c r="O11" i="4"/>
  <c r="I8" i="1" s="1"/>
  <c r="O41" i="2"/>
  <c r="I18" i="1"/>
  <c r="O41" i="14"/>
  <c r="I11" i="1"/>
  <c r="I14" i="1"/>
  <c r="I6" i="1"/>
  <c r="I22" i="1"/>
  <c r="O11" i="3"/>
  <c r="I7" i="1" s="1"/>
  <c r="I16" i="1"/>
  <c r="K11" i="13"/>
  <c r="I17" i="1" s="1"/>
  <c r="O41" i="15"/>
  <c r="O41" i="17"/>
  <c r="O41" i="4"/>
  <c r="O41" i="6"/>
  <c r="K11" i="11"/>
  <c r="I15" i="1" s="1"/>
</calcChain>
</file>

<file path=xl/sharedStrings.xml><?xml version="1.0" encoding="utf-8"?>
<sst xmlns="http://schemas.openxmlformats.org/spreadsheetml/2006/main" count="1129" uniqueCount="407">
  <si>
    <t>UNIVERSIDAD DEL TOLIMA - VICERRECTORÍA DE DOCENCIA</t>
  </si>
  <si>
    <t>VERIFICACIÓN DE REQUISITOS MÍNIMOS PARA INGRESO AL CONCURSO Y ESTUDIO DE ANTECEDENTES DE LAS HOJAS DE VIDA 
DE LOS ASPIRANTES AL CÓDIGO DE CONCURSO IA-02-2022</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</si>
  <si>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</si>
  <si>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</si>
  <si>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</si>
  <si>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</si>
  <si>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</si>
  <si>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</si>
  <si>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</si>
  <si>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</si>
  <si>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</si>
  <si>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</si>
  <si>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</si>
  <si>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</si>
  <si>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OSPINA USAQUEN MIGUEL ANGEL</t>
  </si>
  <si>
    <t>INGENIERO INDUSTRIAL, UNIVERSIDAD DISTRITAL FRANCISCO JOSÉ DE CALDAS 26/05/2006</t>
  </si>
  <si>
    <t>MAGISTER EN ADMINISTRACIÓN, INCAE BUSINNES SCHOOL NICARAGUA 25/05/2012</t>
  </si>
  <si>
    <t>X</t>
  </si>
  <si>
    <r>
      <rPr>
        <b/>
        <u/>
        <sz val="10"/>
        <color theme="1"/>
        <rFont val="Arial"/>
      </rPr>
      <t>PRESELECCIONADO</t>
    </r>
    <r>
      <rPr>
        <b/>
        <sz val="10"/>
        <color theme="1"/>
        <rFont val="Arial"/>
      </rPr>
      <t xml:space="preserve">
</t>
    </r>
    <r>
      <rPr>
        <sz val="10"/>
        <color theme="1"/>
        <rFont val="Arial"/>
      </rPr>
      <t>CUMPLE CON EL PERFIL</t>
    </r>
  </si>
  <si>
    <t>MORRIS MOLINA LLOYD HERBERT</t>
  </si>
  <si>
    <t>INGENIERO INDUSTRIAL, UNIVERSIDAD EXPERIMENTAL DEL TÁCHIRA 29/07/1995</t>
  </si>
  <si>
    <t>MAGISTER EN ADMINISTRACIÓN DE EMPRESAS, UNIVERSIDAD EXPERIMENTAL DEL TÁCHIRA 20/12/2003</t>
  </si>
  <si>
    <r>
      <rPr>
        <b/>
        <u/>
        <sz val="10"/>
        <color theme="1"/>
        <rFont val="Arial"/>
      </rPr>
      <t>PRESELECCIONADO</t>
    </r>
    <r>
      <rPr>
        <b/>
        <sz val="10"/>
        <color theme="1"/>
        <rFont val="Arial"/>
      </rPr>
      <t xml:space="preserve">
</t>
    </r>
    <r>
      <rPr>
        <sz val="10"/>
        <color theme="1"/>
        <rFont val="Arial"/>
      </rPr>
      <t>CUMPLE CON EL PERFIL</t>
    </r>
  </si>
  <si>
    <t>RUBIO RODRIGUEZ GUSTAVO ADOLFO</t>
  </si>
  <si>
    <t>ADMINISTRADOR FINANCIERO, UNIVERSIDAD DE IBAGUÉ 03/10/1997</t>
  </si>
  <si>
    <t>MAGISTER EN ADMINISTRACIÓN DE EMPRESAS CON ESPECIALIDAD EN DIRECCIÓN DE PROYECTOS, UNIVERSIDAD VlÑA DEL MAR 23/11/2016
Ph.D CIENCIAS ECONÓMICAS Y ADMINISTRATIVAS, UNIVERSIDAD PARA LA COOPERACIÓN INTERNACIONAL 23/03/2022</t>
  </si>
  <si>
    <r>
      <rPr>
        <b/>
        <u/>
        <sz val="10"/>
        <color theme="1"/>
        <rFont val="Arial"/>
      </rPr>
      <t>PRESELECCIONADO</t>
    </r>
    <r>
      <rPr>
        <b/>
        <sz val="10"/>
        <color theme="1"/>
        <rFont val="Arial"/>
      </rPr>
      <t xml:space="preserve">
</t>
    </r>
    <r>
      <rPr>
        <sz val="10"/>
        <color theme="1"/>
        <rFont val="Arial"/>
      </rPr>
      <t>CUMPLE CON EL PERFIL</t>
    </r>
  </si>
  <si>
    <t>FRANCO PEÑATA ARLET PATRICIA</t>
  </si>
  <si>
    <t>INGENIERO AGROINDUSTRIAL, UNIVERSIDAD PONTIFICIA BOLIVARIANA 16/06/2005</t>
  </si>
  <si>
    <t>MAGISTER EN ADMINISTRACIÓN DE EMPRESAS, UNIVERSIDAD DEL NORTE 24/11/2010
DOCTOR EN INGENIERÍA QUÍMICA, UNIVERSIDADE DE SAO PAULO 29/05/2015</t>
  </si>
  <si>
    <r>
      <rPr>
        <b/>
        <u/>
        <sz val="10"/>
        <color theme="1"/>
        <rFont val="Arial"/>
      </rPr>
      <t>PRESELECCIONADO</t>
    </r>
    <r>
      <rPr>
        <b/>
        <sz val="10"/>
        <color theme="1"/>
        <rFont val="Arial"/>
      </rPr>
      <t xml:space="preserve">
</t>
    </r>
    <r>
      <rPr>
        <sz val="10"/>
        <color theme="1"/>
        <rFont val="Arial"/>
      </rPr>
      <t>CUMPLE CON EL PERFIL</t>
    </r>
  </si>
  <si>
    <t>CORREDOR TORRES JOSE EDUARDO</t>
  </si>
  <si>
    <t>ADMINISTRADOR FINANCIERO, UNIVERSIDAD SURCOLOMBIANA-UNIVERSIDAD DEL TOLIMA 17/12/1999</t>
  </si>
  <si>
    <t>MAGISTER EN ADMINISTRACIÓN FINANCIERA, UNAD FLORIDA 18/06/2010</t>
  </si>
  <si>
    <r>
      <rPr>
        <b/>
        <u/>
        <sz val="10"/>
        <color theme="1"/>
        <rFont val="Arial"/>
      </rPr>
      <t>PRESELECCIONADO</t>
    </r>
    <r>
      <rPr>
        <b/>
        <sz val="10"/>
        <color theme="1"/>
        <rFont val="Arial"/>
      </rPr>
      <t xml:space="preserve">
</t>
    </r>
    <r>
      <rPr>
        <sz val="10"/>
        <color theme="1"/>
        <rFont val="Arial"/>
      </rPr>
      <t>CUMPLE CON EL PERFIL</t>
    </r>
  </si>
  <si>
    <t xml:space="preserve">ORJUELA GARZON WILLLIAM ALEJANDRO </t>
  </si>
  <si>
    <t>INGENIERO AGROINDUSTRIAL, UNIVERSIDAD DEL TOLIMA 23/09/2011</t>
  </si>
  <si>
    <t>MAGISTER EN PERSAMIENTO ESTRATÉGICO Y PROSPECTIVA, UNIVERSIDAD EXTERNADO DE COLOMBIA 08/08/2016 ESTUDIOS DE DOCTORADO EN INGENIERÍA, UNIVERSIDAD PONTIFICIA BOLIVARIANA</t>
  </si>
  <si>
    <r>
      <rPr>
        <b/>
        <u/>
        <sz val="10"/>
        <color theme="1"/>
        <rFont val="Arial"/>
      </rPr>
      <t>PRESELECCIONADO</t>
    </r>
    <r>
      <rPr>
        <b/>
        <sz val="10"/>
        <color theme="1"/>
        <rFont val="Arial"/>
      </rPr>
      <t xml:space="preserve">
</t>
    </r>
    <r>
      <rPr>
        <sz val="10"/>
        <color theme="1"/>
        <rFont val="Arial"/>
      </rPr>
      <t>CUMPLE CON EL PERFIL</t>
    </r>
  </si>
  <si>
    <t>VASQUEZ GARCIA ANDREA</t>
  </si>
  <si>
    <t>INGENIERA AGROINDUSTRIAL, UNIVERSIDAD NACIONAL DE COLOMBIA 27/07/2011</t>
  </si>
  <si>
    <t>MAGÍSTER EN INGENIERÍA DE ALIMENTOS,UNIVERSIDAD DE SAO PAULO 25/11/2014
DOCTORA EN INGENIERÍA DE ALIMENTOS, UNIVERSIDAD DE SAO PAULO 03/09/2018</t>
  </si>
  <si>
    <r>
      <rPr>
        <b/>
        <u/>
        <sz val="10"/>
        <color theme="1"/>
        <rFont val="Arial"/>
      </rPr>
      <t>PRESELECCIONADO</t>
    </r>
    <r>
      <rPr>
        <b/>
        <sz val="10"/>
        <color theme="1"/>
        <rFont val="Arial"/>
      </rPr>
      <t xml:space="preserve">
</t>
    </r>
    <r>
      <rPr>
        <sz val="10"/>
        <color theme="1"/>
        <rFont val="Arial"/>
      </rPr>
      <t>CUMPLE CON EL PERFIL</t>
    </r>
  </si>
  <si>
    <t>LOPEZ HERNANDEZ MARTHA DEL  PILAR</t>
  </si>
  <si>
    <t>INGENIERIA AGROINDUSTRIAL, UNIVERSIDAD DEL TOLIMA 06/12/2013</t>
  </si>
  <si>
    <t>MAGISTER EN CIENCIA Y TECONOLOGIA DE ALIMENTOS, UNIVERSIDAD NACIONAL DE COLOMBIA 07/09/2018</t>
  </si>
  <si>
    <r>
      <rPr>
        <b/>
        <u/>
        <sz val="10"/>
        <color theme="1"/>
        <rFont val="Arial"/>
      </rPr>
      <t>PRESELECCIONADO</t>
    </r>
    <r>
      <rPr>
        <b/>
        <sz val="10"/>
        <color theme="1"/>
        <rFont val="Arial"/>
      </rPr>
      <t xml:space="preserve">
</t>
    </r>
    <r>
      <rPr>
        <sz val="10"/>
        <color theme="1"/>
        <rFont val="Arial"/>
      </rPr>
      <t>CUMPLE CON EL PERFIL</t>
    </r>
  </si>
  <si>
    <t xml:space="preserve">GELVEZ DÍAZ JOHN FREDY </t>
  </si>
  <si>
    <t>INGENIERO DE PRODUCCIÓN INDUSTRIAL, UNIVERSIDAD FRANCISCO DE PAULA SANTANDER 23/06/2006</t>
  </si>
  <si>
    <t>DOCTOR EN INGENIERIA, UNIVERSIDAD NACIONAL DE COLOMBIA 23/06/2017</t>
  </si>
  <si>
    <t xml:space="preserve">BUSTOS VANEGAS JAIME DANIEL </t>
  </si>
  <si>
    <t>INGENIERO AGROINDUSTRIAL, UNIVERSIDAD DEL TOLIMA 13/04/2007</t>
  </si>
  <si>
    <t>MAGÍSTER EN INGENIERÍA AGRÍCOLA, UNIVERSIDADE FEDERAL DE VIÇOSA BRASIL 04/11/2015</t>
  </si>
  <si>
    <r>
      <rPr>
        <b/>
        <u/>
        <sz val="10"/>
        <color theme="1"/>
        <rFont val="Arial"/>
      </rPr>
      <t>PRESELECCIONADO</t>
    </r>
    <r>
      <rPr>
        <b/>
        <sz val="10"/>
        <color theme="1"/>
        <rFont val="Arial"/>
      </rPr>
      <t xml:space="preserve">
</t>
    </r>
    <r>
      <rPr>
        <sz val="10"/>
        <color theme="1"/>
        <rFont val="Arial"/>
      </rPr>
      <t>CUMPLE CON EL PERFIL</t>
    </r>
  </si>
  <si>
    <t>ARTURO ARISTIZABAL EDISSON EDMUNDO</t>
  </si>
  <si>
    <t>INGENIERO INDUSTRIAL, UNIVERSIDAD COOPERATIVA DE COLOMBIA 22/10/2003</t>
  </si>
  <si>
    <t>MAGISTER EN GESTIÓN Y EVALUACIÓN DE PROYECTOS DE INVERSIÓN, UNIVERSIDAD EXTERNADO DE COLOMBIA 22/04/2021</t>
  </si>
  <si>
    <r>
      <rPr>
        <b/>
        <u/>
        <sz val="10"/>
        <color theme="1"/>
        <rFont val="Arial"/>
      </rPr>
      <t>PRESELECCIONADO</t>
    </r>
    <r>
      <rPr>
        <b/>
        <sz val="10"/>
        <color theme="1"/>
        <rFont val="Arial"/>
      </rPr>
      <t xml:space="preserve">
</t>
    </r>
    <r>
      <rPr>
        <sz val="10"/>
        <color theme="1"/>
        <rFont val="Arial"/>
      </rPr>
      <t>CUMPLE CON EL PERFIL</t>
    </r>
  </si>
  <si>
    <t xml:space="preserve">BUSTAMANTE ESQUIVEL JUAN CARLOS </t>
  </si>
  <si>
    <t>INGENIERO AGROINDUSTRIAL, UNIVERSIDAD DEL TOLIMA 24/06/2005</t>
  </si>
  <si>
    <t>MAGISTER EN GERENCIA DE LA INNOVACIÓN EMPRESARIAL, UNIVERSIDAD EXTERNADO DE COLOMBIA 12/03/2019</t>
  </si>
  <si>
    <r>
      <rPr>
        <b/>
        <u/>
        <sz val="10"/>
        <color theme="1"/>
        <rFont val="Arial"/>
      </rPr>
      <t>PRESELECCIONADO</t>
    </r>
    <r>
      <rPr>
        <b/>
        <sz val="10"/>
        <color theme="1"/>
        <rFont val="Arial"/>
      </rPr>
      <t xml:space="preserve">
</t>
    </r>
    <r>
      <rPr>
        <sz val="10"/>
        <color theme="1"/>
        <rFont val="Arial"/>
      </rPr>
      <t>CUMPLE CON EL PERFIL</t>
    </r>
  </si>
  <si>
    <t>CARDENAS ROA HENRY GIOVANNY</t>
  </si>
  <si>
    <t>INGENIERO AGROINDUSTRIAL, UNIVERSIDAD DEL TOLIMA 04/12/2015</t>
  </si>
  <si>
    <t>MAGISTER EN CIENCIA Y TECNOLOGÍA AGROINDUSTRIAL, UNIVERSIDAD DEL TOLIMA 27/11/2020</t>
  </si>
  <si>
    <r>
      <rPr>
        <b/>
        <u/>
        <sz val="10"/>
        <color theme="1"/>
        <rFont val="Arial"/>
      </rPr>
      <t>PRESELECCIONADO</t>
    </r>
    <r>
      <rPr>
        <b/>
        <sz val="10"/>
        <color theme="1"/>
        <rFont val="Arial"/>
      </rPr>
      <t xml:space="preserve">
</t>
    </r>
    <r>
      <rPr>
        <sz val="10"/>
        <color theme="1"/>
        <rFont val="Arial"/>
      </rPr>
      <t>CUMPLE CON EL PERFIL</t>
    </r>
  </si>
  <si>
    <t>SIERRA NARVAEZ FRANCISCO JAVIER</t>
  </si>
  <si>
    <t>Profesional en ingeniería industrial, o en ingeniería agroindustrial, o en administración, o en economía, o en administración logística, o afines. Con maestría o doctorado en procesos o áreas relacionadas. Experiencia profesional mínima de dos (2) años en las áreas del concurso.</t>
  </si>
  <si>
    <t>INGENIERO INDUSTRIAL, UNIVERSIDAD DE SANTANDER 22/05/2007</t>
  </si>
  <si>
    <t xml:space="preserve"> MAGISTER EN ADMINISTRACIÓN DE EMPRESAS- UNIVERSIDAD NACIONAL EXPERIMENTAL DEL TACHIRA 11/03/2016</t>
  </si>
  <si>
    <r>
      <rPr>
        <b/>
        <u/>
        <sz val="10"/>
        <color theme="1"/>
        <rFont val="Arial"/>
      </rPr>
      <t>PRESELECCIONADO</t>
    </r>
    <r>
      <rPr>
        <b/>
        <sz val="10"/>
        <color theme="1"/>
        <rFont val="Arial"/>
      </rPr>
      <t xml:space="preserve">
</t>
    </r>
    <r>
      <rPr>
        <sz val="10"/>
        <color theme="1"/>
        <rFont val="Arial"/>
      </rPr>
      <t>CUMPLE CON EL PERFIL</t>
    </r>
  </si>
  <si>
    <t>VILLADA GARCES JAIME ALBERTO</t>
  </si>
  <si>
    <t>INGENIERO AGROINDUSTRIAL, UNIVERSIDAD DEL TOLIMA 27/07/2001</t>
  </si>
  <si>
    <t>MAGISTER EN GESTION INDUSTRIAL, UNIVERSIDAD DE IBAGUÉ 27/05/2016</t>
  </si>
  <si>
    <r>
      <rPr>
        <b/>
        <u/>
        <sz val="10"/>
        <color theme="1"/>
        <rFont val="Arial"/>
      </rPr>
      <t>PRESELECCIONADO</t>
    </r>
    <r>
      <rPr>
        <b/>
        <sz val="10"/>
        <color theme="1"/>
        <rFont val="Arial"/>
      </rPr>
      <t xml:space="preserve">
</t>
    </r>
    <r>
      <rPr>
        <sz val="10"/>
        <color theme="1"/>
        <rFont val="Arial"/>
      </rPr>
      <t>CUMPLE CON EL PERFIL</t>
    </r>
  </si>
  <si>
    <t>CASTRO MAYORGA ASTRID YAMILE</t>
  </si>
  <si>
    <t>INGENIERA ADMINISTRADORA, UNIVERSIDAD NACIONAL DE COLOMBIA 10/09/2015</t>
  </si>
  <si>
    <t>MAGISTER EN INGENIERIA INDUSTRIAL, UNIVERSIDAD DE LOS ANDES 11/10/2018</t>
  </si>
  <si>
    <r>
      <rPr>
        <b/>
        <u/>
        <sz val="10"/>
        <color theme="1"/>
        <rFont val="Arial"/>
      </rPr>
      <t>PRESELECCIONADO</t>
    </r>
    <r>
      <rPr>
        <b/>
        <sz val="10"/>
        <color theme="1"/>
        <rFont val="Arial"/>
      </rPr>
      <t xml:space="preserve">
</t>
    </r>
    <r>
      <rPr>
        <sz val="10"/>
        <color theme="1"/>
        <rFont val="Arial"/>
      </rPr>
      <t>CUMPLE CON EL PERFIL</t>
    </r>
  </si>
  <si>
    <t>OLMOS VALDES JUAN FELIPE</t>
  </si>
  <si>
    <t>ECONOMISTA, UNIVERSIDAD DEL TOLIMA 04/12/2015</t>
  </si>
  <si>
    <t>MAGISTER EN ADMINISTRACIÓN DE NEGOCIOS, UNIVERSIDAD DE IBAGUÉ 15/03/2022</t>
  </si>
  <si>
    <r>
      <rPr>
        <b/>
        <u/>
        <sz val="10"/>
        <color theme="1"/>
        <rFont val="Arial"/>
      </rPr>
      <t>PRESELECCIONADO</t>
    </r>
    <r>
      <rPr>
        <b/>
        <sz val="10"/>
        <color theme="1"/>
        <rFont val="Arial"/>
      </rPr>
      <t xml:space="preserve">
</t>
    </r>
    <r>
      <rPr>
        <sz val="10"/>
        <color theme="1"/>
        <rFont val="Arial"/>
      </rPr>
      <t>CUMPLE CON EL PERFIL</t>
    </r>
  </si>
  <si>
    <t xml:space="preserve">ARBOLEDA MUÑOZ GERMAN ANTONIO </t>
  </si>
  <si>
    <t>INGENIERO AGROINDUSTRIAL, UNIVERSIDAD DEL CAUCA 12/12/2014</t>
  </si>
  <si>
    <t>MAGISTER EN GESTIÓN DE ORGANIZACIONES Y PROYECTOS, UNIVERSIDAD DEL CAUCA 04/10/2019</t>
  </si>
  <si>
    <r>
      <rPr>
        <b/>
        <u/>
        <sz val="10"/>
        <color theme="1"/>
        <rFont val="Arial"/>
      </rPr>
      <t>PRESELECCIONADO</t>
    </r>
    <r>
      <rPr>
        <b/>
        <sz val="10"/>
        <color theme="1"/>
        <rFont val="Arial"/>
      </rPr>
      <t xml:space="preserve">
</t>
    </r>
    <r>
      <rPr>
        <sz val="10"/>
        <color theme="1"/>
        <rFont val="Arial"/>
      </rPr>
      <t>CUMPLE CON EL PERFIL</t>
    </r>
  </si>
  <si>
    <t>MONTEALEGRE QUIJANO JOSE ALEJANDRO</t>
  </si>
  <si>
    <t>INGENIERO INDUSTRIAL, UNIVERSIDAD CORUNIVERSITARIA 15/06/2006</t>
  </si>
  <si>
    <t>MAGISTER EN GESTIÓN INDUSTRIAL, UNIVERSIDAD DE IBAGUÉ 26/07/2013</t>
  </si>
  <si>
    <r>
      <rPr>
        <b/>
        <u/>
        <sz val="10"/>
        <color theme="1"/>
        <rFont val="Arial"/>
      </rPr>
      <t>PRESELECCIONADO</t>
    </r>
    <r>
      <rPr>
        <b/>
        <sz val="10"/>
        <color theme="1"/>
        <rFont val="Arial"/>
      </rPr>
      <t xml:space="preserve">
</t>
    </r>
    <r>
      <rPr>
        <sz val="10"/>
        <color theme="1"/>
        <rFont val="Arial"/>
      </rPr>
      <t>CUMPLE CON EL PERFIL</t>
    </r>
  </si>
  <si>
    <t>MOLINA QUIJANO LUCIANA</t>
  </si>
  <si>
    <t>INGENIERA AGROINDUSTRIAL, UNIVERSIDAD DEL CAUCA 01/07/2011</t>
  </si>
  <si>
    <t>MAGISTER EN INGENIERÍA, UNIVERSIDAD PONTIFICIA JAVERIANA 17/11/2017</t>
  </si>
  <si>
    <r>
      <rPr>
        <b/>
        <u/>
        <sz val="10"/>
        <color theme="1"/>
        <rFont val="Arial"/>
      </rPr>
      <t>PRESELECCIONADO</t>
    </r>
    <r>
      <rPr>
        <b/>
        <sz val="10"/>
        <color theme="1"/>
        <rFont val="Arial"/>
      </rPr>
      <t xml:space="preserve">
</t>
    </r>
    <r>
      <rPr>
        <sz val="10"/>
        <color theme="1"/>
        <rFont val="Arial"/>
      </rPr>
      <t>CUMPLE CON EL PERFIL</t>
    </r>
  </si>
  <si>
    <t xml:space="preserve">SUAREZ MORENO CRISTIAN FELIPE </t>
  </si>
  <si>
    <t xml:space="preserve">INGENIERO INDUSTRIAL </t>
  </si>
  <si>
    <t xml:space="preserve">MAGISTER EN EDUCACIÓN </t>
  </si>
  <si>
    <r>
      <rPr>
        <b/>
        <u/>
        <sz val="10"/>
        <color theme="1"/>
        <rFont val="Arial"/>
      </rPr>
      <t>NO PRESELECCIONADO</t>
    </r>
    <r>
      <rPr>
        <sz val="10"/>
        <color theme="1"/>
        <rFont val="Arial"/>
      </rPr>
      <t xml:space="preserve">
NO CUMPLE, EL POSGRADO NO ES EN EL ÁREA DEL CONCURSO</t>
    </r>
  </si>
  <si>
    <t>BARRERO MENESES URIEL FERNANDO</t>
  </si>
  <si>
    <t>MEDICO VETERINARIO ZOOTECNISTA</t>
  </si>
  <si>
    <t>MAGISTER EN ECONOMÍA</t>
  </si>
  <si>
    <r>
      <rPr>
        <b/>
        <u/>
        <sz val="10"/>
        <color theme="1"/>
        <rFont val="Arial"/>
      </rPr>
      <t xml:space="preserve">NO PRESELECCIONADO
</t>
    </r>
    <r>
      <rPr>
        <u/>
        <sz val="10"/>
        <color theme="1"/>
        <rFont val="Arial"/>
      </rPr>
      <t>NO CUMPLE EL PERFIL EN EL ÁREA DEL PREGRADO, DADO QUE LOS PREGRADOS ESTABLECIDOS EN EL PERFIL SON: PROFESIONAL EN INGENIERIA INDUSTRIAL, O EN INGENIERIA AGROINDUSTRIAL, O EN ADMINISTRACIÓN, O EN ECONOMÍA, O EN ADMINISTRACION O AFINES.</t>
    </r>
  </si>
  <si>
    <t>GUZMAN RODRIGUEZ JULIAN STEVE</t>
  </si>
  <si>
    <t>INGENIERIO AGROINDUSTRIAL</t>
  </si>
  <si>
    <t>MAGISTER EN GESTION DE TECNOLOGIAS EDUCATIVAS</t>
  </si>
  <si>
    <r>
      <rPr>
        <b/>
        <u/>
        <sz val="10"/>
        <color theme="1"/>
        <rFont val="Arial"/>
      </rPr>
      <t>NO PRESELECCIONADO</t>
    </r>
    <r>
      <rPr>
        <sz val="10"/>
        <color theme="1"/>
        <rFont val="Arial"/>
      </rPr>
      <t xml:space="preserve">
NO CUMPLE EL POSGRADO NO ES EN EL ÁREA DEL CONCURSO</t>
    </r>
  </si>
  <si>
    <t>BARRERO DUQUE OSCAR ADOLFO</t>
  </si>
  <si>
    <t>ADMINISTRADOR DE NEGOCIOS INTERNACIONALES</t>
  </si>
  <si>
    <t>MAGISTER EN ADMINISTRACION DE EMPRESAS CON ESPECIALIDAD EN DIRECCION DE PROYECTOS</t>
  </si>
  <si>
    <r>
      <rPr>
        <b/>
        <u/>
        <sz val="10"/>
        <color theme="1"/>
        <rFont val="Arial"/>
      </rPr>
      <t>NO PRESELECCIONADO</t>
    </r>
    <r>
      <rPr>
        <sz val="10"/>
        <color theme="1"/>
        <rFont val="Arial"/>
      </rPr>
      <t xml:space="preserve">
NO CUMPLE- NO ANEXA DOCUMENTO DE IDENTIDAD</t>
    </r>
  </si>
  <si>
    <t>GONGORA HIGUERA WILLIAN EDUARDO</t>
  </si>
  <si>
    <t>ECONOMISTA</t>
  </si>
  <si>
    <t>MAGÍSTER EN DESARROLLO RURAL</t>
  </si>
  <si>
    <r>
      <rPr>
        <b/>
        <u/>
        <sz val="10"/>
        <color theme="1"/>
        <rFont val="Arial"/>
      </rPr>
      <t>NO PRESELECCIONADO</t>
    </r>
    <r>
      <rPr>
        <sz val="10"/>
        <color theme="1"/>
        <rFont val="Arial"/>
      </rPr>
      <t xml:space="preserve">
NO CUMPLE EL POSGRADO NO ES EN EL ÁREA DEL CONCURSO</t>
    </r>
  </si>
  <si>
    <t>ACUÑA ANGULO ORLANDO</t>
  </si>
  <si>
    <t>ADMINISTRADOR DE EMPRESAS</t>
  </si>
  <si>
    <t>MAGISTER EN DESARROLLO EDUCATIVO Y SOCIAL</t>
  </si>
  <si>
    <r>
      <rPr>
        <b/>
        <u/>
        <sz val="10"/>
        <color theme="1"/>
        <rFont val="Arial"/>
      </rPr>
      <t xml:space="preserve">NO PRESELECCIONADO </t>
    </r>
    <r>
      <rPr>
        <sz val="10"/>
        <color theme="1"/>
        <rFont val="Arial"/>
      </rPr>
      <t xml:space="preserve">
NO ANEXA CONSENTIMIENTO INFORMADO-NO CUMPLE, EL POSGRADO NO ES EN EL ÁREA DEL CONCURSO</t>
    </r>
  </si>
  <si>
    <t>LONDOÑO MARTINEZ LUIS ERNESTO</t>
  </si>
  <si>
    <t>INGENIERO INDUSTRIAL</t>
  </si>
  <si>
    <t>MASTER UNIVERSITARIO EN SISTEMAS INTEGRADOS DE GESTIÓN DE LA PREVENCIÓN DE RISGOS LABORALES, LA CALIDAD, EL MEDIO AMBIENTE Y LA RESPONSABILIDAD SOCIAL CORPORATIVA</t>
  </si>
  <si>
    <r>
      <rPr>
        <b/>
        <u/>
        <sz val="10"/>
        <color theme="1"/>
        <rFont val="Arial"/>
      </rPr>
      <t>NO PRESELECCIONADO</t>
    </r>
    <r>
      <rPr>
        <sz val="10"/>
        <color theme="1"/>
        <rFont val="Arial"/>
      </rPr>
      <t xml:space="preserve">
NO CUMPLE EL POSGRADO NO ES EN EL ÁREA DEL CONCURSO</t>
    </r>
  </si>
  <si>
    <t>MENDEZ SAYAGO JOHANNA MILDRED</t>
  </si>
  <si>
    <t>INGENIERO DE PRODUCCIÓN INDUSTRIAL</t>
  </si>
  <si>
    <r>
      <rPr>
        <b/>
        <u/>
        <sz val="10"/>
        <color theme="1"/>
        <rFont val="Arial"/>
      </rPr>
      <t>NO PRESELECCIONADO</t>
    </r>
    <r>
      <rPr>
        <sz val="10"/>
        <color theme="1"/>
        <rFont val="Arial"/>
      </rPr>
      <t xml:space="preserve">
NO CUMPLE NO ANEXA CONSENTIMIENTO INFORMADO-NI TARJETA PROFESIONAL </t>
    </r>
  </si>
  <si>
    <t>HERNANDEZ CIFUENTES TATIANA</t>
  </si>
  <si>
    <t>ADMINISTRADORA DE NEGOCIOS INTERNACIONALES</t>
  </si>
  <si>
    <t>MAGISTER EN GESTIÓN INDUTRIAL</t>
  </si>
  <si>
    <r>
      <rPr>
        <b/>
        <u/>
        <sz val="10"/>
        <color theme="1"/>
        <rFont val="Arial"/>
      </rPr>
      <t>NO PRESELECCIONADO</t>
    </r>
    <r>
      <rPr>
        <sz val="10"/>
        <color theme="1"/>
        <rFont val="Arial"/>
      </rPr>
      <t xml:space="preserve">
NO CUMPLE PORQUE NO ANEXA TARJETA PROFESIONAL - REVISAR CONCEPTO 516511 DE 2020</t>
    </r>
  </si>
  <si>
    <t>MORA HERRERA CRISTINA ALEXANDRA</t>
  </si>
  <si>
    <t>INGENIERO AGROINDUSTRIAL</t>
  </si>
  <si>
    <t>MAGISTER EN INGENIERIA</t>
  </si>
  <si>
    <r>
      <rPr>
        <b/>
        <u/>
        <sz val="10"/>
        <color theme="1"/>
        <rFont val="Arial"/>
      </rPr>
      <t>NO PRESELECCIONADO</t>
    </r>
    <r>
      <rPr>
        <sz val="10"/>
        <color theme="1"/>
        <rFont val="Arial"/>
      </rPr>
      <t xml:space="preserve">
NO CUMPLE PORQUE NO ANEXA TARJETA PROFESIONAL</t>
    </r>
  </si>
  <si>
    <t>GONZALEZ GUZMAN RICARDO ENRIQUE</t>
  </si>
  <si>
    <t>MAGISTER EN ADMINISTRACIÓN DE EMPRESAS CON ESPECIALIDAD EN GESTIÓN INTEGRADA DE LA CALIDAD, SEGURIDAD Y MEDIO AMBIENTE</t>
  </si>
  <si>
    <r>
      <rPr>
        <b/>
        <u/>
        <sz val="10"/>
        <color theme="1"/>
        <rFont val="Arial"/>
      </rPr>
      <t>NO PRESELECCIONADO</t>
    </r>
    <r>
      <rPr>
        <sz val="10"/>
        <color theme="1"/>
        <rFont val="Arial"/>
      </rPr>
      <t xml:space="preserve">
NO CUMPLE EL POSGRADO NO ES EN EL ÁREA DEL CONCURSO</t>
    </r>
  </si>
  <si>
    <t xml:space="preserve">CARDOZO PRIETO CARLOS ENRIQUE </t>
  </si>
  <si>
    <t>INGENIERO EN PRODUCCION AGROINDUSTRIAL</t>
  </si>
  <si>
    <t>DOCTOR EN CIENCIA Y TECNOLOGÍA DE ALIMENTOS</t>
  </si>
  <si>
    <r>
      <rPr>
        <b/>
        <u/>
        <sz val="10"/>
        <color theme="1"/>
        <rFont val="Arial"/>
      </rPr>
      <t>NO PRESELECCIONADO</t>
    </r>
    <r>
      <rPr>
        <sz val="10"/>
        <color theme="1"/>
        <rFont val="Arial"/>
      </rPr>
      <t xml:space="preserve">
NO CUMPLE NO ANEXA TARJETA PROFESIONAL </t>
    </r>
  </si>
  <si>
    <t>DORIA CASTRO ADRIÁN JOSÉ</t>
  </si>
  <si>
    <t>MAESTRO EN INGENIERÍA CON ESPECIALIDAD EN SISTEMAS DE CALIDAD Y PRODUCTIVIDAD</t>
  </si>
  <si>
    <r>
      <rPr>
        <b/>
        <u/>
        <sz val="10"/>
        <color theme="1"/>
        <rFont val="Arial"/>
      </rPr>
      <t>NO PRESELECCIONADO</t>
    </r>
    <r>
      <rPr>
        <sz val="10"/>
        <color theme="1"/>
        <rFont val="Arial"/>
      </rPr>
      <t xml:space="preserve">
NO CUMPLE NO ANEXA CONVALIDACION TITULO DE POSGRADO, NO ANEXA CONSENTIMIENTO INFORMADO</t>
    </r>
  </si>
  <si>
    <t>RODRIGUEZ ORJUELA EDUARDO</t>
  </si>
  <si>
    <t>MAGISTER EN EDUCACIÓN AMBIENTAL</t>
  </si>
  <si>
    <r>
      <rPr>
        <b/>
        <u/>
        <sz val="10"/>
        <color theme="1"/>
        <rFont val="Arial"/>
      </rPr>
      <t>NO PRESELECCIONADO</t>
    </r>
    <r>
      <rPr>
        <sz val="10"/>
        <color theme="1"/>
        <rFont val="Arial"/>
      </rPr>
      <t xml:space="preserve">
NO CUMPLE CON EL PERFIL DEL POSGRADO-NO ANEXA CONSENTIMIENTO INFORMADO</t>
    </r>
  </si>
  <si>
    <t>LONDOÑO BOTERO JORGE EDUARDO</t>
  </si>
  <si>
    <t>MAGISTER EN DESARROLLO RURAL</t>
  </si>
  <si>
    <r>
      <rPr>
        <b/>
        <u/>
        <sz val="10"/>
        <color theme="1"/>
        <rFont val="Arial"/>
      </rPr>
      <t>NO PRESELECCIONADO</t>
    </r>
    <r>
      <rPr>
        <sz val="10"/>
        <color theme="1"/>
        <rFont val="Arial"/>
      </rPr>
      <t xml:space="preserve">
NO CUMPLE EL POSGRADO NO ES EN EL ÁREA DEL CONCURSO</t>
    </r>
  </si>
  <si>
    <t>CRUZ RINCON DIEGO FERNANDO</t>
  </si>
  <si>
    <t>MAGISTER EN CIENCIAS SOCIALES</t>
  </si>
  <si>
    <r>
      <rPr>
        <b/>
        <u/>
        <sz val="10"/>
        <color theme="1"/>
        <rFont val="Arial"/>
      </rPr>
      <t>NO PRESELECCIONADO</t>
    </r>
    <r>
      <rPr>
        <sz val="10"/>
        <color theme="1"/>
        <rFont val="Arial"/>
      </rPr>
      <t xml:space="preserve">
NO CUMPLE EL POSGRADO NO ES EN EL ÁREA DEL CONCURSO</t>
    </r>
  </si>
  <si>
    <t xml:space="preserve">PENAÑOZA FARFÁN LADY JOHANNA
</t>
  </si>
  <si>
    <t>MAGISTER EN EDUCACIÓN</t>
  </si>
  <si>
    <r>
      <rPr>
        <b/>
        <u/>
        <sz val="10"/>
        <color theme="1"/>
        <rFont val="Arial"/>
      </rPr>
      <t>NO PRESELECCIONADO</t>
    </r>
    <r>
      <rPr>
        <sz val="10"/>
        <color theme="1"/>
        <rFont val="Arial"/>
      </rPr>
      <t xml:space="preserve">
NO CUMPLE EL POSGRADO NO ES EN EL ÁREA DEL CONCURSO</t>
    </r>
  </si>
  <si>
    <t xml:space="preserve">CABRERA NAVARRO SEGIO ANDRES
</t>
  </si>
  <si>
    <t>MAGISTER EN CIENCIA AGROALIMENTARIAS</t>
  </si>
  <si>
    <r>
      <rPr>
        <b/>
        <u/>
        <sz val="10"/>
        <color theme="1"/>
        <rFont val="Arial"/>
      </rPr>
      <t>NO PRESELECCIONADO</t>
    </r>
    <r>
      <rPr>
        <sz val="10"/>
        <color theme="1"/>
        <rFont val="Arial"/>
      </rPr>
      <t xml:space="preserve">
NO ANEXA CONSENTIMIENTO INFORMADO</t>
    </r>
  </si>
  <si>
    <t>TRIANA AGUDELO ANA MARIA</t>
  </si>
  <si>
    <t>MAGISTER EN ADMINISTRACION DE EMPRESAS GESTION INTEGRADA DE LA CALIDAD SEGURIDAD  Y MEDIO AMBIENTE</t>
  </si>
  <si>
    <r>
      <rPr>
        <b/>
        <u/>
        <sz val="10"/>
        <color theme="1"/>
        <rFont val="Arial"/>
      </rPr>
      <t>NO PRESELECCIONADO</t>
    </r>
    <r>
      <rPr>
        <sz val="10"/>
        <color theme="1"/>
        <rFont val="Arial"/>
      </rPr>
      <t xml:space="preserve">
NO CUMPLE LA EXPERIENCIA PROFESIONAL NO ES EN EL ÁREA DEL CONCURSO</t>
    </r>
  </si>
  <si>
    <t>VARGAS MORALES FREDY JAVIER</t>
  </si>
  <si>
    <t>ADMINISTRADOR INDUSTRIAL</t>
  </si>
  <si>
    <t>MAGISTER EN ADMINSTRACION DE ORGANIZACIONES</t>
  </si>
  <si>
    <r>
      <rPr>
        <b/>
        <u/>
        <sz val="10"/>
        <color theme="1"/>
        <rFont val="Arial"/>
      </rPr>
      <t>NO PRESELECCIONADO</t>
    </r>
    <r>
      <rPr>
        <sz val="10"/>
        <color theme="1"/>
        <rFont val="Arial"/>
      </rPr>
      <t xml:space="preserve">
NO CUMPLE LA EXPERIENCIA PROFESIONAL NO ES EN EL ÁREA DEL CONCURSO</t>
    </r>
  </si>
  <si>
    <t>JIMENEZ CASTRO MARIA PAULA</t>
  </si>
  <si>
    <t>MAGISTER EN INGENIERÍA DE ALIMENTOS</t>
  </si>
  <si>
    <r>
      <rPr>
        <b/>
        <u/>
        <sz val="10"/>
        <color theme="1"/>
        <rFont val="Arial"/>
      </rPr>
      <t>NO PRESELECCIONADO</t>
    </r>
    <r>
      <rPr>
        <sz val="10"/>
        <color theme="1"/>
        <rFont val="Arial"/>
      </rPr>
      <t xml:space="preserve">
NO CUMPLE CON EL TIEMPO DE EXPERIENCIA REQUERIDO EN EL PERFIL</t>
    </r>
  </si>
  <si>
    <t>MORANTES HIGUERA ADRINA ELIZABETH</t>
  </si>
  <si>
    <t>MAGISTER EN GESTIÓN INDUSTRIAL</t>
  </si>
  <si>
    <r>
      <rPr>
        <b/>
        <u/>
        <sz val="10"/>
        <color theme="1"/>
        <rFont val="Arial"/>
      </rPr>
      <t>NO PRESELECCIONADO</t>
    </r>
    <r>
      <rPr>
        <sz val="10"/>
        <color theme="1"/>
        <rFont val="Arial"/>
      </rPr>
      <t xml:space="preserve">
NO CUMPLE CON EL TIEMPO DE EXPERIENCIA REQUERIDO EN EL PERFIL</t>
    </r>
  </si>
  <si>
    <t>VERA RODRIGUEZ JORGE MARIO</t>
  </si>
  <si>
    <t xml:space="preserve">INGENIERO AGROINDUSTRIAL </t>
  </si>
  <si>
    <t>MAGISTER EN PLANIFICACIÓN Y MANEJO AMBIENTAL DE CUENCAS HIDROGRAFICAS</t>
  </si>
  <si>
    <r>
      <rPr>
        <b/>
        <u/>
        <sz val="10"/>
        <color theme="1"/>
        <rFont val="Arial"/>
      </rPr>
      <t>NO PRESELECCIONADO</t>
    </r>
    <r>
      <rPr>
        <sz val="10"/>
        <color theme="1"/>
        <rFont val="Arial"/>
      </rPr>
      <t xml:space="preserve">
NO CUMPLE EL POSGRADO NO ES EN EL ÁREA DEL CONCURSO</t>
    </r>
  </si>
  <si>
    <t xml:space="preserve">RODRIGUEZ BARRERO MARIO SAMUEL </t>
  </si>
  <si>
    <t>MAGISTER EN GERENCIA DE EMPRESAS</t>
  </si>
  <si>
    <r>
      <rPr>
        <b/>
        <u/>
        <sz val="10"/>
        <color theme="1"/>
        <rFont val="Arial"/>
      </rPr>
      <t>NO PRESELECCIONADO</t>
    </r>
    <r>
      <rPr>
        <sz val="10"/>
        <color theme="1"/>
        <rFont val="Arial"/>
      </rPr>
      <t xml:space="preserve">
NO CUMPLE EL POSGRADO NO ES EN EL ÁREA DEL CONCURSO</t>
    </r>
  </si>
  <si>
    <t xml:space="preserve">DAZA RAMÍREZ LUIS DANIEL 
</t>
  </si>
  <si>
    <t>MAGISTER EN CIENCIA DE ALIMENTOS</t>
  </si>
  <si>
    <r>
      <rPr>
        <b/>
        <u/>
        <sz val="10"/>
        <color theme="1"/>
        <rFont val="Arial"/>
      </rPr>
      <t>NO PRESELECCIONADO</t>
    </r>
    <r>
      <rPr>
        <sz val="10"/>
        <color theme="1"/>
        <rFont val="Arial"/>
      </rPr>
      <t xml:space="preserve">
NO CUMPLE NO ANEXA CONSENTIMIENTO INFORMADO</t>
    </r>
  </si>
  <si>
    <t>AYA RODRÍGUEZ MARTÍN DANIEL</t>
  </si>
  <si>
    <t>MAGISTER EN CIENCIAS DE ALIMENTOS</t>
  </si>
  <si>
    <r>
      <rPr>
        <b/>
        <u/>
        <sz val="10"/>
        <color theme="1"/>
        <rFont val="Arial"/>
      </rPr>
      <t>NO PRESELECCIONADO</t>
    </r>
    <r>
      <rPr>
        <sz val="10"/>
        <color theme="1"/>
        <rFont val="Arial"/>
      </rPr>
      <t xml:space="preserve">
NO CUMPLE CON EL TIEMPO DE EXPERIENCIA REQUERIDO EN EL PERFIL</t>
    </r>
  </si>
  <si>
    <t xml:space="preserve">TEJADA DURAN OSCAR MAURICIO
</t>
  </si>
  <si>
    <t>PROFESIONAL EN MERCADOTECNIA</t>
  </si>
  <si>
    <t>MAGISTER EN GESTIÓN DE ORGANIZACIONES Y PROYECTOS</t>
  </si>
  <si>
    <r>
      <rPr>
        <b/>
        <u/>
        <sz val="10"/>
        <color theme="1"/>
        <rFont val="Arial"/>
      </rPr>
      <t>NO PRESELECCIONADO</t>
    </r>
    <r>
      <rPr>
        <sz val="10"/>
        <color theme="1"/>
        <rFont val="Arial"/>
      </rPr>
      <t xml:space="preserve">
NO CUMPLE EL POSGRADO NO ES EN EL ÁREA DEL CONCURSO</t>
    </r>
  </si>
  <si>
    <t>MUNAR CASTELLANOS JENNIFFER STEPHANE</t>
  </si>
  <si>
    <t>LICENCIADO EN EDUCACIÓN BÁSICA CON ÉNFASIS EN CIENCIAS NATURALES Y EDUCACIÓN AMBIENTAL
Licenciado en Educación Básica con énfasis en Ciencias Naturales y Educación Ambiental</t>
  </si>
  <si>
    <r>
      <rPr>
        <b/>
        <u/>
        <sz val="10"/>
        <color theme="1"/>
        <rFont val="Arial"/>
      </rPr>
      <t xml:space="preserve">NO PRESELECCIONADO
</t>
    </r>
    <r>
      <rPr>
        <u/>
        <sz val="10"/>
        <color theme="1"/>
        <rFont val="Arial"/>
      </rPr>
      <t>NO CUMPLE EL PERFIL EN EL ÁREA DEL PREGRADO, DADO QUE LOS PREGRADOS ESTABLECIDOS EN EL PERFIL SON: PROFESIONAL EN INGENIERIA INDUSTRIAL, O EN INGENIERIA AGROINDUSTRIAL, O EN ADMINISTRACIÓN, O EN ECONOMÍA, O EN ADMINISTRACION O AFINES.</t>
    </r>
  </si>
  <si>
    <t>U N I V E R S I D A D  D E L  T O L I M A</t>
  </si>
  <si>
    <t>V I C E R R E C T O R Í A    D E    D O C E N C I A</t>
  </si>
  <si>
    <t>CONVOCATORIA 2022</t>
  </si>
  <si>
    <t>REQUERIMIENTO PROFESORES:</t>
  </si>
  <si>
    <t xml:space="preserve">PLANTA </t>
  </si>
  <si>
    <t>CÓDIGO:</t>
  </si>
  <si>
    <t>IA-02-2022</t>
  </si>
  <si>
    <t>UNIDAD ACADÉMICA:</t>
  </si>
  <si>
    <t>INGENIERIA AGRÓNOMICA</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</si>
  <si>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</si>
  <si>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</si>
  <si>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</si>
  <si>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</si>
  <si>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</si>
  <si>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</si>
  <si>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</si>
  <si>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</si>
  <si>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</si>
  <si>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</si>
  <si>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</si>
  <si>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</si>
  <si>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</si>
  <si>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</si>
  <si>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</si>
  <si>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</si>
  <si>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</si>
  <si>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t>LA CONSTANCIA DE LA UNIVERSIDAD DISTRITAL FRANCISCO JOSÉ DE CALDAS NO ES TENIDA EN CUENTA DADO QUE NO CUMPLE CON LA TOTALIDAD DE LOS REQUISITOS ESTABLECIDOS EN LOS TÉRMINOS DE REFERENCIA: "Adjunte el respectivo certificado oficial de extendido de calificaciones de la Universidad expedido por el Registrador o quien haga sus veces, en el que se pueda establecer el número de periodos académicos aprobados. En este documento debe establecer claramente cuantos periodos académicos tiene el posgrado y cuantos periodos tiene aprobados el aspirante"</t>
  </si>
  <si>
    <t>TOTAL FORMACIÓN ACADÉMICA</t>
  </si>
  <si>
    <t>EXPERIENCIA PROFESIONAL (HASTA 10 PUNTOS)</t>
  </si>
  <si>
    <r>
      <rPr>
        <b/>
        <sz val="10"/>
        <color theme="1"/>
        <rFont val="Arial"/>
      </rPr>
      <t xml:space="preserve">EXPERIENCIA PROFESIONAL
</t>
    </r>
    <r>
      <rPr>
        <b/>
        <sz val="8"/>
        <color theme="1"/>
        <rFont val="Arial"/>
      </rPr>
      <t>(INCLUYE EXPERIENCIA EN INVESTIGACIÓN Y PROYECCIÓN SOCIAL)</t>
    </r>
  </si>
  <si>
    <t xml:space="preserve">Centro Dermatológico Federico Lleras Acosta- 3/8/2006 al 30/4/2008 = 758 días = 2,10 puntos
NUEVA EPS 1/9/2008 al 31/10/2008 = 60 días = 0,16 puntos
BYC SISTEMSS- No se puede puntuar no establcece feha de inicio ni fecha de fin 
COMPENSAR- 15/2/2010 al 30/1/2011= 349 días = 0,96 puntos 
FONADE-4/10/2013 al 10/1/2014= 98 días =0,27 puntos 
                13/1/2014 al 13/9/2014 = 243 días = 0,67 puntos
                 19/9/2014 al 5/1/2015 = 108 días = 0,3 puntos
                 20/1/2015 al 20/7/2015 = 181 días=0,50 puntos
GIRA CONSULTORIA- 15/1/2014 al 30/1/2015 = 380 días = 1,88 puntos 
UNIVERSIDAD FRANCISCO JOSÉ DE CALDAS- 6/3/2017 al 28/12/2020 = 1393 días= 3,86 </t>
  </si>
  <si>
    <t>TOTAL EXPERIENCIA PROFESIONAL</t>
  </si>
  <si>
    <t>EXPERIENCIA DOCENTE (HASTA 10 PUNTOS)</t>
  </si>
  <si>
    <t>EXPERIENCIA DOCENTE</t>
  </si>
  <si>
    <t xml:space="preserve">UNIVERSIDA DISTRITAL FRANCISCO JOSÉ DE CALDAS Cátedra-  2012 B= 88 horas 
2013 A = 137 horas
2013 B = 263 horas
2014 A=144 horas
2014 B= 216 horas 
2015 A= 216 horas 
2015 B= 216 horas 
2016 A= 288 horas 
2016 B= 280 horas 
2017 A= 144 horas 
2017 B= 144 horas 
2018 A= 144 horas 
2018 B= 288 horas 
2019 A= 288 horas 
2019 B=128 horas 
2020 A= 152 horas
2020 B= 288 horas
2021 A= 384 horas
TOTAL= 3720 = 7,75 puntos 
UNIVERSIDAD MANUELA BELTRAN M.T- 1/10/2014 al 12/12/2014= 72 días = 0,09 puntos
M.T-26/1/2015 al 23/8/2015 = 209 días = 0,29 puntos 
T.C-24/8/2015 al 12/12/2015 = 110 días = 0,30 puntos 
T.C-18/1/2016 al 25/8/2016 =220 días = 0,61 puntos 
M.T-1/10/2014 al 12/12/2014 = 72 días = 0,2 puntos
2/3/2017 al 7/12/2017 = 280 días = 0,77 puntos </t>
  </si>
  <si>
    <t>TOTAL EXPERIENCIA DOCENTE</t>
  </si>
  <si>
    <t>PRODUCCIÓN INTELECTUAL (HASTA 10 PUNTOS)</t>
  </si>
  <si>
    <t>PRODUCCIÓN INTELECTUAL</t>
  </si>
  <si>
    <r>
      <rPr>
        <b/>
        <sz val="8"/>
        <color theme="1"/>
        <rFont val="Arial"/>
      </rPr>
      <t>ARTÍCULOS EN REVISTAS INDEXADAS U HOMOLOGADAS:
*</t>
    </r>
    <r>
      <rPr>
        <sz val="8"/>
        <color theme="1"/>
        <rFont val="Arial"/>
      </rPr>
      <t xml:space="preserve">KNOWLEDGE MANAGEMENT DIAGNOSTIC TOOL IN SCHOOLS, REVISTA:nternational Journal of Mechanical and Production Engineering Research and Development (IJMPERD),ISSN;2249-6890,2020,AUTORES: VICTOR HUGO MEDINA GARCIA, MIGUEL ANGEL OSPINA USAQUEN, ABEL ANTONIO NAVARRETE LOPEZ.  CATEGORÍA B, Puntaje:2,0
KNOWLEDGE MANAGEMENT DIAGNOSTIC TOOL IN SCHOOLS, REVISTA:nternational Journal of Mechanical and Production Engineering Research and Development (IJMPERD),ISSN;2249-6890,2020,AUTORES: VICTOR HUGO MEDINA GARCIA, MIGUEL ANGEL OSPINA USAQUEN, ABEL ANTONIO NAVARRETE LOPEZ.  CATEGORÍA B, Puntaje:2,0
*Integración de la Inteligencia de Negocios, la Inteligencia de Mercados y la Inteligencia , REVISTA:Revista Ibérica de Sistemas e Tecnologias de Informação,ISSN:1646-9895,2020, AUTORES;MIGUEL ANGEL OSPINA USAQUEN, VICTOR HUGO MEDINA GARCIA, JOSE IGNACIO RODRIGUEZ MOLANO
*Modelo de integración de tecnología financiera y mercadeo digital apoyado en la gestión del conocimiento,REVISTA:Revista Ibérica de Sistemas e Tecnologias de Informação,ISSN:1646-9895,2020,AUTORES:MIGUEL ANGEL OSPINA USAQUEN, VICTOR HUGO MEDINA GARCIA, ABEL ANTONIO NAVARRETE LOPEZ
A NINGUNO DE LOS ANTERIORES DOCUMENTOS, RELACIONADOS EN EL APARTADO DE ARTÍCULOS, SE LES ASIGNA PUNTAJE DADO QUE CORRESPONDEN A MEMORIAS DE EVENTO: ICMarkTech'20 - Conferencia internacional sobre marketing y tecnologías de 2020.
*A Comparative  Study  Between  Feature Selection  Algorithms,ISBN:978-3-319-93802-8,EDITORIAL,©  Springer  International  Publishing  AG,2018, N° DE AUTORES:3
*Design of a Competitive Intelligence System for the Meat Sector in Colombia Using Business Intelligence,ISBN:978-3-030-21450-0,EDITORIAL:©  Springer  Nature  Switzerland  AG,N° DE AUTORES:3, 
*Corporate  Networks  Trafﬁc  Analysis for Knowledge Management Based on Random,ISBN:978-3-319-95203-1, EDITORIAL:©  Springer  Nature  Switzerland  AG,N° DE AUTORES:3,
A NINGUNO DE LOS ANTERIORES DOCUMENTOS, RELACIONADOS EN EL APARTADO DE LIBROS, SE LES ASIGNA PUNTAJE DADO QUE NO CORRESPONDEN A CAPÍTULOS DE LIBRO SINO A MEMORIAS DE EVENTO: International Conference on Data Mining and Big Data, International Conference on Knowledge Management in Organizations KMO 2019, International Conference on Knowledge Management in Organizations KMO 2018, respectivamente.
</t>
    </r>
    <r>
      <rPr>
        <b/>
        <sz val="8"/>
        <color theme="1"/>
        <rFont val="Arial"/>
      </rPr>
      <t xml:space="preserve">PONENCIAS:
</t>
    </r>
    <r>
      <rPr>
        <sz val="8"/>
        <color theme="1"/>
        <rFont val="Arial"/>
      </rPr>
      <t xml:space="preserve">*Caracterización de los principales retos de la implementación de la transformación digital en la educación en ingeniería en Colombia. EIEI 2020. Septiembre de 2020. Evento internacional. 2 autores=0,5 puntos.
*Propuesta metodológica para la caracterización de los egresados de los programas de ingeniería industrial en el sector productivo. Caso de estudio: capítulo redin Bogotá. EIEI 2020. Septiembre de 2020. Evento internacional. 7 autores. 
Herramientas tecnológicas en la formación y aplicación de la ingeniería industrial. XI Simposio Internacional de Ingeniería Industrial: Actualidad y Nuevas Tendencias. Octubre de 2018. Evento internacional. 2 autores= 0,5 puntos. 
*Integración de la Inteligencia de Negocios, la Inteligencia de Mercados y la Inteligencia.  ICMarkTech'20 - Conferencia internacional sobre marketing y tecnologías de 2020. Octubre de 2020. Evento internacional. 3 autores=0,5 puntos.
*Corporate Networks Traffic Analysis for Knowledge Management Based on Random Interactions Clustering Algorithm. International Conference on Knowledge Management in Organizations KMO 2018. Evento internacional. 3 autores=0,5 puntos. 
El aspirante alcanza el tope por el concepto de ponencias. </t>
    </r>
    <r>
      <rPr>
        <b/>
        <sz val="8"/>
        <color theme="1"/>
        <rFont val="Arial"/>
      </rPr>
      <t xml:space="preserve">
</t>
    </r>
    <r>
      <rPr>
        <sz val="8"/>
        <color theme="1"/>
        <rFont val="Arial"/>
      </rPr>
      <t>Sobre los demás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t>
    </r>
  </si>
  <si>
    <t>TOTAL PRODUCCIÓN INTELECTUAL</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</si>
  <si>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</si>
  <si>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</si>
  <si>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</si>
  <si>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</si>
  <si>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</si>
  <si>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</si>
  <si>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</si>
  <si>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t>ESPECIALISTA EN ADMINISTRACIÓN Y GERENCIA INSTITUCIONAL, UNIVERSIDAD COOPERATIVA DE COLOMBIA 04/09/1998</t>
  </si>
  <si>
    <r>
      <rPr>
        <b/>
        <sz val="10"/>
        <color theme="1"/>
        <rFont val="Arial"/>
      </rPr>
      <t xml:space="preserve">MAESTRÍAS 
</t>
    </r>
    <r>
      <rPr>
        <b/>
        <sz val="8"/>
        <color theme="1"/>
        <rFont val="Arial"/>
      </rPr>
      <t>(3 PUNTOS)</t>
    </r>
  </si>
  <si>
    <t>MAGfSTER EN ADMINISTRACiÓN DE EMPRESAS CON ESPECIALIDAD EN DIRECCIÓN DE PROYECTOS, UNIVERSIDAD VlÑA DEL MAR 23/11/2016</t>
  </si>
  <si>
    <r>
      <rPr>
        <b/>
        <sz val="10"/>
        <color theme="1"/>
        <rFont val="Arial"/>
      </rPr>
      <t xml:space="preserve">DOCTORADOS  
</t>
    </r>
    <r>
      <rPr>
        <b/>
        <sz val="8"/>
        <color theme="1"/>
        <rFont val="Arial"/>
      </rPr>
      <t>(3 PUNTOS, DOCTORADO SIN EL REQUISITO DE LA MAESTRÍA: 6 PUNTOS)</t>
    </r>
  </si>
  <si>
    <t>Ph.D© CIENCIAS ECONÓMICAS Y ADMINISTRATIVAS, UNIVERSIDAD PARA LA COOPERACIÓN INTERNACIONAL 23/03/2022</t>
  </si>
  <si>
    <r>
      <rPr>
        <b/>
        <sz val="10"/>
        <color theme="1"/>
        <rFont val="Arial"/>
      </rPr>
      <t xml:space="preserve">EXPERIENCIA PROFESIONAL
</t>
    </r>
    <r>
      <rPr>
        <b/>
        <sz val="8"/>
        <color theme="1"/>
        <rFont val="Arial"/>
      </rPr>
      <t>(INCLUYE EXPERIENCIA EN INVESTIGACIÓN Y PROYECCIÓN SOCIAL)</t>
    </r>
  </si>
  <si>
    <t>UNIVERSIDAD COOPERATIVA DE COLOMBIA- 9/3/2009 al 19/12/2019 = 285 días = 0,80 puntos
  Director Centro de Investigación                          18/1/2010 al 26/6/2010 = 159 días = 0,41 puntos
                                                                               1/07/2010 al 18/12/2010= 170 días 0,47 puntos
                                                                               11/01/2011 al 18/12/2011 = 431 días = 0,47 puntos
                                                                               14/01/2013 al 14/12/2013 = 334 días = 0,92 puntos
                                                                              16/1/2012 al 16/12/2012 = 335 días = 0,93 puntos
SOL SALUD 17/3/2003 al 4/1/2004 = 293 días = 0,81 puntos 
ASAMBLEA DPTAL DEL TOLIMA 30/12/1997 al 29/02/2000 = 791 días = 2,19 puntos 
UNIMINUTO INVESTIGADOR 5/8/2019 al 30/11/2020 =483 días =1,34 puntos 
                                                  17/8/2021 al 25/03/2022= 220 días =0,61 puntos</t>
  </si>
  <si>
    <t xml:space="preserve">UNIVERSIDAD COOPERATIVA DE COLOMBIA T.C- El tiempo establecido como docente de tiempo requerido no se puede puntuar ya que no establece que es tiempo requerido 
                                                                                      1/8/2006 al 30/11/2006 = 121 días = 0,33 puntos
                                                                                      22/1/2007 al 1/12/2007 = 313 días =0,86 puntos 
                                                                                      21/1/2008 al 30/11/2008 = 314 días =  0,87 puntos
                                                                                      26/1/2009 al 28/2/2009 = 33 días = 0,091 puntos
                                                                                      1/10/2009 al 31/10/2009 = 30 días = 0,083 puntos
El tiempo de catedra de la UCC no se puede puntuar ya que no establece horas dictadas
UNIMINUTO T.C-1/10/2018 al 15/12/2018 = 75 días= 0,20 puntos 
                             4/2/2019 al 7/6/2019 = 123 días = 0,34 puntos 
                             1/8/2019 al 8/12/2019 = 129 días = 0,35 puntos 
UNIVERSIDAD DEL TOLIMA- 1/9/2017 al 30/9/2017= 16 horas 
                                                  1/12 al 31/12/2019= 32 horas
                                                  1/5 al 31/6/ 2020 =32 horas 
                                                  1/9 al 31/10/2020 =32 horas
                                                  1/4 al 31/5/ 2021= 32 horas 
                                                  1/10 al 30/11/ 2021= 32 horas
TOTAL: 176 horas = 0,36 puntos                                            </t>
  </si>
  <si>
    <r>
      <rPr>
        <b/>
        <sz val="10"/>
        <color theme="1"/>
        <rFont val="Arial"/>
      </rPr>
      <t xml:space="preserve">ARTÍCULOS EN REVISTAS INDEXADAS U HOMOLOGADAS:
</t>
    </r>
    <r>
      <rPr>
        <sz val="10"/>
        <color theme="1"/>
        <rFont val="Arial"/>
      </rPr>
      <t xml:space="preserve"> *The impact of internal social responsibility policies on university teachers,REVISTA: Journal of Southwest Jiaotong University, ISSN: 0258-2724, 2021, AUTORES:Gustavo Adolfo Rubio-Rodríguez, Fernando de Almeida Santos, CATEGORÍA : A1, PUNTAJE; 4
*Auditoria social en las organizaciones del sector cooperativo: precedente de notable escenario de gobernabilidad, REVISTA:Revesco. Revista de Estudios Cooperativos, ISSN:1885-8031,2021, AUTORES;Gustavo Adolfo Rubio-Rodriguez,Fernando de Almeida Santos, CATEGORÍA : A2, PUNTAJE; 4
* El profesorado y la responsabilidad social universitaria: un análisis cualitativo de redes, REVISTA: Revista Formación Universitaria,ISSN: 0718-5006, 2021,AUTORES: Gustavo A. Rubio-Rodríguez1 y Alexander Blandón-López, CATEGORÍA : B, PUNTAJE; 2
</t>
    </r>
    <r>
      <rPr>
        <b/>
        <sz val="10"/>
        <color theme="1"/>
        <rFont val="Arial"/>
      </rPr>
      <t>ARTÍCULOS EN REVISTAS NO INDEXADAS NI HOMOLOGADAS:</t>
    </r>
    <r>
      <rPr>
        <sz val="10"/>
        <color theme="1"/>
        <rFont val="Arial"/>
      </rPr>
      <t xml:space="preserve">
Strategies that Strengthen Learning in Higher Education Students,REVISTA:Journal of Positive Psychology &amp; Wellbeing,ISSN:2587-0130,2021,N° de Autores:3, NO TIENE CATEGORIA, Puntaje:0.5  
 *Indicadores de impacto ambiental de la actividad comercial en las organizaciones,REVISTA:Revista Científica Hermes,ISSN;2587-0130,2021, AUTORES:Juan Fernando Arango Sánchez, Gustavo Adolfo Rubio-Rodriguez,LA REVISTA  NO TIENE CATEGORIA PARA EL AÑO DE PUBLICACIÓN DEL ARITCULO, Puntaje:0.5  
*El ecoturismo como alternativa de desarrollo sostenible y medio para la consolidación de paz, REVISTA:Revista ENIAC, ISSN:2316-2341, 2021, AUTORES: Viviana Bonilla-Cortés,Mario Enrique Uribe-Macías,Gustavo Adolfo Rubio-Rodríguez,NO TIENE CATEGORIA, Puntaje:0.5
El aspirante alcanza el tope por el concepto de producción intelectual.   </t>
    </r>
  </si>
  <si>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</si>
  <si>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</si>
  <si>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</si>
  <si>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MAGISTER EN ADMINISTRACIÓN DE EMPRESAS, UNIVERSIDAD DEL NORTE 24/11/2010</t>
  </si>
  <si>
    <r>
      <rPr>
        <b/>
        <sz val="10"/>
        <color theme="1"/>
        <rFont val="Arial"/>
      </rPr>
      <t xml:space="preserve">DOCTORADOS  
</t>
    </r>
    <r>
      <rPr>
        <b/>
        <sz val="8"/>
        <color theme="1"/>
        <rFont val="Arial"/>
      </rPr>
      <t>(3 PUNTOS, DOCTORADO SIN EL REQUISITO DE LA MAESTRÍA: 6 PUNTOS)</t>
    </r>
  </si>
  <si>
    <t>DOCTOR EN INGENIERÍA QUÍMICA, UNIVERSIDADE DE SAO PAULO 29/05/2015</t>
  </si>
  <si>
    <r>
      <rPr>
        <b/>
        <sz val="10"/>
        <color theme="1"/>
        <rFont val="Arial"/>
      </rPr>
      <t xml:space="preserve">EXPERIENCIA PROFESIONAL
</t>
    </r>
    <r>
      <rPr>
        <b/>
        <sz val="8"/>
        <color theme="1"/>
        <rFont val="Arial"/>
      </rPr>
      <t>(INCLUYE EXPERIENCIA EN INVESTIGACIÓN Y PROYECCIÓN SOCIAL)</t>
    </r>
  </si>
  <si>
    <t xml:space="preserve">Carulla-Vivero- 15-10- 2005 al 28-02-2007- 16 meses 15 días = 1,37 puntos
Univesidad del SINU- jefe de programa- 13-01-2009 al 10-07- 2009 = 6 meses= 0,5 puntos 
Environment &amp; Technology Foundation- CPS-18-01-2021 al 22-03-2022= 1 año 2 meses= 1,16
</t>
  </si>
  <si>
    <t>Universidad del SINU- Docente M.T- 15-07-al 20-12- 2008- 77.5 días=0,21 puntos  
Univesidad Pontificia Bolivariana -Docente T.C-18-01-2016 al 17- 07-2020 = 4 años 6 meses = 4,5 puntos</t>
  </si>
  <si>
    <r>
      <rPr>
        <b/>
        <sz val="10"/>
        <color theme="1"/>
        <rFont val="Arial"/>
      </rPr>
      <t>ARTICULOS EN REVISTAS INDEXADAS U HOMOLOGADAS:
*</t>
    </r>
    <r>
      <rPr>
        <sz val="10"/>
        <color theme="1"/>
        <rFont val="Arial"/>
      </rPr>
      <t xml:space="preserve">Heating device based on modified microwave oven: Improved to measure liquid temperature by using FBG sensors. Revista: Photonics, ISSN: 2304-6732, Año: 2021, Autores: 7, Clasificación: A1, Puntaje: 1,14.
*Classification of the maturity stage of coffee cherries using comparative features and machine learning", Revista: Coffee Science. ISSN: 1984-3909, Año: 2021, Autores: 5, Clasificación: B, Puntaje: 1,0.
*Effect of coffee cherry maturity on the performance of the drying process of bean: Sorption isotherms and dielectric spectroscopy. Revista: Food Control, ISSN: 0956-7135, Año: 2021, Autores: 5, Clasificación: A1, Puntaje: 2,0. *Development and characterization of edible films based on native cassava starch, beeswax, and propolis", Revista: NFS Journal, ISSN: 2352-3646, Año: 2020, Autores: 5, Clasificación: A1, Puntaje: 2,0. 
*Predicting Dielectric Behavior of Orange and Other Citrus Fruit Juices at 915 and 2450 MHz", Revista: International Journal of Food Properties, ISSN: 1532-2386, Año: 2017, Autores: 3, Clasificación: A2, Puntaje: 4.
</t>
    </r>
    <r>
      <rPr>
        <b/>
        <sz val="10"/>
        <color theme="1"/>
        <rFont val="Arial"/>
      </rPr>
      <t>ARTICULOS EN REVISTAS NO INDEXADAS NI HOMOLOGADAS:</t>
    </r>
    <r>
      <rPr>
        <sz val="10"/>
        <color theme="1"/>
        <rFont val="Arial"/>
      </rPr>
      <t xml:space="preserve">
*Effect of Storage Conditions on Physicochemical Characteristics and Phenolic Compounds of Eggplant (Solanum melongena L.). Revista: Revista de Ciencias Agrícolas, ISSN: 2256-2273, Año: 2019, Autores: 4, Clasificación: NA, Puntaje: 0,25. 
Con respecto al soporte presentado como patente, este no se puntúa dado que no cumple con los términos de referencia "Producciones Técnicas y Patentes, los certificados y registros correspondientes, expedidos por instituciones de reconocido prestigio en los cuales se pueda verificar que efectivamente corresponde a una producción de innovación o adaptación", para este tipo de producción se debe presentar una resolución de la Superintendencia de Industria y Comercio.
La aspirante alcanza el tope por el concepto de producción intelectual.</t>
    </r>
  </si>
  <si>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</si>
  <si>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</si>
  <si>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t>ESPECIALISTA EN GESTIÓN FINANCIERA Y DESARROLLO ORGANIZACIONAL, FUNDACIÓN UNIVERSIDAD CENTRAL 04/06/2004</t>
  </si>
  <si>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</si>
  <si>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</si>
  <si>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t>DOCTOR (A) EN ADMINISTRACIÓN GERENCIAL, UNIVERSIDAD BENITO JUÁREZ G, MÉXICO 03/06/2021</t>
  </si>
  <si>
    <r>
      <rPr>
        <b/>
        <sz val="10"/>
        <color theme="1"/>
        <rFont val="Arial"/>
      </rPr>
      <t xml:space="preserve">EXPERIENCIA PROFESIONAL
</t>
    </r>
    <r>
      <rPr>
        <b/>
        <sz val="8"/>
        <color theme="1"/>
        <rFont val="Arial"/>
      </rPr>
      <t>(INCLUYE EXPERIENCIA EN INVESTIGACIÓN Y PROYECCIÓN SOCIAL)</t>
    </r>
  </si>
  <si>
    <r>
      <rPr>
        <sz val="9"/>
        <color theme="1"/>
        <rFont val="Arial"/>
      </rPr>
      <t>FISCALÍA GENERAL DE LA NACIÓN-CONTRATO-01/07/1994 al 22/09/1994-NO TENIA TARJETA PROFESIONAL
USOALFONSO-CONTRATO-23/11/1996 al 27/03/1999 -NO SE LE PUEDE PUNTUAR YA QUE LA EXPERIENCIA NO ES EN EL ARÉA DEL CONCURSO 
CORHUILA - CONTRATO-11/03/2003 al 31/12/2004-</t>
    </r>
    <r>
      <rPr>
        <b/>
        <sz val="9"/>
        <color theme="1"/>
        <rFont val="Arial"/>
      </rPr>
      <t xml:space="preserve"> 1 año 9 meses
</t>
    </r>
    <r>
      <rPr>
        <sz val="9"/>
        <color theme="1"/>
        <rFont val="Arial"/>
      </rPr>
      <t xml:space="preserve">
COLEGIO JENARO DÍAZ GUZMÁN-CONTRATO-01/01/1996 al 30/06/2006-NO SE LE PUEDE PUNTUAR YA QUE LA EXPERIENCIA NO ES EN EL ARÉA DEL CONCURSO 
FLORHUILA-CONTRATO- 26/09/1994 al 30/08/2006-NO SE LE PUEDE PUNTUAR YA QUE LA EXPERIENCIA NO ES EN EL ARÉA DEL CONCURSO 
LICORSA-CONTRATO-17/08/2006 al 31/07/2007- </t>
    </r>
    <r>
      <rPr>
        <b/>
        <sz val="9"/>
        <color theme="1"/>
        <rFont val="Arial"/>
      </rPr>
      <t>11 meses 14 días</t>
    </r>
    <r>
      <rPr>
        <sz val="9"/>
        <color theme="1"/>
        <rFont val="Arial"/>
      </rPr>
      <t xml:space="preserve">
ASOPORVENIR-CONTRATO - NO SE LE PUEDE PUNTUAR YA QUE LA EXPERIENCIA NO ES EN EL ARÉA DEL CONCURSO               
ASOPORVENIR-CONTRATO - NO SE LE PUEDE PUNTUAR YA QUE LA EXPERIENCIA NO ES EN EL ARÉA DEL CONCURSO              
FOSFACOL-CONTRATO - NO SE LE PUEDE PUNTUAR YA QUE LA EXPERIENCIA NO ES EN EL ARÉA DEL CONCURSO                
ESAP-CONTRATO-07/06/2013 al 17/02/2015- </t>
    </r>
    <r>
      <rPr>
        <b/>
        <sz val="9"/>
        <color theme="1"/>
        <rFont val="Arial"/>
      </rPr>
      <t>1 año 8 meses</t>
    </r>
    <r>
      <rPr>
        <sz val="9"/>
        <color theme="1"/>
        <rFont val="Arial"/>
      </rPr>
      <t xml:space="preserve"> 
ESAP-CONTRATO-13/07/2020- NO SE PUEDE PUNTUAR YA QUE NO ES UNA CERTIFICACIÓN 
TOTAL EXPERIENCIA: 4 años 5 meses 14 días= 4,45 Puntos</t>
    </r>
  </si>
  <si>
    <r>
      <rPr>
        <b/>
        <sz val="10"/>
        <color theme="1"/>
        <rFont val="Arial"/>
      </rPr>
      <t xml:space="preserve">ARTÍCULOS EN REVISTAS INDEXADAS U HOMOLOGADAS:
</t>
    </r>
    <r>
      <rPr>
        <sz val="10"/>
        <color theme="1"/>
        <rFont val="Arial"/>
      </rPr>
      <t xml:space="preserve">*Dinámica de las empresas de la industria manufacturera en una región sur de Colombia, 2012-2017.REVISTA:Journal of Engineering and Applied Sciences,ISSN:1816-949X,2019,AUTORES:Jose Eduardo Corredor, Arley Gutierrez, Alexander Palomo, John Cardenas Perez and Cristian Rincon-Guio,CATEGORIA; B, PUNTAJE: 0,67.
</t>
    </r>
    <r>
      <rPr>
        <b/>
        <sz val="10"/>
        <color theme="1"/>
        <rFont val="Arial"/>
      </rPr>
      <t xml:space="preserve">
ARTÍCULOS EN REVISTAS NO INDEXADAS NI HOMOLOGADAS:</t>
    </r>
    <r>
      <rPr>
        <sz val="10"/>
        <color theme="1"/>
        <rFont val="Arial"/>
      </rPr>
      <t xml:space="preserve">
*Panorama empresarial de una región del sur de Colombia, comportamiento de creación y supervivencia,REVISTA:MEDWELL JOURNALS,ISSN:1818-5800,2019, N° AUTORES:5 PUNTAJE: 0,25
Los trabajos de grado no es producción susceptible de asignación de puntos según la normatividad vigente. 
</t>
    </r>
    <r>
      <rPr>
        <b/>
        <sz val="10"/>
        <color theme="1"/>
        <rFont val="Arial"/>
      </rPr>
      <t xml:space="preserve">
</t>
    </r>
    <r>
      <rPr>
        <sz val="10"/>
        <color theme="1"/>
        <rFont val="Arial"/>
      </rPr>
      <t>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t>
    </r>
  </si>
  <si>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</si>
  <si>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</si>
  <si>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</si>
  <si>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MAGISTER EN PERSAMIENTO ESTRATEGÍCO Y PROSPECTIVA, UNIVERSIDAD EXTERNADO DE COLOMBIA 08/08/2016</t>
  </si>
  <si>
    <r>
      <rPr>
        <b/>
        <sz val="10"/>
        <color theme="1"/>
        <rFont val="Arial"/>
      </rPr>
      <t xml:space="preserve">DOCTORADOS  
</t>
    </r>
    <r>
      <rPr>
        <b/>
        <sz val="8"/>
        <color theme="1"/>
        <rFont val="Arial"/>
      </rPr>
      <t>(3 PUNTOS, DOCTORADO SIN EL REQUISITO DE LA MAESTRÍA: 6 PUNTOS)</t>
    </r>
  </si>
  <si>
    <t>ESTUDIOS DE DOCTORADO EN INGENIERÍA, UNIVERSIDAD PONTIFICIA BOLIVARIANA</t>
  </si>
  <si>
    <r>
      <rPr>
        <b/>
        <sz val="10"/>
        <color theme="1"/>
        <rFont val="Arial"/>
      </rPr>
      <t xml:space="preserve">EXPERIENCIA PROFESIONAL
</t>
    </r>
    <r>
      <rPr>
        <b/>
        <sz val="8"/>
        <color theme="1"/>
        <rFont val="Arial"/>
      </rPr>
      <t>(INCLUYE EXPERIENCIA EN INVESTIGACIÓN Y PROYECCIÓN SOCIAL)</t>
    </r>
  </si>
  <si>
    <t>Camara y comercio Ibagué- no se puede puntuar ya que no son certificaciones validas
INNTEGRA- 1-08-2018 al 30-12-2018 = 5 meses = 0,42 puntos
CPT-1-02-2016 al 30-06-2017= 1 años 5 meses =1, 41 puntos
CPT-01-07-2017 al 30-01-2018 = 7 meses= 0,58 puntos 
INTEGRA- 1-04-2015 al  30-12-2015 = 9 meses= 0,75 puntos 
NEXUS-1-08-2013 al 12-09-2014 = 1 año 11 días = 1,03
CENTRO DE PRODUCTIVIDAD- No se puntúa ya que no se había graduado</t>
  </si>
  <si>
    <t>Universidad del Tolima-Catedra-1-11- 2019 al 30-11-2019= 24 horas 
Universidad del Tolima-Catedra1-11 al 30-11 -2020 = 18 horas 
Universidad del Tolima-Catedra1-02 al 28-02 -2022= 18 horas  
= 60 horas = 0,12</t>
  </si>
  <si>
    <r>
      <rPr>
        <b/>
        <sz val="9"/>
        <color theme="1"/>
        <rFont val="Arial"/>
      </rPr>
      <t>ARTICULOS EN REVISTAS INDEXADAS U HOMOLOGADAS:
 *</t>
    </r>
    <r>
      <rPr>
        <sz val="9"/>
        <color theme="1"/>
        <rFont val="Arial"/>
      </rPr>
      <t xml:space="preserve">Vigilancia tecnológica aplicada a la cadena productiva de cacao, Revista: Espacios, ISSN 0798-1015, Año 2018, Autores: 3, Clasificación: B, Puntaje: 2.
*Technological Surveillance for the Identification of Business Models for Internet of Things IoT", Revista: Journal of Engineering and Applied Sciences, ISSN 1816-949x, Año 2019, Autores 4, Clasificación: B, Puntaje: 1.
*Scientific and Technological Trends in the Agroindustrial Field", Revista: Journal of Engineering and Applied Sciences, ISSN 1816-949x, Año 2019, Autores 4, Clasificación: B, Puntaje: 1. 
*Identificación de tecnologías y métodos para la detección temprana del Huanglongbing (HLB) a través de cienciometría en artículos científicos y patentes.", Revista: Ciencia y Tecnología Agropecuaria, ISSN 0122-8706, Año 2020, Autores: 3, Clasificación: C, Puntaje: 2.
*A Theoretical Framework for Analysing Technology Transfer Processes Using Agent-Based Modelling: A Case Study on Massive Technology Adoption (AMTEC) Program on Rice Production" Revista: Sustainability, ISSN 2071-1050, Año: 2021, Autores: 5, Clasificación: A2, Puntaje: 2.
*Trends in the Use and Recovery of Electronic Waste As Aggregates in Eco-friendly Concrete", Revista: Journal of Solid Waste Technology and Management, ISSN 1088-1697, Año 2021, Autores: 3, Clasificación: C, Puntaje: 2.
</t>
    </r>
    <r>
      <rPr>
        <b/>
        <sz val="9"/>
        <color theme="1"/>
        <rFont val="Arial"/>
      </rPr>
      <t xml:space="preserve">
ARTICULOS EN REVISTAS NO INDEXADAS NI HOMOLOGADAS:</t>
    </r>
    <r>
      <rPr>
        <sz val="9"/>
        <color theme="1"/>
        <rFont val="Arial"/>
      </rPr>
      <t xml:space="preserve">
*Methodological Proposal for the Identification of Incremental Innovations in SMEs", Revista: European Research Studies Journal, ISSN 1108-2976, Año: 2019, Autores: 5, Clasificación: NA, Puntaje: 0,25
*Behavioral Patterns of Agents in the Transfer Processes of (Internet of Things) IoT Technologies in Agricultural Production Chains" Revista: Journal of Engineering and Applied Sciences, ISSN 1816-949x, Año 2019, Autores 2, Clasificación: NA, Puntaje: 0,5
*Trends in the use of multi-criteria decision-making methods in technology transfer processes (a critic review)", Revista: International Journal of Agricultural Extension, ISSN 2311-6110, Año 2021, Autores: 3, Clasificación: NA, Puntaje: 0,5. 
El aspirante alcanza el tope por el concepto de producción intelectual. </t>
    </r>
  </si>
  <si>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</si>
  <si>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</si>
  <si>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</si>
  <si>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MAGÍSTER EN INGENIERÍA DE ALIMENTOS,UNIVERSIDAD DE SAO PAULO 25/11/2014</t>
  </si>
  <si>
    <r>
      <rPr>
        <b/>
        <sz val="10"/>
        <color theme="1"/>
        <rFont val="Arial"/>
      </rPr>
      <t xml:space="preserve">DOCTORADOS  
</t>
    </r>
    <r>
      <rPr>
        <b/>
        <sz val="8"/>
        <color theme="1"/>
        <rFont val="Arial"/>
      </rPr>
      <t>(3 PUNTOS, DOCTORADO SIN EL REQUISITO DE LA MAESTRÍA: 6 PUNTOS)</t>
    </r>
  </si>
  <si>
    <t>DOCTORA EN INGENIERÍA DE ALIMENTOS, UNIVERSIDAD DE SAO PAULO 03/09/2018</t>
  </si>
  <si>
    <r>
      <rPr>
        <b/>
        <sz val="10"/>
        <color theme="1"/>
        <rFont val="Arial"/>
      </rPr>
      <t xml:space="preserve">EXPERIENCIA PROFESIONAL
</t>
    </r>
    <r>
      <rPr>
        <b/>
        <sz val="8"/>
        <color theme="1"/>
        <rFont val="Arial"/>
      </rPr>
      <t>(INCLUYE EXPERIENCIA EN INVESTIGACIÓN Y PROYECCIÓN SOCIAL)</t>
    </r>
  </si>
  <si>
    <t xml:space="preserve">MUNICIPIO DE BALBOA CAUCA MEDIO TIEMPO- 15/1/2019 al 15/11/2019 = 304 días= 0,42 puntos </t>
  </si>
  <si>
    <t>UNAD T.C- 2/2/2022 al 28/3/2022 = 54 días = 0,15 puntos
                    1/2/2021 al 24-12-2021=326 días = 0,90 puntos
                    27/08/2020 al 29/12/2020 = 124 días= 0,34 puntos
UNAD Cátedra- 3/4/2020 al 6/8/2020 = 230 horas = 0,47 puntos
UNAD M.T-20/11/2019 al 31/3/2020 = 132 días = 0,36 puntos 
UNAD TUTURA = No se puede puntuar no establece número de horas
UNAD DIRECTOR DE CURSO = No se puede puntuar no establece tiempo de dedicación 
UNAD ACADEMICAS/ADMINISTRATIVAS = No se puede puntuar no establece  tiempo de dedicación 
UNIVERSIDAD NACIONAL DE COLOMBIA Cátedra- 18/2/2019 al 15/6/2019 = 16 semanas*8 horas= 128 horas= 0,26 puntos
                                                                               2/9/2019 al 21/12/2019 = 16 semanas*8 horas= 128 horas= 0,26 puntos 
                                                                               3/3/2020 al 2/6/2020 = 16 semanas*8 horas= 128 horas= 0,26 puntos
                                                                                2/2/2021 al 1/7/2021 = 16 semanas*8 horas= 128 horas= 0,26 puntos
                                                                              2/0/2018 al 18/12/2021 = 16 semanas*8 horas= 80 horas= 0,16 puntos</t>
  </si>
  <si>
    <r>
      <rPr>
        <b/>
        <sz val="10"/>
        <color theme="1"/>
        <rFont val="Arial"/>
      </rPr>
      <t xml:space="preserve">ARTÍCULOS EN REVISTAS INDEXADAS U HOMOLOGADAS:
</t>
    </r>
    <r>
      <rPr>
        <sz val="10"/>
        <color theme="1"/>
        <rFont val="Arial"/>
      </rPr>
      <t>* Species identification and antimicrobial susceptibility profile of bacteria causing subclinical mastitis in buffalo,REVISTA: Pesquisa Veterinária Brasileira,ISSN:1678-5150,2017, AUTORES:ANDREA VASQUEZ GARCIA, THAYSA DOS SANTOS SILVA, SABRINA RIBEIRA DE ALMEIDA QUEIROZ, SILVIA HELENA SERAPHIN GODOY, ANDREZZA M FERNANDES, RICARDO LUIS MOURO SOUSA, RAUL FRANZOLIN, CATEGORÍA: A2, PUNTAJE: 1,14,
*Hepatitis E virus in lettuce and water samples: A method-comparison study, REVISTA:International Journal Food Microbiology,ISSN:01681605,2018, AUTORES:WALTER RANDAZZO, ANDREA VASQUEZ GARCIA, MARIA A BRACHO, MARIA JESUS ALCARAZ, ROSA AZNAR, GLORIA SANCHEZ, CATEGORÍA: A1, PUNTAJE: 1,33, 
* Irrigating lettuce with wastewater effluent: Does disinfection with chlorine dioxide inactivates viruses?, REVISTA: Journal of Environmental Quality,ISSN;1537-2537,2018, AUTORES;F LOPEZ GALVEZ, WALTER RANDAZZO, ANDREA VASQUEZ GARCIA, GLORIA SANCHEZ, L TOMBINI DECOL, ROSA AZNAR, M I GIL, ANA ALLENDE,CATEGORÍA: A1, PUNTAJE: 1,14
*Viability RT-qPCR to Distinguish Between HEV and HAV With Intact and Altered Capsids,REVISTA:Frontiers of Microbiology, ISSN:1664-302X,2018,AUTORES:WALTER RANDAZZO, ANDREA VASQUEZ GARCIA, ROSA AZNAR, GLORIA SANCHEZ,CATEGORÍA: A1, PUNTAJE: 2
*Short communication 60% (Decreto 1279 de 2002) Escherichia coli detection and identification in shellfish from southeastern Brazil,REVISTA:Aquaculture, ISSN:0044-8486,2019,AUTORES:ANDREA VASQUEZ GARCIA, ANA PAULA SPRANGER CORREIA DE OLIVEIRA, SILVIA HELENA SERAPHIN GODOY, EDISON BARBIERI, RICARDO LUIS MOURO SOUSA, ANDREZZA M FERNANDES,CATEGORÍA: A1, PUNTAJE: 0,69, 
*MICROBIOLOGICAL QUALITY OF SHELLFISH AND EVALUATION OF COMPACT DRY EC FOR DETECTING TOTAL COLIFORMS AND ESCHERICHIA COLI,REVISTA:Acta Alimentaria,ISSN:1588-2535, AUTORES:ANDREA VASQUEZ GARCIA, SAMUEL HENRIQUE GOMEZ DE SA, JULIAN EDUARDO MEJIA BALLESTEROS, EDISON BARBIERI, RICARDO LUIS MOURO SOUSA, ANDREZZA M FERNANDES, MARTHA MITSUI KUSHIDA,CATEGORÍA: B, PUNTAJE: 0,5,   
*Norovirus GII and astrovirus in shellfish from a mangrove region in Cananéia, Brazil: molecular detection and characterization,REVISTA:Brazilian Journal of Microbiology, ISSN:1678-4405,2021, AUTORES :ANDREA VASQUEZ GARCIA, JULIAN EDUARDO MEJIA BALLESTEROS, SILVIA HELENA SERAPHIN GODOY, EDISON BARBIERI, RICARDO LUIS MOURO SOUSA, ANDREZZA M FERNANDES,CATEGORÍA: B, PUNTAJE: 0,67</t>
    </r>
  </si>
  <si>
    <t>LOPEZ HERNANDEZ MARTHA DEL PILAR</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</si>
  <si>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</si>
  <si>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</si>
  <si>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</si>
  <si>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 xml:space="preserve">MAGISTER EN CIENCIA Y TECONOLOGIA DE ALIMENTOS, UNIVERSIDAD NACIONAL DE COLOMBIA 07/09/2018
</t>
  </si>
  <si>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</si>
  <si>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</si>
  <si>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 xml:space="preserve">CORPOICA- Joven Investigador- 24-01-2014 al 23-01-2015 - 1 año= 1 punto 
CORPOICA- No se puede puntuar ya que es actividades de trabajo de tesis 
Trabajadores Temporales- 2018-05-21 al 2019- 02-20- 9 meses= 0,75 puntos
AGROSAVIA- 2-09-2019 al 12-05-2020- 8 meses 10 días = 0,68 puntos 
AGROSAVIA- 13-05-2020 al 25-03-2022- 1 año 10 meses = 1,86 puntos 
CHOCOTOL- 31-10-2-17 al 20-05-2018 = 7 meses= 0,58 
Camara de Comercio Ibagué- no se puntua ya que se traslapa con contrato Agrosavia 
</t>
  </si>
  <si>
    <t xml:space="preserve">No aporta experiencia Docente </t>
  </si>
  <si>
    <r>
      <rPr>
        <b/>
        <sz val="9"/>
        <color theme="1"/>
        <rFont val="Arial"/>
      </rPr>
      <t>ARTICULOS EN REVISTAS INDEXADAS U HOMOLOGADAS:
*</t>
    </r>
    <r>
      <rPr>
        <sz val="9"/>
        <color theme="1"/>
        <rFont val="Arial"/>
      </rPr>
      <t xml:space="preserve">Physicochemical and microbiological dynamics of the fermentation of the ccn51 cocoa material in three maturity stages", Revista: Revista Brasileira de Fruticultura, ISSN: 0100-2945, Año: 2019, Autores: 4, Clasificación: A2, Puntaje: 2. 
"Biotechnological methods for pulping copoazú (Theobroma grandiflorum (Wild. ex Spring) Schum) seed and their influence on the fermentation stage", Revista: DYNA, ISSN: 0012-7353, Año: 2022, Autores: 4, Clasificación: C, Puntaje: 1. 
*Growth, respiration and physicochemical changes during the maturation of cacao fruits", Revista: Journal of the Science of Food and Agriculture, ISSN: 1097-0010, Año: 2021, Autores: 4, Clasificación: A1, Puntaje: 2.
</t>
    </r>
    <r>
      <rPr>
        <b/>
        <sz val="9"/>
        <color theme="1"/>
        <rFont val="Arial"/>
      </rPr>
      <t xml:space="preserve">
ARTICULOS EN REVISTAS NO INDEXADAS NI HOMOLOGADAS:</t>
    </r>
    <r>
      <rPr>
        <sz val="9"/>
        <color theme="1"/>
        <rFont val="Arial"/>
      </rPr>
      <t xml:space="preserve">
*Estudio morfoagronómico de materiales de cacao (Theobroma cacao L.) de diferentes zonas productoras en Colombia", Revista: Revista Ciencia y agricultura, ISSN  0122-8420, Año: 2021, Autores: 4. Puntaje: 0,25.
"Isolation and Identification of Microbial Species Found in Cocoa Fermentation as Microbial Starter Culture Candidates for Cocoa Bean Fermentation in Colombia", Revista: Coffee and Cocoa Research Journal, ISSN: 2406-9574, Año: 2020, Autores: 7, Puntaje: 0,14.
"Effect of Addition of a Specific Mixture of Yeast, Lactic and Acetic Bacteria in the Fermentation Process to Improve the Quality and Flavor of Cocoa Beans in Colombia", Revista: Coffee and Cocoa Research Journal, ISSN: 2406-9574, Año: 2020, Autores: 5, Puntaje: 0,25.
</t>
    </r>
    <r>
      <rPr>
        <b/>
        <sz val="9"/>
        <color theme="1"/>
        <rFont val="Arial"/>
      </rPr>
      <t xml:space="preserve">LIBRO DERIVADO DE INVESTIGACIÓN:
</t>
    </r>
    <r>
      <rPr>
        <sz val="9"/>
        <color theme="1"/>
        <rFont val="Arial"/>
      </rPr>
      <t xml:space="preserve">Estrategias tecnológicas para el manejo del cultivo y el beneficio del cacao. ISBN: 978-958-740-357-2, Editorial: Corporación Colombiana de Investigación Agropecuaria Sede Central. Publicado:2020-07-21. Autores: 9. Puntaje: 1,11.
</t>
    </r>
    <r>
      <rPr>
        <b/>
        <sz val="9"/>
        <color theme="1"/>
        <rFont val="Arial"/>
      </rPr>
      <t>PONENCIAS:</t>
    </r>
    <r>
      <rPr>
        <sz val="9"/>
        <color theme="1"/>
        <rFont val="Arial"/>
      </rPr>
      <t xml:space="preserve">
*Estandarización del método de extracción enzimático de aceite de aguacate persea americana mediante superficie de respuesta. 7° congreso latinoamericano y del caribe de profesionales y estudiantes de ciencia y tecnología de alimentos y gastronomía. Octubre de 2017. 2 autores. Evento internacional.=0,5 puntos. 
Caracterización fisicoquímica de la fermentación de materiales de cacao en Colombia.  7° congreso latinoamericano y del caribe de profesionales y estudiantes de ciencia y tecnología de alimentos y gastronomía. Octubre de 2017. 2 autores. Evento internacional.=0,5 puntos. 
*Evaluación del efecto del material del fermentador sobre el desarrollo de la fase de fermentación de almendra de copoazú inoculado con sacharomyces cerevisiaes. 7° congreso latinoamericano y del caribe de profesionales y estudiantes de ciencia y tecnología de alimentos y gastronomía. Octubre de 2017. 2 autores. Evento internacional.=0,5 puntos. 
*Perfil sensorial de materiales de cacao provenientes del departamento del Huila, Colombia.  7° congreso latinoamericano y del caribe de profesionales y estudiantes de ciencia y tecnología de alimentos y gastronomía. Octubre de 2017. 2 autores. Evento internacional.=0,5 puntos. 
Alcanza el tope por el concepto de ponencias. </t>
    </r>
  </si>
  <si>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</si>
  <si>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</si>
  <si>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</si>
  <si>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</si>
  <si>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</si>
  <si>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UFPS-9/06/2020- No se puede puntuar ya que no es una certificación, no cumple con los terminos de referencia
Université de Poitiers- No esta debidamente traducida
UFPS- 1/02/2017-No se puede puntuar ya que no es una certificación, no cumple con los terminos de referencia
METALNORT- CPS- 8/02/2013 al 30/06/2016 = 3 años 4 meses 22 días = 3.48 puntos
UFPS- 26/01/2010 al 25/06/2010 = 150 días = 0,41 puntos
            21/07/2010 al 30/12/2012 = 162 días =0,45 puntos
            21/01/2011 al 30/07/2011 = 160 días =0,45 puntos
            26/07/2011 al 10/12/2011 = 157 días = 0,43  puntos
            23/01/2012 al 30/07/2012= 157 días = 0,43 puntos 
            TOTAL= 2,17 puntos</t>
  </si>
  <si>
    <t xml:space="preserve">UNIVERSIDAD LIBRE TC-  1/01/2022 al 5/04/2022 = 94 días = 0,26 puntos
                                             1/01/2021 al 31/12/2021 = 1 año = 1,00 puntos
                                             1/01/2020 al 31/12/2020 = 1 año = 1,00 puntos
                                             1/01/2019 al 31/12/2019 = 1 año = 1,00 puntos
                                             1/07/2018 al 31/12/2018 = 183 días = 0,56 puntos
                                             1/01/2018 al 30/06/2018 = 180 días = 0,50 puntos
                                             1/01/2017 al 31/12/2017 = 1 año = 1,00 puntos
                                              TOTAL = 5,26 puntos
UNIVERSIDAD DE PAMPLONA-Cátedra- 26/08/2019 al 14/12/2019 = 168 horas= 0,35 puntos
 UNIVERSIDAD SIMÓN BOLIVAR - Cátedra- 03/04/2017 al 02/06/2017 = 30 horas =0,062
                                                                         8/02/2017 al 31/03/2017 = 48 horas =0,1 
                                                                         TOTAL= 0,51 puntos </t>
  </si>
  <si>
    <r>
      <rPr>
        <b/>
        <i/>
        <sz val="10"/>
        <color theme="1"/>
        <rFont val="Arial"/>
      </rPr>
      <t xml:space="preserve">Libro derivado de investigación:
</t>
    </r>
    <r>
      <rPr>
        <sz val="10"/>
        <color theme="1"/>
        <rFont val="Arial"/>
      </rPr>
      <t>Investigación, desarrollo e innovación en ingeniería y administración. 31 Autores. Editorial:Universidad de Pamplona. Publicado:2020-10-27=0,32 puntos</t>
    </r>
    <r>
      <rPr>
        <b/>
        <i/>
        <sz val="10"/>
        <color theme="1"/>
        <rFont val="Arial"/>
      </rPr>
      <t xml:space="preserve">
</t>
    </r>
    <r>
      <rPr>
        <sz val="10"/>
        <color theme="1"/>
        <rFont val="Arial"/>
      </rPr>
      <t xml:space="preserve">Los demás soportes que se adjuntaron en el apartado de libros no cumplen con los términos de referencia, dado que estos indican que: "Para la acreditación de publicación de libros, se requiere anexar un ejemplar completo de cada libro en archivo pdf. Para el caso de los capítulos de libros deberá presentarse de tal manera que se pueda identificar el capítulo al cual hace referencia su producción. En aquellos casos en que el ejemplar exceda el peso máximo requerido dentro del formulario, deberá remitir el enlace o ruta para acceder al mismo en formato digital (e-Book)", y no se adjuntaron los libros ni los capítulos completos. </t>
    </r>
    <r>
      <rPr>
        <b/>
        <i/>
        <sz val="10"/>
        <color theme="1"/>
        <rFont val="Arial"/>
      </rPr>
      <t xml:space="preserve">
</t>
    </r>
    <r>
      <rPr>
        <sz val="10"/>
        <color theme="1"/>
        <rFont val="Arial"/>
      </rPr>
      <t xml:space="preserve">Los soportes que se adjuntaron en el apartado de artículos no cumplen con los términos de referencia, dado que estos indican que: "Para la acreditación de publicaciones en revistas indexadas y homologadas se requiere: copia de la carátula, páginas preliminares, índice y el artículo en archivo pdf", y solo se adjuntó la portada de la revista y la primera página de cada artículo.  </t>
    </r>
  </si>
  <si>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</si>
  <si>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</si>
  <si>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</si>
  <si>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</si>
  <si>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</si>
  <si>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UNISURCOLOMBIANA CPS 2022- No se puede puntuar ya que no adjunta constancia 
UNISURCOLOMBIANA CPS 2020 -No se puede puntuar ya que no adjunta constancia 
UNISURCOLOMBIANA CPS 2021- No se puede puntuar ya que no adjunta constancia 
PATRIMONIO NATURAL FONDO PARA LA BIODIVERSIDAD Y ÁREAS PROTEGIDAS CPS 2020- No se puede puntuar ya que no adjunta constancia</t>
  </si>
  <si>
    <t xml:space="preserve">UNICAUCA T.C 15/04/2020 al 30/06/2020 =2 meses 15 días
UNICAUCA T.C 01/08/2020 al 31/12/2020 = 5 meses 
UNICAUCA T.C 18/01/2021 al 25/06/2021 = 5 meses 7 días
UNICAUCA T.C 28/07/2021 al 31/12/2021 = 5 meses 3 días
UNICAUCA T.C 17/01/2022 al 23/03/2022= 2 meses 6 días
SURCOLOMBIANA CÁTEDRA 20/11/2020 al 22/11/2020 = 18 horas 
UNIAGRARIA CÁTEDRA 22/02/2019 al 16/03/2019 = 48 horas
UNIAGRARIA CÁTEDRA 28/02/2020 al 21/03/2020= 48 horas
UNIVERSIDAD DEL TOLIMA CÁTEDRA 10/10/2019 al 01/11/2019 = 70,4 horas
UNIVERSIDAD DEL TOLIMA CÁTEDRA 27/01/2020 al 06/03/2020= 70,4 horas
SIMÓN BOLIVAR CÁTEDRA 03/05/2019 al 04/05/2019= 12 horas 
SIMÓN BOLIVAR CÁTEDRA 17/05/2019al 18/05/2019 = 12 horas 
SIMÓN BOLIVAR CÁTEDRA 24/05/2019 al 25/05/2019 = 12 horas 
Total: 20 meses 290,8 horas = 2,26 puntos </t>
  </si>
  <si>
    <r>
      <rPr>
        <b/>
        <sz val="9"/>
        <color theme="1"/>
        <rFont val="Arial"/>
      </rPr>
      <t xml:space="preserve">ARTÍCULOS EN REVISTAS INDEXADAS Y HOMOLOGADAS:
</t>
    </r>
    <r>
      <rPr>
        <sz val="9"/>
        <color theme="1"/>
        <rFont val="Arial"/>
      </rPr>
      <t xml:space="preserve">*Mathematical modeling of whey foam mat drying,REVISTA: Revista Ceres,ISSN:0034-737X,2021, AUTORES: Fernanda Machado BaptestiniPaulo Cesar CorrêaJuliana Soares ZeymerRildo Araújo LeiteJaime Daniel Bustos-VanegasGheila Corrêa Ferres Baptestini, CATEGORIA: B, PUNTAJE:0,33, 
*PHYSICAL PROPERTIES OF BEANS OF THE BRSMG MAJESTOSO CULTIVAR DURING DRYING, REVISTA: Bioscience Journal, ISSN:1981-3163, AUTORES:Aline Almeida da Paixão,Paulo Cesar Corrêa,Fernanda Machado Baptestini,Juliana Soares Zeymer,Jaime Daniel Bustos-Vanegas,2020,CATEGORIA: B, PUNTAJE:1,
*CFD simulation of ozone gas flow for controlling Sitophilus zeamais in rice grains,REVISTA:Journal of Stored Products Research,ISSN:0022-474X,2020,AUTORES:M.V.A.SilvaaL.R.A.FaroniaM.A.MartinsaA.H.SousaabJ.D.Bustos-Vanegasc,CATEGORIA: A1, PUNTAJE:2,
*Mechanical properties of bean grains (BRSMG Majestic) coated with carnauba wax,REVISTA:Ciência Rural,ISSN:0103-8478,2019, AUTORES:Paulo Cesar CorrêaAline Almeida da PaixãoFernanda Machado BaptestiniJaime Daniel Bustos VanegasJuliana Soares Zeymer,CATEGORIA: A1, PUNTAJE:2
*Drying of microalga Scenedesmus obliquus BR003 in a gas dryer at low temperatures,REVISTA: Ciência Rural,ISSN:0103-8478,2019,AUTORES:Andry Caroline de Melo AguiarMarcio Arêdes MartinsRúben Christian BarbosaJaime Daniel Bustos-VanegasJimmy SoaresMauricio de Oliveira LeiteDilson Novais RochaArthur Freitas GomesGabriela de Castro Bechara,,CATEGORIA: A1, PUNTAJE:0,88
*CFD modelling of diffusive-reactive transport of ozone gas in rice grains,REVISTA: Biosystems Engineering,ISSN:1537-5110,2018,AUTORES: Marcus Vinicius de AssisSilvaaMárcio AredesMartinsaLeda Rita D'AntoninoFaroniaJaime Daniel BustosVanegasaAdalberto Hipólito deSousab,CATEGORIA: A1, PUNTAJE:2,
*Numerical simulation of airflow in animal occupied zones in a dairy cattle building, REVISTA:Biosystems Engineering, ISSN:1537-5110, 2019,AUTORES:Jaime DanielBustos-VanegasaSabrinaHempelaDavidJankeaMoustaphaDoumbiaaJudithStrengbThomasAmona,CATEGORIA: A1, PUNTAJE:1,33
*PHYSICAL-CHEMICAL CHARACTERIZATION OF POWDER SOURSOP OBTAINED BY FOAM-MAT DRYING,REVISTA:Bioscience Journal,ISSN:1981-3163,2018, AUTORES: Fernanda Machado Baptestini,Paulo Cesar Corrêa,Juliana Soares Zeymer,Iasmine Ramos Zaidan,Jaime Daniel Bustos-Vanegas,Gheila Corrêa Ferres Baptestini, CATEGORIA: A1, PUNTAJE:1,33
</t>
    </r>
    <r>
      <rPr>
        <b/>
        <sz val="9"/>
        <color theme="1"/>
        <rFont val="Arial"/>
      </rPr>
      <t>ARTÍCULOS EN REVISTAS NO INDEXADAS NI HOMOLOGADAS:</t>
    </r>
    <r>
      <rPr>
        <sz val="9"/>
        <color theme="1"/>
        <rFont val="Arial"/>
      </rPr>
      <t xml:space="preserve">
*Experimental characterization of self-heating behavior of charcoal from eucalyptus wood,REVISTA.:Fuel,ISSN: 0016-2361, AUTORES:Jaime DanielBustos-VanegasaMarcio ArêdesMartinsaArthur GomesFreitasaJochenMellmann, LA REVISTA NO TIENE CATEGORIA, PUNTAJE: 0,5  
*MOISTURE SORPTION ISOTHERMS OF QUINOA SEEDS: THERMODYNAMIC ANALYSIS, REVISTA:Engenharia Agrícola,ISSN:1809-4430,2018, LA REVISTA NO TIENE CATEGORIA EN EL AÑO DE PUBLICACIÓN DEL ARTICULO, PUNTAJE:0.5, 
*Developing predictive models for determining physical properties of coffee beans during the roasting process,REVISTA:Industrial Crops &amp; Products,ISSN: 0926-6690,2018,AUTORES:Jaime DanielBustos-VanegasaPaulo CesarCorrêaaMárcio ArêdesMartinsaFernanda MachadoBaptestinibRenata CássiaCamposaGabriel Henrique Hortade OliveiracEduardo Henrique MartinsNunes,LA REVISTA NO TIENE CATEGORIA, PUNTAJE:0.5
El aspirante alcanza el tope por el concepto de producción intelectual.</t>
    </r>
  </si>
  <si>
    <r>
      <rPr>
        <b/>
        <sz val="10"/>
        <color theme="1"/>
        <rFont val="Arial"/>
      </rPr>
      <t xml:space="preserve">PREGRADO 
</t>
    </r>
    <r>
      <rPr>
        <b/>
        <sz val="8"/>
        <color theme="1"/>
        <rFont val="Arial"/>
      </rPr>
      <t>(4 PUNTOS)</t>
    </r>
  </si>
  <si>
    <t>INGENIERO INDUSTRIAL, UNIVERSIDAD COOPERATICA DE COLOMBIA 22/10/2003</t>
  </si>
  <si>
    <r>
      <rPr>
        <b/>
        <sz val="10"/>
        <color theme="1"/>
        <rFont val="Arial"/>
      </rPr>
      <t xml:space="preserve">ESPECIALIZACIONES
</t>
    </r>
    <r>
      <rPr>
        <b/>
        <sz val="8"/>
        <color theme="1"/>
        <rFont val="Arial"/>
      </rPr>
      <t xml:space="preserve"> (1 PUNTO)</t>
    </r>
  </si>
  <si>
    <t>ESPECIALISTA EN GERENCIA DE MERCADEO, UNIVERSIDAD JORGE TADEO LOZANO 09/04/2005</t>
  </si>
  <si>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</si>
  <si>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</si>
  <si>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</si>
  <si>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 xml:space="preserve">LUMEN- No se puede puntuar ya que no establece fecha de finalización, no cumple con los terminos de referencia
CPDE-2/5/2016 al 23/8/2019 = 1208 días = 3,35 puntos
UIAF-24/9/2009 al 1/5/2016 = 2411 días = 6,69 </t>
  </si>
  <si>
    <t xml:space="preserve">UNAD- Cátedra- Semestre A 2005 - 120 horas = 0,25 puntos 
LA COMUNA- 1/2/2006 al  31/5/2016 NO se pues puntuar ya que no establece que es tiempo requerido 
Medio Tiempo-16/7/2006 al 30/11/2006 = 137 días= 0,19 puntos 
                         25/1/2007 al 9/6/2007 = 135 días = 0,18 puntos 
20/2/2008 al  28/2/2008 NO se pues puntuar ya que no estbalece que es tiempo requerido 
UNIVERSIDAD DE NARIÑO Cátedra -17/4/ al 9/6/ 2006- 72 horas =0,15 puntos </t>
  </si>
  <si>
    <t>NO REGISTRA PRODUCCIÓN INTELECTUAL</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</si>
  <si>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</si>
  <si>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</si>
  <si>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t>ESPECIALISTA EN GERENCIA DE PROYECTOS, UNIVERSIDAD DEL TOLIMA 25/02/2011</t>
  </si>
  <si>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</si>
  <si>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</si>
  <si>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</si>
  <si>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 xml:space="preserve">ACTUAR -  No se puntua ya que la tarjeta profesional fue expedida en 2009 y la experiencia es anterior a esta fecha (2009). 
COOPERATIVA LABOORUM- No se puntua ya que la tarjeta profesional fue expedida en 2019 y la experiencia es anterior a esta fecha (2008).
SENA- 6-02-2009 AL 30-12-2009 = 1 mes y 11 días = 0,11 puntos
SENA-1-01-2010 al 9-01-2017 = 7 años 8 días = 7,02 puntos 
SENA- 10-01-2017 al 24-11-2020 = 3 años 10 meses 14 días = 3,86  
</t>
  </si>
  <si>
    <t>SENA no se puede puntuar ya que la experiencia como instructor no es experiencia universitaria.</t>
  </si>
  <si>
    <t>LIBROS: "Visión prospectiva del sector agropecuario", Editorial: Servicio Nacional de Aprendizaje / SENA Bogotá, ISBN 978-958-15-0647-7, Publicado:2021-09-23, Autores: 15, Investigación, Puntaje: 0,67</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</si>
  <si>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</si>
  <si>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</si>
  <si>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t>ESPECIALISTA EN PEDAGOGÍA, UNIVERSIDAD DEL TOLIMA 26/11/2021</t>
  </si>
  <si>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</si>
  <si>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</si>
  <si>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</si>
  <si>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Universidad del Tolima-20-10-2015 al 30-04-2016 = 6 meses 10 días= 0,59 puntos
CPT-2-09-2016 al 30-06-2019 = 2 años 9 meses 28 días= 2,81 puntos 
Universidad del Tolima- 13-06-2019 al 3-02-2020- 7 meses 20 días = 0,63</t>
  </si>
  <si>
    <t xml:space="preserve">NO APORTA EXPERIENCIA DOCENTE </t>
  </si>
  <si>
    <r>
      <rPr>
        <b/>
        <sz val="10"/>
        <color theme="1"/>
        <rFont val="Arial"/>
      </rPr>
      <t>LIBRO DERIVADO DE INVESTIGACIÓN:</t>
    </r>
    <r>
      <rPr>
        <sz val="10"/>
        <color theme="1"/>
        <rFont val="Arial"/>
      </rPr>
      <t xml:space="preserve"> 
Identificación de tecnologías con potencial de transferencia para las cadenas de café, aguacate y cacao, un aporte desde la vigilancia tecnológica", ISBN 978-958-5151-10-9, Editorial Universidad del Tolima, Año 2020, Autores: 3, Investigación, Puntaje: 5.
</t>
    </r>
    <r>
      <rPr>
        <b/>
        <sz val="10"/>
        <color theme="1"/>
        <rFont val="Arial"/>
      </rPr>
      <t xml:space="preserve">PONENCIAS:
</t>
    </r>
    <r>
      <rPr>
        <sz val="10"/>
        <color theme="1"/>
        <rFont val="Arial"/>
      </rPr>
      <t xml:space="preserve">Estimación de parámetros de calidad poscosecha a partir de imágenes hiperespectrales en aguacate Hass (Persea americana Mill). Congreso internacional de ciencia y tecnología en el trópico: aguacate hass y cacao. Evento internacional. 6 autores=0,17 puntos.
</t>
    </r>
    <r>
      <rPr>
        <b/>
        <sz val="10"/>
        <color theme="1"/>
        <rFont val="Arial"/>
      </rPr>
      <t xml:space="preserve">
</t>
    </r>
    <r>
      <rPr>
        <sz val="10"/>
        <color theme="1"/>
        <rFont val="Arial"/>
      </rPr>
      <t xml:space="preserve">Sobre el soporte presentado en el apartado de ponencias por el V Simposio Nacionalde Educación y IV Jornada de Presentación de Proyectos de Investigación en Educación Avanzada,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r>
  </si>
  <si>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</si>
  <si>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</si>
  <si>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</si>
  <si>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t>MAGISTER EN ADMINISTRACIÓN DE EMPRESAS- UNIVERSIDAD NACIONAL EXPERIMENTAL DEL TACHIRA 11/03/2016</t>
  </si>
  <si>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</si>
  <si>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</si>
  <si>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SURA NO SE LE PUEDE PUNTUAR YA QUE NO ESTABLECE DIA Y MES DE INICIO, NI DIA Y MES DE FINALIZACIÓN</t>
  </si>
  <si>
    <t>UNIVERSIDAD LIBRE- Docente T.C- 1-01-2022 al 22-03-2022 - 2 meses 20 días = 0,21 puntos 
UNIVERSIDAD LIBRE- Docente T.C- 15-01 al 06-12-2019 - 13- 01-2020 al 06-12-2020- 18-01 al 07-12-2021
Total: 32 meses 3 días, 2.7 puntos
UNIVERSIDAD DE PAMPLONA 4-02-2013 AL 15-02-2013 
27-08-2007 al 16-06-2018 = 8299 horas= 17.28 puntos</t>
  </si>
  <si>
    <t xml:space="preserve">Los soportes que se adjuntaron en el apartado de artículos no cumplen con los términos de referencia, dado que estos indican que: "Para la acreditación de publicaciones en revistas indexadas y homologadas se requiere: copia de la carátula, páginas preliminares, índice y el artículo en archivo pdf", y solo se adjuntó la primera página de cada artículo.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</si>
  <si>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</si>
  <si>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</si>
  <si>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t xml:space="preserve">ESPECIALISTA EN GERENCIA DE PROYECTOS, UNIVERSIDAD DEL TOLIMA 11/12/2009
</t>
  </si>
  <si>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</si>
  <si>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</si>
  <si>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</si>
  <si>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 xml:space="preserve">Alcaldía de Ibagué CPS- 20-04-2012 No se le puede puntuar ya que no establece fecha de finalización
Emcoltex- Jefe de materia prima- 14-02-2000 al 26-07-2001, 17 meses 12 días= 1.44 puntos 
Central administrativa y contable regional Tolemaida- 14-09-2017 al 21-12-2017, 3 meses 17 días = 0.29 puntos 
IMDRI 7- 05-2015 al 14-12-2015. 3 años 1 mes 15 días= 3,1 años= 3,12 puntos 
OMA CAFÉ- 25- 05-2004 al 29-06-2005- 1 año y un mes = 1,8 puntos 
SENA CPS- 24-01-2014 al 30-12-2018= 10 meses y 18 días= 0.88
Convenio 1032-2013- 19-06-2015 al 16-12-2015- 6 meses= 0,05 puntos 
Corporación Agencia Regional De Cooperación - ARCO- No se puede puntuar la certificación presenta inconsistencias 
Celso Román González- 1-10 al 30-12-2015, 3 meses=0,25 puntos
DISING- CPS- 1-09-2015 al 30-12-2015- 4 meses= 0,33 puntos 
Universidad de Ibagué- 19-06 al 31-08- 2015 = 2 meses 11 días = 0,19 puntos 
IMDRI-No se puede puntuar ya que no establece fecha de inicio y fin según los términos de referencia.
</t>
  </si>
  <si>
    <t xml:space="preserve">ITFIP-Catedra-9-08-2010 al 17-12-2010 135 horas = 0.28 puntos 
Universidad del Tolima- 10-10 al 1-11-2019 - 44 horas, 27-01 al 6-03-2020 - 44 horas -27-01 al 6-03-2020 - 44 horas= 0,18 puntos </t>
  </si>
  <si>
    <t xml:space="preserve">El artículo Avances para el análisis de la cadena logística en el Sector Hortofrutícola del norte del Tolima", se encuentra por fuera de la ventana de evaluación establecida para esta convocatoria. 
Los soportes que se adjuntaron en el apartado de libros no cumplen con los términos de referencia, dado que estos indican que: "Para la acreditación de publicación de libros, se requiere anexar un ejemplar completo de cada libro en archivo pdf. Para el caso de los capítulos de libros deberá presentarse de tal manera que se pueda identificar el capítulo al cual hace referencia su producción. En aquellos casos en que el ejemplar exceda el peso máximo requerido dentro del formulario, deberá remitir el enlace o ruta para acceder al mismo en formato digital (e-Book)", y no se adjuntaron los libros ni los capítulos completos. 
Acerca del soporte adjunto en el apartado de premios no se asignan puntos por lo establecido en los términos de referencia "Para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 las exaltaciones laboralesno se constituyen en un premio en el sentido del Decreto 1279 de 2002.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</si>
  <si>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</si>
  <si>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</si>
  <si>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</si>
  <si>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</si>
  <si>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</si>
  <si>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 xml:space="preserve">AGENCIA PARA LA REINCORPORACIÓN Y LA NORMALIACIÓN-7/1/2022 al 28/2/2022 = 52 días =0,14 puntos 
15/1/2021 al 31/12/2021 = 350 días = 0,97 puntos
2/7/2020 al 31/12/2020 =182 días =0,50 puntos
22/1/2020 al 30/6/2020 = 160 días =0,44 puntos 
16/7/2019 al 31/12/2019 = 168 días = 0,46 puntos
15/1/2019 al 12/7/2019 = 178 días = 0,49 puntos 
16/1/2018 al 14/12/2018 = 332 días= 0,92 puntos </t>
  </si>
  <si>
    <t>UNIVERSIDAD DE LOS ANDES- 3/8/2017 AL 15/12/2017*24h = 408 horas= 0,85puntos
1/6/2017 al 31/7/2017*24h = 192 horas= 0,4 puntos
16/1/2017 al 26/5/2017*24 h = 408 horas = 0,85 puntos
1/8/2016 al 9/12/2016 * 24 = 408 horas = 0,85 puntos
14/1/2016 al 27/5/2016 *24 = 432 = 0,9 puntos 
UNIVERSIDAD CENTRAL Cátedra 20/2/2019 al 8/6/2019 = 126 horas = 0,26 puntos</t>
  </si>
  <si>
    <t>OLMOS VALDEZ JUAN FELIPE</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</si>
  <si>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</si>
  <si>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</si>
  <si>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t>ESPECIALISTA EN FINANZAS, UNIVERSIDAD DEL TOLIMA 08/04/2017</t>
  </si>
  <si>
    <r>
      <rPr>
        <b/>
        <sz val="10"/>
        <color theme="1"/>
        <rFont val="Arial"/>
      </rPr>
      <t xml:space="preserve">MAESTRÍAS 
</t>
    </r>
    <r>
      <rPr>
        <b/>
        <sz val="8"/>
        <color theme="1"/>
        <rFont val="Arial"/>
      </rPr>
      <t>(3 PUNTOS)</t>
    </r>
  </si>
  <si>
    <t xml:space="preserve">
MAGISTER EN ADMINISTRACIÓN DE NEGOCIOS, UNIVERSIDAD DE IBAGUÉ 15/03/2022
</t>
  </si>
  <si>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</si>
  <si>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</si>
  <si>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Trigar de la Construcción- 21-06-2016 al 31-12-2016 = 6 mes 10 días= 0,53 puntos 
UNIMINUTO- 2-07-2019 al 14-12-2019 = 5 meses 12 días = 0,45 puntos 
UNIMINUTO- 15-01-2020 al 14-01-2022 = 2 años= 2 puntos
UNIMINUTO- Investigativa- 01-02-2020 al 10-12-2021- No se puede puntuar ya que se le traslapa con la experiencia presentada como Director de programa en la misma entidad.</t>
  </si>
  <si>
    <t>Universidad de Ibagué- Catedra- 1-02-2017 al 30-05-2017=210 horas 
Universidad de Ibagué- Catedra- 1-08-2017 al 17-11-2017=224 horas 
Universidad de Ibagué- Catedra- 1-02-2018 al 17-05-2018=240 horas 
Total 674 horas = 1.4 puntos 
Universidad del Tolima- Catedra- 1-02-2018 - 31-07-2018 
Universidad del Tolima- Catedra1-10-2018 al 30-11-2018
Universidad del Tolima- Catedra1-10- 2018 al 30-10-2018
Universidad del Tolima- Catedra1-06-2019 al 19-07-2019 
Total = 302 horas = 0,63
Corporación Universitaria Minuto de Dios  - Profesor Instructor de Tiempo Completo
04/02/2019-07/06/2019 = 124 días
16/02/2018-01/12/2018 = 286 días 
Total = 410 / 360 = 1,14 puntos</t>
  </si>
  <si>
    <t>Libro derivado de investigación: Virtualización del Aprendizaje: Competencias digitales e Innovación. ISBN: 978-958-53396-2-0. 50 autores. Editorial:Corporación Centro Internacional de Marketing Territorial para la Educación y el Desarrollo. Publicado:2021-05-27= 0.2 puntos. 
Ponencia:
Rutas de desarrollo del componente Minuto de Dios: ruta Rafael García Herreros. II Simposio Internacional Cátedra Minuto de Dios: experiencias e impacto de los cursos misionales en la educación superior. Mayo de 2021. 2 autores. Evento internacional=0.5 puntos</t>
  </si>
  <si>
    <r>
      <rPr>
        <b/>
        <sz val="10"/>
        <color theme="1"/>
        <rFont val="Arial"/>
      </rPr>
      <t xml:space="preserve">PREGRADO 
</t>
    </r>
    <r>
      <rPr>
        <b/>
        <sz val="8"/>
        <color theme="1"/>
        <rFont val="Arial"/>
      </rPr>
      <t>(4 PUNTOS)</t>
    </r>
  </si>
  <si>
    <t>INGENIERO AGROISDUSTRIAL, UNIVERSIDAD DEL CAUCA 12/12/2014</t>
  </si>
  <si>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</si>
  <si>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</si>
  <si>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</si>
  <si>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</si>
  <si>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 xml:space="preserve">UNICAUCA	OPS	28/11/2019 al 27/12/2019 = 1 mes		
UNICAUCA	OPS	13/03/2019 al 12/09/2019 = 6	meses	
UNICAUCA	OPS	26/01/2018 al 25/12/2012 = 11 meses	
UNICAUCA	OPS	29/04/2017 al 28/12/2017 = 8	meses
UNICAUCA	OPS	11/08/2015 al 31/08/2016 = 7	meses
CLAYUCA	CONTRATO	22/07/2019 al 22/12/2019 = 5	meses	
CLAYUCA	CONTRATO	24/07/2017 al 24/11/2017=SE TRASLAPA CON UNICAUCA EN ESTE PERIODO
UNICOMFACAUCA	CONTRATO	13/01/2021  al 31/03/2021=3 meses 18	días 
TOTAL= 46 meses 2 días = 1382 días = 3,8 puntos 	</t>
  </si>
  <si>
    <t xml:space="preserve">UNICOMFACAUCA        CATEDRÁTICO-9/08/2021 al 28/11/2021= 48 horas
UNICOMFACAUCA        CATEDRÁTICO -7/06/2021 al 8/08/2021 = NO SE PUEDE PUNTUAR,NO ESPECIFICA INTENSIDAD HORARIA                               
UNICOMFACAUCA        CATEDRÁTICO-14/04/2021 al 6/06/2021=  21 horas
UNICOMFACAUCA        TIEMPO COMPLLETO-10/08/2020 al 29/11/2020= 3meses 19 días        
                                                                               3/02/2020 al 31/05/2020 = 3meses 27  días
TOTAL= 7 meses 16 días = 0,62 puntos
69 horas =  0,14 puntos    
</t>
  </si>
  <si>
    <t xml:space="preserve">
Patente de invención:
*Bolsa biodegradable para almácigos de cafés especiales. 5 inventores. Resolución 56101 de la Superintendencia de Industria y Comercio= 2 puntos.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El soporte que se adjuntó en el apartado de libros no cumple con los términos de referencia, dado que estos indican que: "Para la acreditación de publicación de libros, se requiere anexar un ejemplar completo de cada libro en archivo pdf. Para el caso de los capítulos de libros deberá presentarse de tal manera que se pueda identificar el capítulo al cual hace referencia su producción. En aquellos casos en que el ejemplar exceda el peso máximo requerido dentro del formulario, deberá remitir el enlace o ruta para acceder al mismo en formato digital (e-Book)", y no se adjuntaron los libros ni los capítulos completos, solo la portada. 
Los soportes que se adjuntaron en el apartado de artículos no cumplen con los términos de referencia, dado que estos indican que: "Para la acreditación de publicaciones en revistas indexadas y homologadas se requiere: copia de la carátula, páginas preliminares, índice y el artículo en archivo pdf", y solo se adjuntó la portada de la revista y la primera página de cada artículo.  </t>
  </si>
  <si>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</si>
  <si>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</si>
  <si>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</si>
  <si>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</si>
  <si>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</si>
  <si>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 xml:space="preserve">
SENA CPS 02/02/2022 al 18/12/2022- NO SE PUEDE PUNTUAR YA QUE NO ANEXA CERTIFICACIÓN 
SENA CPS 05/02/2020 al 31/12/2020-NO SE PUEDE PUNTUAR YA QUE NO ANEXA CERTIFICACIÓN 
SENA CPS 05/06/2019 al 07/10/2019- 4 MESES 2 DÍAS 
SENA CPS 01/11/2015 al 04/11/2015 - 4 DÍAS
UNIBAGUE CPS 22/07/2016 al 14/12/2016- 4 MESES 22 DÍAS 
COLEGIO SAN BONIFACIO CPS 06/07/2014 al 07/07/2015- NO TENÍA TARJETA PROFESIONAL (EXPEDIDA 22/10/2015)
HIDROINTEC CPS 01/04/2011 al 08/11/2011-NO TENÍA TARJETA PROFESIONAL (EXPEDIDA 22/10/2015)
UNIVERSIDAD DEL TOLIMA CPS NO ES LEGIBLE-NO ES CERTIFICACIÓN
PRAXAIR CPS 12/10/2007 al 06/02/2011- NO TENÍA TARJETA PROFESIONAL (EXPEDIDA 22/10/2015)
APPLUS CPS- NO TENÍA TARJETA PROFESIONAL (EXPEDIDA 22/10/2015)             
HIDROINTEC CPS- NO TENÍA TARJETA PROFESIONAL (EXPEDIDA 22/10/2015)
GOBERNACIÓN DEL TOLIMA CPS- NO SE ESTABLECEN FECHAS  
UNIBAGUE CPS- NO TENÍA TARJETA PROFESIONAL (EXPEDIDA 22/10/2015)
TOTAL : 8 MESES 28 DÍAS </t>
  </si>
  <si>
    <t>UT CATEDRÁTICO 05/08/2017 al 26/11/2017
                              03/03/2018 al 30/06/2018
                              04/08/2018 al 30/11/2018
                              02/03/2019 al 28/06/2019
                              03/08/2019 al 30/11/2019
                              02/03/2020 al 28/06/2020
                              14/08/2020 al 30/11/2020
                              05/02/2020 al 24/09/2020
                              02/11/2021 al 20/03/2022
TOTAL: 798 horas = 1,6 puntos 
UNAD MT-07/02/2022RESOLUCIÓN DE NOMBRAMIENTO, SIN CERTIFICACIÓN
UNAD MT-01/09/2021 al 24/12/2021 = 1,5 meses = 0,13 puntos 
SAN MARTIN CATEDRÁTICO 2015 - NO SE PUNTUA SIN TARJETA PROFESIONAL
SAN MARTIN CATEDRÁTICO 20162020- NO SE PUNTUA LA CERTIFICACIÓN NO CUMPLE CON LOS TERMINOS DE REFERENCIA, NO ESPECIFÍCA NÚMERO DE HORAS
UNIMINUTO T.P-07/04/2017 al 29/04/2017-NO SE PUNTUA LA CERTIFICACIÓN NO CUMPLE CON LOS TERMINOS DE REFERENCIA, NO ESPECIFICA QUE ES TIEMPO PARCIAL
UNIMINUTO PROFESOR ASISTENTE- 01/02/2018 al 30/07/2019- 1 mes y 3 días CONSTANCIA DEL 9/05/2019- SOLO SE TOMA HASTA LA FECHA DE LA CONSTANCIA = 1,27 puntos</t>
  </si>
  <si>
    <r>
      <rPr>
        <b/>
        <sz val="10"/>
        <color theme="1"/>
        <rFont val="Arial"/>
      </rPr>
      <t xml:space="preserve">ARTÍCULOS EN REVISTAS INDEXADAS U HOMOLOGADAS:
</t>
    </r>
    <r>
      <rPr>
        <sz val="10"/>
        <color theme="1"/>
        <rFont val="Arial"/>
      </rPr>
      <t xml:space="preserve">*Mejora del modelo de distribución de la empresa “Oxígenos De Colombia Ltda– Praxair INC” para minimizar el efecto látigo en su cadena de suministro, REVISTA:Revista ESPACIOS,ISSN:0798-1015,2019,AUTORES:MONTEALEGRE, José Leonardo 1 y TOVAR, Nelson Javier 2,  CATEGORIA B, PUNTAJE: 2 PUNTOS.   </t>
    </r>
    <r>
      <rPr>
        <b/>
        <sz val="10"/>
        <color theme="1"/>
        <rFont val="Arial"/>
      </rPr>
      <t xml:space="preserve">
</t>
    </r>
    <r>
      <rPr>
        <sz val="10"/>
        <color theme="1"/>
        <rFont val="Arial"/>
      </rPr>
      <t xml:space="preserve">Los demás soportes que se adjuntaron en el apartado de artículos no cumplen con los términos de referencia, dado que estos indican que: "Para la acreditación de publicaciones en revistas indexadas y homologadas se requiere: copia de la carátula, páginas preliminares, índice y el artículo en archivo pdf". 
</t>
    </r>
    <r>
      <rPr>
        <sz val="10"/>
        <color theme="1"/>
        <rFont val="Arial"/>
      </rPr>
      <t>Los soportes que se adjuntaron en el apartado de libros no cumplen con los términos de referencia, dado que estos indican que: "Para la acreditación de publicación de libros, se requiere anexar un ejemplar completo de cada libro en archivo pdf. Para el caso de los capítulos de libros deberá presentarse de tal manera que se pueda identificar el capítulo al cual hace referencia su producción. En aquellos casos en que el ejemplar exceda el peso máximo requerido dentro del formulario, deberá remitir el enlace o ruta para acceder al mismo en formato digital (e-Book)".</t>
    </r>
    <r>
      <rPr>
        <b/>
        <sz val="10"/>
        <color theme="1"/>
        <rFont val="Arial"/>
      </rPr>
      <t xml:space="preserve">
</t>
    </r>
    <r>
      <rPr>
        <sz val="10"/>
        <color theme="1"/>
        <rFont val="Arial"/>
      </rPr>
      <t>Sobre los soportes relacionados con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t>
    </r>
  </si>
  <si>
    <r>
      <rPr>
        <b/>
        <sz val="10"/>
        <color theme="1"/>
        <rFont val="Arial"/>
      </rPr>
      <t xml:space="preserve">PREGRADO 
</t>
    </r>
    <r>
      <rPr>
        <b/>
        <sz val="8"/>
        <color theme="1"/>
        <rFont val="Arial"/>
      </rPr>
      <t>(4 PUNTOS)</t>
    </r>
  </si>
  <si>
    <r>
      <rPr>
        <b/>
        <sz val="10"/>
        <color theme="1"/>
        <rFont val="Arial"/>
      </rPr>
      <t xml:space="preserve">ESPECIALIZACIONES
</t>
    </r>
    <r>
      <rPr>
        <b/>
        <sz val="8"/>
        <color theme="1"/>
        <rFont val="Arial"/>
      </rPr>
      <t xml:space="preserve"> (1 PUNTO)</t>
    </r>
  </si>
  <si>
    <r>
      <rPr>
        <b/>
        <sz val="10"/>
        <color theme="1"/>
        <rFont val="Arial"/>
      </rPr>
      <t xml:space="preserve">MAESTRÍAS 
</t>
    </r>
    <r>
      <rPr>
        <b/>
        <sz val="8"/>
        <color theme="1"/>
        <rFont val="Arial"/>
      </rPr>
      <t>(3 PUNTOS)</t>
    </r>
  </si>
  <si>
    <r>
      <rPr>
        <b/>
        <sz val="10"/>
        <color theme="1"/>
        <rFont val="Arial"/>
      </rPr>
      <t xml:space="preserve">DOCTORADOS  
</t>
    </r>
    <r>
      <rPr>
        <b/>
        <sz val="8"/>
        <color theme="1"/>
        <rFont val="Arial"/>
      </rPr>
      <t>(3 PUNTOS, DOCTORADO SIN EL REQUISITO DE LA MAESTRÍA: 6 PUNTOS)</t>
    </r>
  </si>
  <si>
    <r>
      <rPr>
        <b/>
        <sz val="10"/>
        <color theme="1"/>
        <rFont val="Arial"/>
      </rPr>
      <t xml:space="preserve">EXPERIENCIA PROFESIONAL
</t>
    </r>
    <r>
      <rPr>
        <b/>
        <sz val="8"/>
        <color theme="1"/>
        <rFont val="Arial"/>
      </rPr>
      <t>(INCLUYE EXPERIENCIA EN INVESTIGACIÓN Y PROYECCIÓN SOCIAL)</t>
    </r>
  </si>
  <si>
    <t xml:space="preserve">        
CORPORACIÓN PARA EL DESARROLLO DE LA SERICULTURA DEL CAUCA  CPS 15/10/2011 al 30/07/2012 = NO SE PUNTUA YA QUE NO CONTABA CON TARJETA PROFESIONAL VIGENTE                                
CORPORACIÓN PARA EL DESARROLLO DE LA SERICULTURA DEL CAUCA  CPS  01/08/2012 al 30/06/2013 = NO SE PUNTUA YA QUE NO CONTABA CON TARJETA PROFESIONAL VIGENTE                                
CORPORACIÓN PARA EL DESARROLLO DE LA SERICULTURA DEL CAUCA  CPS  02/07/2013 al 02/01/2014, SE LE PUNTUA A PARTIR DE LA EXPEDICIÓN TARJETA COPNIA 19-12-2013= 14 DÍAS
UNICAUCA  CPS 12/02/2015 al 11/02/2016= 1 AÑO                                
UNICAUCA  CPS    17/05/2016 al 20/12/2016 =  1 AÑO                  
TOTAL= 1 AÑO 7 MESES 17 DÍAS = 1,63 Puntos      
</t>
  </si>
  <si>
    <t>UNICAUCA CATEDRÁTICO - 01/08/2017 al 24/11/2017= 176 horas =0,366 Puntos     
UNICAUCA CATEDRÁTICO -13-ago al  07-dic=NO SE PUEDE PUNTUAR YA QUE NO SE ESTABLECE EL AÑO 
UNICAUCA CATEDRÁTICO - 04/02/2019 al 08/03/2019 = 55 horas = 0,114 puntos           
TOTAL:0,48 PUNTOS
UNIVERSIDAD DE POPAYAN         TIEMPO COMPLETO         03/02/2020        17/12/2020             
UNIVERSIDAD DE POPAYAN         TIEMPO COMPLETO         05/02/2018        18/11/2019                         
TOTAL:2 AÑOS 7 MESES = 2,66 PUNTOS</t>
  </si>
  <si>
    <t>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t>
  </si>
  <si>
    <t>INGENIERÍA AGRONÓMICA</t>
  </si>
  <si>
    <t xml:space="preserve">UNIVERSIDAD CATÓLICA DE PEREIRA -TC 14/08/2017 al 04/03/2022 4 años 6 meses
UNIVERSIDAD CATÓLICA DE PEREIRA-CATEDRÁTICO- 2017semestre B  al 2021 semestre B = 5424 horas=11,3 años
UNIVERSIDAD CATÓLICA DE PEREIRA- CATEDRÁTICO -08/08/2016 al 11/12/2016
UNIVERSIDAD TECNOLÓGICA DE PEREIRA-CATEDRÁTICO-01/02/2017 al 06/06/2017
UNIVERSIDAD TECNOLÓGICA DE PEREIRA-CATEDRÁTICO-01/08/2017al 04/12/2017
UNIVERSIDAD TECNOLÓGICA DE PEREIRA -CATEDRÁTICO-01/08/2017 al 04/12/2017
UNIVERSIDAD TECNOLÓGICA DE PEREIRA - CATEDRÁTICO- 05/02/2018 al 10/06/2018
UNIVERSIDAD TECNOLÓGICA DE PEREIRA -CATEDRÁTICO - 01/08/2018 al 24/02/2019
UNIVERSIDAD TECNOLÓGICA DE PEREIRA-CATEDRÁTICO-01/08/2018 al 23/12/2018
UNIVERSIDAD TECNOLÓGICA DE PEREIRA- CATEDRÁTICO - 26/03/2019 al 28/07/2019
UNIVERSIDAD TECNOLÓGICA DE PEREIRA -CATEDRÁTICO-26/03/2019 al 28/07/2019
UNIVERSIDAD TECNOLÓGICA DE PEREIRA-CATEDRÁTICO -01/09/2019 al 15/12/2019
UNIVERSIDAD TECNOLÓGICA DE PEREIRA-CATEDRÁTICO-01/09/2019 al 15/12/2019
UNIVERSIDAD TECNOLÓGICA DE PEREIRA-CATEDRÁTICO-05/02/2020  al 28/06/2020
UNIVERSIDAD TECNOLÓGICA DE PEREIRA-CATEDRÁTICO-18/06/2020  al  20/12/2020
UNIVERSIDAD TECNOLÓGICA DE PEREIRA -CATEDRÁTICO -18/06/2020 al  20/12/2020
UNIVERSIDAD TECNOLÓGICA DE PEREIRA -CATEDRÁTICO -08/02/2021 al 30/06/2021
UNIVERSIDAD TECNOLÓGICA DE PEREIRA-CATEDRÁTICO-24/08/2021  al 19/12/2021
Total: 1184 horas
UNIVERSIDAD NACIONAL EXPERIMENTAL DEL TACHIRA-PROFESOR-19/05/2005 al 12/02/2016, este periodo se tuvo en cuenta en la experiencia profesional.
El aspirante alcanza el tope por el concepto de experiencia docente universitaria. </t>
  </si>
  <si>
    <r>
      <rPr>
        <b/>
        <sz val="9"/>
        <color theme="1"/>
        <rFont val="Arial"/>
        <family val="2"/>
      </rPr>
      <t>ARTICULOS EN REVISTAS INDEXADAS U HOMOLOGADAS:</t>
    </r>
    <r>
      <rPr>
        <sz val="9"/>
        <color theme="1"/>
        <rFont val="Arial"/>
        <family val="2"/>
      </rPr>
      <t xml:space="preserve">
 *Editorial 30% (Decreto 1279 de 2002) Between Engineering, Technology and Productivity" , Revista: Entre Ciencia e Ingeniería, ISSN 1909-8367, Año: 2020, Autores: 1, Clasificación: C, Puntaje: 0,60.
*Impact of the consumption of venezuelans in the trade of the city of Cúcuta. case study under the demobilization of venezuelans", Revista: Clio América, ISSN 1909-941X, Año: 2020, Autores: 5, Clasificación: C, Puntaje: 1.
"Management of intangibles in agricultural organizations as a competitive advantage", Revista: Respuestas, ISSN 0122-820X, Año: 2019, Autores: 4, Clasificación: C, Puntaje: 1. 
</t>
    </r>
    <r>
      <rPr>
        <b/>
        <sz val="9"/>
        <color theme="1"/>
        <rFont val="Arial"/>
        <family val="2"/>
      </rPr>
      <t xml:space="preserve">ARTICULOS EN REVISTAS NO INDEXADAS NI HOMOLOGADAS:
</t>
    </r>
    <r>
      <rPr>
        <sz val="9"/>
        <color theme="1"/>
        <rFont val="Arial"/>
        <family val="2"/>
      </rPr>
      <t xml:space="preserve">*Impact of air transport on climate change" , Revista: South Florida Journal of Development, ISSN 22675-5459, Año: 2021, Autores: 3, Puntaje: 0,5.
*IMPACTO DE LOS KPIS EN LOS PROCESOS PRODUCTIVOS DE LA INDUSTRIA" , Revista: TECINNOVA, ISSN 2500-7211, Año: 2020, Autores: 5, Puntaje: 0,25.
"Operations Management in the competitiveness of the Clusters", Revista: Mundo Fesc, ISSN 2216-0388, Año: 2019, Autores: 4, Clasificación: NA, Puntaje: 0,25. 
</t>
    </r>
    <r>
      <rPr>
        <b/>
        <sz val="9"/>
        <color theme="1"/>
        <rFont val="Arial"/>
        <family val="2"/>
      </rPr>
      <t xml:space="preserve">
PONENCIAS:</t>
    </r>
    <r>
      <rPr>
        <sz val="9"/>
        <color theme="1"/>
        <rFont val="Arial"/>
        <family val="2"/>
      </rPr>
      <t xml:space="preserve">
*Process Optimization of Advertising Articles Using an Integrated Strategy of Production and Environmental Care",  Año: 2021, Autores: 4, Evento internacional. Puntaje: 0,25.
*La gestión logística como base de la competitividad empresarial. Estudio de caso latinoamericano. II Congreso Internacional de Ciencias Económicas y Sociales. Noviembre de 2021. 3 autores=0,5 puntos.
*Experiencia profesoral en la internacionalización del currículo a través de clase espejo programadas por la Universidad Austral de Chile.  Estudio de caso latinoamericano. II Congreso Internacional de Ciencias Económicas y Sociales. Noviembre de 2021. Evento internacional. 5 autores=0,25 puntos.
*Cadenas de MARKOV aplicado a un proceso de producción de transformadores. Estudio de caso latinoamericano. II Congreso Internacional de Ciencias Económicas y Sociales. Noviembre de 2021. 4 autores=0,25 puntos.
*Experiencia investigativa en el desarrollo de modelamiento en empresa de manufactura. I Congreso internacional de ciencias económicas y sociales. II Encuentro de socialización académica sobre experiencias investigativas. Noviembre de 2020. Evento internacional. 4 autores=0,25 puntos.
*Análisis de sensibilidad para la toma de decisiones en el contexto de la producción. 23rd International Congress on Project Management and Engineering. Julio de 2019. Evento internacional. 3 autores=0,5 puntos.
+El documento Theorization on case studies in business intelligence management on intellectual capitals" corresponde  a memorias del IV International Conference/Days of Applied Mathematics y no a artículo, dado que no se adjunta la certificación no puede ser puntuado. 
*Los demás soportes presentados en el apartado de ponencias no pueden ser puntuados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Si bien se adjuntan las memorias no se puede visualizar la ponencia dentro de las memorias. 
*El aspirante alcanza el tope por el concepto de ponencias. 
Todos los soportes presentados en el apartado de libros corresponden a memorias de evento, por lo que no pueden ser puntuados.</t>
    </r>
  </si>
  <si>
    <t>UNIVERSIDAD CATÓLICA PEREIRA- INVESTIGACIÓN, NO SE LE PUEDE PUNTUAR YA QUE NO CUMPLE CON LOS REQUISITOS DE LOS TERMINOS DE REFERENCIA NO SE RELACIONA TIEMPO DE DEDICACIÓN.
CORPORACIÓN INSTITUTO DE ADMINISTRACIÓN Y FINANZAS - CONTRATO INDEFINIDO 02/06/2016 al 26/04/2017-NO SE LE PUNTUA YA QUE LA FECHA DE EXPEDICION DE LA TARJETA PROFESIONAL DEL 20/9/2018
UNIVERSIDAD NACIONAL EXPERIMENTAL DEL TACHIRA - CONTRATO 01/12/2001 - 12/02/2016- 14 años 2 meses 
LAFARGE-CONTRATO-27/01/1997 al 08/02/2001- 4 años 1 mes 
FABRICA NACIONAL DE CEMENTOS-CONTRATO-NO ESPECIFICA EL DÍA DE INGRESO NI DE TERMINACIÓN
ASESORÍA TÉCNICA Y SISTEMAS-SE TRASLAPA CON OTRA EXPERIENCIA
TEXFIN-CONTRATO- 01/08/1995 al 24/05/1996- 9 meses 23 días 
TOTAL: 19 AÑOS 39 DÍAS 
El aspirante alcanza el tope por el concepto de experiencia profesional.</t>
  </si>
  <si>
    <t xml:space="preserve">SURCOLOMBIANA-CATEDRÁTICO-01/11/2000 al 30/11/2000-32 horas
CORHUILA-CATEDRÁTICO       = 552 HORAS =1,15 AÑOS= 1,15 PUNTOS.
INESUP - REMINGTON        CATEDRÁTICO - 15/11/2008  al  29/11/2008-30 horas
INESUP - REMINGTON        CATEDRÁTICO - 04/04/2008 al 05/07/2008-100 horas
INESUP - REMINGTON        CATEDRÁTICO - 17/10/2008  al 08/11/2008-40 horas
INESUP - REMINGTON        CATEDRÁTICO - 23/09/2008 al 28/09/2008-20 horas
INESUP - REMINGTON        CATEDRÁTICO - 28/03/2009 al 12/06/2009-100 horas
INESUP - REMINGTON        CATEDRÁTICO - 05/11/2011 al 12/11/2011-20 horas
INESUP - REMINGTON        CATEDRÁTICO - 02/10/2010 al 02/10/2010-12 horas
INESUP - REMINGTON        CATEDRÁTICO - 12/07/2010 al 17/9/2010-35 horas
ESAP        CATEDRÁTICO        = 1632 HORAS= 3,4 AÑOS= 3,4 PUNTOS
UNAD        CATEDRÁTICO        04/02/2017al 14/06/2017 - 274 horas
UNAD        OCASIONALT.C-24/08/2016 al 27/12/2016= 4 meses 3 días        
UNAD        OCASIONALT.C-08/02/2016 al 24/07/2016 = 5 meses 16 días  
UNAD        OCASIONALT.C-17/08/2015 al15/12/2015 = 3 meses 28 días     
UNAD        CATEDRÁTICO-17/04/2015 al 16/08/2015 =128 horas 
UNAD        OCASIONAL T.C-22/01/2013 al 11/06/2013 = 4 meses 19 días   
UNAD        OCASIONAL T.C-23/01/2012 al 23/12/2012 = 11 meses           
UNAD        OCASIONAL T.C-24/01/2011 al 23/12/2011= 11 meses         
UNAD        OCASIONAL T.C- 12/02/2010 al 18/12/2010 10        6        
UNAD        OCASIONAL MEDIO TIEMPO         02/02/2009        16/12/2009                5        7        
UNAD        CATEDRÁTICO        01/09/2008        30/12/2008                                186
UNAD        OCASIONAL MEDIO TIEMPO         14/01/2008        30/07/2008                3        8        
UNAD        CATEDRÁTICO        03/08/2007        19/12/2007                                192
UNAD        OCASIONAL MEDIO TIEMPO         01/06/2006        15/12/2006                3        7        
UNAD        OCASIONAL MEDIO TIEMPO         01/02/2006        30/06/2006                2        15        
UNAD        OCASIONAL MEDIO TIEMPO         01/02/2005        15/12/2005                5        7        
UT        CATEDRÁTICO        = 150 HORAS = 0,31 AÑOS= 0,31 PUNTOS
UNINAVARRA        TIEMPO COMPLETO        02/08/2019        24/11/2019                3        22        
UNINAVARRA        TIEMPO COMPLETO        25/01/2019        31/05/2019                4        6        
UNINAVARRA        TIEMPO COMPLETO        15/11/2018        08/01/2019                1        23        
UNINAVARRA        GESTOR DE INVESTIGACIÓN        09/04/2018        14/11/2018                7        5        
UNINAVARRA        DOCENTE MEDIO TIEMPO         22/01/2018        31/05/2018                3        9        
UNINAVARRA        CATEDRÁTICO        08/08/2017        26/11/2017- NO SE ESPECIFICA LAS HORAS CÁTEDRA                                
ESAP        TIEMPO COMPLETO        20/02/2020  al  10/07/2020= 4meses 20 días
TOTAL = 15 AÑOS - exece el total de puntos por este concepto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</si>
</sst>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34">
    <font>
      <sz val="11"/>
      <color theme="1"/>
      <name val="Calibri"/>
      <scheme val="minor"/>
    </font>
    <font>
      <b/>
      <sz val="13"/>
      <color theme="1"/>
      <name val="Calibri"/>
    </font>
    <font>
      <sz val="11"/>
      <name val="Calibri"/>
    </font>
    <font>
      <sz val="9"/>
      <color theme="1"/>
      <name val="Calibri"/>
    </font>
    <font>
      <b/>
      <sz val="9"/>
      <color theme="1"/>
      <name val="Arial"/>
    </font>
    <font>
      <sz val="10"/>
      <color theme="1"/>
      <name val="Arial"/>
    </font>
    <font>
      <sz val="11"/>
      <color theme="1"/>
      <name val="Calibri"/>
    </font>
    <font>
      <sz val="10"/>
      <color rgb="FF000000"/>
      <name val="Arial"/>
    </font>
    <font>
      <b/>
      <sz val="11"/>
      <color theme="1"/>
      <name val="Arial"/>
    </font>
    <font>
      <b/>
      <sz val="10"/>
      <color theme="1"/>
      <name val="Arial"/>
    </font>
    <font>
      <b/>
      <u/>
      <sz val="10"/>
      <color theme="1"/>
      <name val="Arial"/>
    </font>
    <font>
      <b/>
      <u/>
      <sz val="10"/>
      <color theme="1"/>
      <name val="Arial"/>
    </font>
    <font>
      <b/>
      <sz val="14"/>
      <color rgb="FF000000"/>
      <name val="Calibri"/>
    </font>
    <font>
      <b/>
      <sz val="16"/>
      <color rgb="FF000000"/>
      <name val="Calibri"/>
    </font>
    <font>
      <b/>
      <sz val="11"/>
      <color theme="0"/>
      <name val="Calibri"/>
    </font>
    <font>
      <b/>
      <sz val="16"/>
      <color theme="1"/>
      <name val="Calibri"/>
    </font>
    <font>
      <b/>
      <sz val="11"/>
      <color theme="1"/>
      <name val="Calibri"/>
    </font>
    <font>
      <b/>
      <sz val="12"/>
      <color theme="1"/>
      <name val="Arial"/>
    </font>
    <font>
      <b/>
      <sz val="20"/>
      <color theme="1"/>
      <name val="Arial"/>
    </font>
    <font>
      <b/>
      <sz val="16"/>
      <color theme="1"/>
      <name val="Arial"/>
    </font>
    <font>
      <b/>
      <sz val="7"/>
      <color theme="1"/>
      <name val="Arial"/>
    </font>
    <font>
      <b/>
      <sz val="14"/>
      <color theme="1"/>
      <name val="Arial"/>
    </font>
    <font>
      <b/>
      <sz val="18"/>
      <color theme="1"/>
      <name val="Arial"/>
    </font>
    <font>
      <sz val="8"/>
      <color theme="1"/>
      <name val="Arial"/>
    </font>
    <font>
      <sz val="9"/>
      <color theme="1"/>
      <name val="Arial"/>
    </font>
    <font>
      <sz val="11"/>
      <color rgb="FF000000"/>
      <name val="Arial"/>
    </font>
    <font>
      <u/>
      <sz val="10"/>
      <color theme="1"/>
      <name val="Arial"/>
    </font>
    <font>
      <b/>
      <sz val="8"/>
      <color theme="1"/>
      <name val="Arial"/>
    </font>
    <font>
      <b/>
      <i/>
      <sz val="10"/>
      <color theme="1"/>
      <name val="Arial"/>
    </font>
    <font>
      <sz val="10"/>
      <color theme="1"/>
      <name val="Arial"/>
      <family val="2"/>
    </font>
    <font>
      <sz val="9"/>
      <color theme="1"/>
      <name val="Arial"/>
      <family val="2"/>
    </font>
    <font>
      <b/>
      <sz val="9"/>
      <color theme="1"/>
      <name val="Arial"/>
      <family val="2"/>
    </font>
    <font>
      <sz val="9"/>
      <name val="Calibri"/>
      <family val="2"/>
    </font>
    <font>
      <sz val="8"/>
      <color theme="1"/>
      <name val="Arial"/>
      <family val="2"/>
    </font>
  </fonts>
  <fills count="6">
    <fill>
      <patternFill patternType="none"/>
    </fill>
    <fill>
      <patternFill patternType="gray125"/>
    </fill>
    <fill>
      <patternFill patternType="solid">
        <fgColor rgb="FFA5A5A5"/>
        <bgColor rgb="FFA5A5A5"/>
      </patternFill>
    </fill>
    <fill>
      <patternFill patternType="solid">
        <fgColor theme="0"/>
        <bgColor theme="0"/>
      </patternFill>
    </fill>
    <fill>
      <patternFill patternType="solid">
        <fgColor rgb="FFFFFFFF"/>
        <bgColor rgb="FFFFFFFF"/>
      </patternFill>
    </fill>
    <fill>
      <patternFill patternType="solid">
        <fgColor rgb="FF808080"/>
        <bgColor rgb="FF808080"/>
      </patternFill>
    </fill>
  </fills>
  <borders count="5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thin">
        <color rgb="FF000000"/>
      </left>
      <right style="thin">
        <color rgb="FF000000"/>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style="medium">
        <color rgb="FF000000"/>
      </bottom>
      <diagonal/>
    </border>
    <border>
      <left style="thin">
        <color rgb="FF000000"/>
      </left>
      <right style="medium">
        <color indexed="64"/>
      </right>
      <top/>
      <bottom style="medium">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159">
    <xf numFmtId="0" fontId="0" fillId="0" borderId="0" xfId="0" applyFont="1" applyAlignment="1"/>
    <xf numFmtId="0" fontId="3" fillId="0" borderId="0" xfId="0" applyFont="1"/>
    <xf numFmtId="0" fontId="3" fillId="0" borderId="7" xfId="0" applyFont="1" applyBorder="1" applyAlignment="1">
      <alignment horizontal="center" vertical="center"/>
    </xf>
    <xf numFmtId="0" fontId="3" fillId="0" borderId="0" xfId="0" applyFont="1" applyAlignment="1">
      <alignment horizontal="center"/>
    </xf>
    <xf numFmtId="0" fontId="3" fillId="0" borderId="8" xfId="0" applyFont="1" applyBorder="1" applyAlignment="1">
      <alignment horizontal="center"/>
    </xf>
    <xf numFmtId="0" fontId="4" fillId="2" borderId="11" xfId="0" applyFont="1" applyFill="1" applyBorder="1" applyAlignment="1">
      <alignment horizontal="center" vertical="center" wrapText="1"/>
    </xf>
    <xf numFmtId="0" fontId="5" fillId="3" borderId="12" xfId="0" applyFont="1" applyFill="1" applyBorder="1" applyAlignment="1">
      <alignment horizontal="left" vertical="center" wrapText="1"/>
    </xf>
    <xf numFmtId="0" fontId="5" fillId="3" borderId="12" xfId="0" applyFont="1" applyFill="1" applyBorder="1" applyAlignment="1">
      <alignment horizontal="center" vertical="center"/>
    </xf>
    <xf numFmtId="4" fontId="8" fillId="3" borderId="12" xfId="0" applyNumberFormat="1" applyFont="1" applyFill="1" applyBorder="1" applyAlignment="1">
      <alignment horizontal="center" vertical="center"/>
    </xf>
    <xf numFmtId="0" fontId="3" fillId="3" borderId="13" xfId="0" applyFont="1" applyFill="1" applyBorder="1"/>
    <xf numFmtId="0" fontId="5" fillId="0" borderId="12" xfId="0" applyFont="1" applyBorder="1" applyAlignment="1">
      <alignment horizontal="left" vertical="center" wrapText="1"/>
    </xf>
    <xf numFmtId="0" fontId="5" fillId="0" borderId="12" xfId="0" applyFont="1" applyBorder="1" applyAlignment="1">
      <alignment horizontal="center" vertical="center"/>
    </xf>
    <xf numFmtId="2" fontId="8" fillId="3" borderId="12" xfId="0" applyNumberFormat="1" applyFont="1" applyFill="1" applyBorder="1" applyAlignment="1">
      <alignment horizontal="center" vertical="center"/>
    </xf>
    <xf numFmtId="0" fontId="5" fillId="3" borderId="12" xfId="0" applyFont="1" applyFill="1" applyBorder="1" applyAlignment="1">
      <alignment horizontal="left" vertical="center"/>
    </xf>
    <xf numFmtId="0" fontId="5" fillId="0" borderId="12" xfId="0" applyFont="1" applyBorder="1" applyAlignment="1">
      <alignment horizontal="left" vertical="center"/>
    </xf>
    <xf numFmtId="4" fontId="8" fillId="0" borderId="14" xfId="0" applyNumberFormat="1" applyFont="1" applyBorder="1" applyAlignment="1">
      <alignment horizontal="center" vertical="center"/>
    </xf>
    <xf numFmtId="0" fontId="7" fillId="0" borderId="12" xfId="0" applyFont="1" applyBorder="1" applyAlignment="1">
      <alignment horizontal="left" vertical="center"/>
    </xf>
    <xf numFmtId="0" fontId="3" fillId="0" borderId="0" xfId="0" applyFont="1" applyAlignment="1">
      <alignment horizontal="center" vertical="center"/>
    </xf>
    <xf numFmtId="0" fontId="6" fillId="0" borderId="0" xfId="0" applyFont="1"/>
    <xf numFmtId="0" fontId="14" fillId="0" borderId="0" xfId="0" applyFont="1" applyAlignment="1">
      <alignment horizontal="center" vertical="center"/>
    </xf>
    <xf numFmtId="0" fontId="16" fillId="0" borderId="0" xfId="0" applyFont="1" applyAlignment="1">
      <alignment horizontal="center" vertical="center"/>
    </xf>
    <xf numFmtId="4" fontId="9" fillId="0" borderId="2" xfId="0" applyNumberFormat="1" applyFont="1" applyBorder="1" applyAlignment="1">
      <alignment vertical="center" wrapText="1"/>
    </xf>
    <xf numFmtId="4" fontId="9" fillId="0" borderId="3" xfId="0" applyNumberFormat="1" applyFont="1" applyBorder="1" applyAlignment="1">
      <alignment vertical="center" wrapText="1"/>
    </xf>
    <xf numFmtId="4" fontId="9" fillId="0" borderId="0" xfId="0" applyNumberFormat="1" applyFont="1" applyAlignment="1">
      <alignment vertical="center" wrapText="1"/>
    </xf>
    <xf numFmtId="4" fontId="9" fillId="0" borderId="8" xfId="0" applyNumberFormat="1" applyFont="1" applyBorder="1" applyAlignment="1">
      <alignment vertical="center" wrapText="1"/>
    </xf>
    <xf numFmtId="4" fontId="5" fillId="0" borderId="0" xfId="0" applyNumberFormat="1" applyFont="1" applyAlignment="1">
      <alignment vertical="center"/>
    </xf>
    <xf numFmtId="3" fontId="17" fillId="0" borderId="4" xfId="0" applyNumberFormat="1" applyFont="1" applyBorder="1" applyAlignment="1">
      <alignment horizontal="left" vertical="center"/>
    </xf>
    <xf numFmtId="4" fontId="17" fillId="0" borderId="5" xfId="0" applyNumberFormat="1" applyFont="1" applyBorder="1" applyAlignment="1">
      <alignment horizontal="left" vertical="center"/>
    </xf>
    <xf numFmtId="4" fontId="9" fillId="0" borderId="5" xfId="0" applyNumberFormat="1" applyFont="1" applyBorder="1" applyAlignment="1">
      <alignment horizontal="center" vertical="center"/>
    </xf>
    <xf numFmtId="4" fontId="9" fillId="0" borderId="6" xfId="0" applyNumberFormat="1" applyFont="1" applyBorder="1" applyAlignment="1">
      <alignment horizontal="center" vertical="center"/>
    </xf>
    <xf numFmtId="4" fontId="9" fillId="0" borderId="18" xfId="0" applyNumberFormat="1" applyFont="1" applyBorder="1" applyAlignment="1">
      <alignment horizontal="center" vertical="center" wrapText="1"/>
    </xf>
    <xf numFmtId="4" fontId="9" fillId="0" borderId="24" xfId="0" applyNumberFormat="1" applyFont="1" applyBorder="1" applyAlignment="1">
      <alignment horizontal="center" vertical="center" wrapText="1"/>
    </xf>
    <xf numFmtId="4" fontId="5" fillId="0" borderId="30" xfId="0" applyNumberFormat="1" applyFont="1" applyBorder="1" applyAlignment="1">
      <alignment horizontal="center" vertical="center" wrapText="1"/>
    </xf>
    <xf numFmtId="4" fontId="5" fillId="0" borderId="29" xfId="0" applyNumberFormat="1" applyFont="1" applyBorder="1" applyAlignment="1">
      <alignment horizontal="center" vertical="center" wrapText="1"/>
    </xf>
    <xf numFmtId="4" fontId="5" fillId="0" borderId="31" xfId="0" applyNumberFormat="1" applyFont="1" applyBorder="1" applyAlignment="1">
      <alignment horizontal="center" vertical="center" wrapText="1"/>
    </xf>
    <xf numFmtId="4" fontId="5" fillId="0" borderId="32" xfId="0" applyNumberFormat="1" applyFont="1" applyBorder="1" applyAlignment="1">
      <alignment horizontal="center" vertical="center" wrapText="1"/>
    </xf>
    <xf numFmtId="4" fontId="5" fillId="0" borderId="0" xfId="0" applyNumberFormat="1" applyFont="1" applyAlignment="1">
      <alignment horizontal="center" vertical="center" wrapText="1"/>
    </xf>
    <xf numFmtId="4" fontId="19" fillId="0" borderId="33" xfId="0" applyNumberFormat="1" applyFont="1" applyBorder="1" applyAlignment="1">
      <alignment horizontal="center" vertical="center" wrapText="1"/>
    </xf>
    <xf numFmtId="3" fontId="20" fillId="0" borderId="7" xfId="0" applyNumberFormat="1" applyFont="1" applyBorder="1" applyAlignment="1">
      <alignment vertical="center"/>
    </xf>
    <xf numFmtId="4" fontId="5" fillId="0" borderId="8" xfId="0" applyNumberFormat="1" applyFont="1" applyBorder="1" applyAlignment="1">
      <alignment vertical="center"/>
    </xf>
    <xf numFmtId="4" fontId="17" fillId="0" borderId="34" xfId="0" applyNumberFormat="1" applyFont="1" applyBorder="1" applyAlignment="1">
      <alignment horizontal="center" vertical="center"/>
    </xf>
    <xf numFmtId="4" fontId="5" fillId="0" borderId="35" xfId="0" applyNumberFormat="1" applyFont="1" applyBorder="1" applyAlignment="1">
      <alignment horizontal="center" vertical="center"/>
    </xf>
    <xf numFmtId="4" fontId="5" fillId="0" borderId="7" xfId="0" applyNumberFormat="1" applyFont="1" applyBorder="1" applyAlignment="1">
      <alignment horizontal="center" vertical="center"/>
    </xf>
    <xf numFmtId="4" fontId="9" fillId="0" borderId="34" xfId="0" applyNumberFormat="1" applyFont="1" applyBorder="1" applyAlignment="1">
      <alignment horizontal="center" vertical="center"/>
    </xf>
    <xf numFmtId="3" fontId="9" fillId="0" borderId="7" xfId="0" applyNumberFormat="1" applyFont="1" applyBorder="1" applyAlignment="1">
      <alignment vertical="center"/>
    </xf>
    <xf numFmtId="0" fontId="5" fillId="0" borderId="0" xfId="0" applyFont="1"/>
    <xf numFmtId="4" fontId="9" fillId="0" borderId="8" xfId="0" applyNumberFormat="1" applyFont="1" applyBorder="1" applyAlignment="1">
      <alignment horizontal="center" vertical="center"/>
    </xf>
    <xf numFmtId="4" fontId="5" fillId="0" borderId="17" xfId="0" applyNumberFormat="1" applyFont="1" applyBorder="1" applyAlignment="1">
      <alignment horizontal="left" vertical="center"/>
    </xf>
    <xf numFmtId="4" fontId="5" fillId="0" borderId="17" xfId="0" applyNumberFormat="1" applyFont="1" applyBorder="1" applyAlignment="1">
      <alignment horizontal="left" vertical="center" wrapText="1"/>
    </xf>
    <xf numFmtId="4" fontId="17" fillId="0" borderId="7" xfId="0" applyNumberFormat="1" applyFont="1" applyBorder="1" applyAlignment="1">
      <alignment horizontal="left" vertical="center" wrapText="1"/>
    </xf>
    <xf numFmtId="4" fontId="17" fillId="0" borderId="0" xfId="0" applyNumberFormat="1" applyFont="1" applyAlignment="1">
      <alignment horizontal="left" vertical="center" wrapText="1"/>
    </xf>
    <xf numFmtId="4" fontId="5" fillId="0" borderId="0" xfId="0" applyNumberFormat="1" applyFont="1" applyAlignment="1">
      <alignment horizontal="center" vertical="center"/>
    </xf>
    <xf numFmtId="4" fontId="5" fillId="0" borderId="0" xfId="0" applyNumberFormat="1" applyFont="1" applyAlignment="1">
      <alignment horizontal="left" vertical="center" wrapText="1"/>
    </xf>
    <xf numFmtId="4" fontId="9" fillId="0" borderId="36" xfId="0" applyNumberFormat="1" applyFont="1" applyBorder="1" applyAlignment="1">
      <alignment horizontal="center" vertical="center" wrapText="1"/>
    </xf>
    <xf numFmtId="3" fontId="21" fillId="0" borderId="7" xfId="0" applyNumberFormat="1" applyFont="1" applyBorder="1" applyAlignment="1">
      <alignment horizontal="center" vertical="center"/>
    </xf>
    <xf numFmtId="3" fontId="21" fillId="0" borderId="0" xfId="0" applyNumberFormat="1" applyFont="1" applyAlignment="1">
      <alignment horizontal="center" vertical="center"/>
    </xf>
    <xf numFmtId="164" fontId="6" fillId="0" borderId="0" xfId="0" applyNumberFormat="1" applyFont="1"/>
    <xf numFmtId="3" fontId="9" fillId="0" borderId="7" xfId="0" applyNumberFormat="1" applyFont="1" applyBorder="1" applyAlignment="1">
      <alignment horizontal="center" vertical="center"/>
    </xf>
    <xf numFmtId="4" fontId="9" fillId="0" borderId="0" xfId="0" applyNumberFormat="1" applyFont="1" applyAlignment="1">
      <alignment horizontal="center" vertical="center"/>
    </xf>
    <xf numFmtId="2" fontId="6" fillId="0" borderId="0" xfId="0" applyNumberFormat="1" applyFont="1"/>
    <xf numFmtId="3" fontId="5" fillId="0" borderId="7" xfId="0" applyNumberFormat="1" applyFont="1" applyBorder="1" applyAlignment="1">
      <alignment vertical="center"/>
    </xf>
    <xf numFmtId="4" fontId="9" fillId="0" borderId="8" xfId="0" applyNumberFormat="1" applyFont="1" applyBorder="1" applyAlignment="1">
      <alignment vertical="center"/>
    </xf>
    <xf numFmtId="4" fontId="5" fillId="0" borderId="5" xfId="0" applyNumberFormat="1" applyFont="1" applyBorder="1" applyAlignment="1">
      <alignment vertical="center"/>
    </xf>
    <xf numFmtId="4" fontId="22" fillId="5" borderId="40" xfId="0" applyNumberFormat="1" applyFont="1" applyFill="1" applyBorder="1" applyAlignment="1">
      <alignment horizontal="center" vertical="center"/>
    </xf>
    <xf numFmtId="3" fontId="5" fillId="0" borderId="0" xfId="0" applyNumberFormat="1" applyFont="1" applyAlignment="1">
      <alignment vertical="center"/>
    </xf>
    <xf numFmtId="4" fontId="9" fillId="0" borderId="0" xfId="0" applyNumberFormat="1" applyFont="1" applyAlignment="1">
      <alignment vertical="center"/>
    </xf>
    <xf numFmtId="4" fontId="8" fillId="0" borderId="34" xfId="0" applyNumberFormat="1" applyFont="1" applyBorder="1" applyAlignment="1">
      <alignment horizontal="center" vertical="center"/>
    </xf>
    <xf numFmtId="0" fontId="6" fillId="0" borderId="0" xfId="0" applyFont="1" applyAlignment="1">
      <alignment wrapText="1"/>
    </xf>
    <xf numFmtId="4" fontId="5" fillId="0" borderId="31" xfId="0" applyNumberFormat="1" applyFont="1" applyBorder="1" applyAlignment="1">
      <alignment horizontal="center" vertical="center" wrapText="1"/>
    </xf>
    <xf numFmtId="4" fontId="9" fillId="0" borderId="34" xfId="0" applyNumberFormat="1" applyFont="1" applyBorder="1" applyAlignment="1">
      <alignment horizontal="center" vertical="center"/>
    </xf>
    <xf numFmtId="4" fontId="25" fillId="4" borderId="13" xfId="0" applyNumberFormat="1" applyFont="1" applyFill="1" applyBorder="1" applyAlignment="1">
      <alignment horizontal="left"/>
    </xf>
    <xf numFmtId="0" fontId="2" fillId="0" borderId="10" xfId="0" applyFont="1" applyBorder="1"/>
    <xf numFmtId="0" fontId="1" fillId="0" borderId="1" xfId="0" applyFont="1" applyBorder="1" applyAlignment="1">
      <alignment horizontal="center"/>
    </xf>
    <xf numFmtId="0" fontId="2" fillId="0" borderId="2" xfId="0" applyFont="1" applyBorder="1"/>
    <xf numFmtId="0" fontId="2" fillId="0" borderId="3" xfId="0" applyFont="1" applyBorder="1"/>
    <xf numFmtId="0" fontId="1" fillId="0" borderId="4" xfId="0" applyFont="1" applyBorder="1" applyAlignment="1">
      <alignment horizontal="center" wrapText="1"/>
    </xf>
    <xf numFmtId="0" fontId="2" fillId="0" borderId="5" xfId="0" applyFont="1" applyBorder="1"/>
    <xf numFmtId="0" fontId="2" fillId="0" borderId="6" xfId="0" applyFont="1" applyBorder="1"/>
    <xf numFmtId="0" fontId="12" fillId="0" borderId="1" xfId="0" applyFont="1" applyBorder="1" applyAlignment="1">
      <alignment horizontal="center"/>
    </xf>
    <xf numFmtId="0" fontId="2" fillId="0" borderId="7" xfId="0" applyFont="1" applyBorder="1"/>
    <xf numFmtId="0" fontId="0" fillId="0" borderId="0" xfId="0" applyFont="1" applyAlignment="1"/>
    <xf numFmtId="0" fontId="2" fillId="0" borderId="8" xfId="0" applyFont="1" applyBorder="1"/>
    <xf numFmtId="0" fontId="2" fillId="0" borderId="4" xfId="0" applyFont="1" applyBorder="1"/>
    <xf numFmtId="0" fontId="13" fillId="0" borderId="15" xfId="0" applyFont="1" applyBorder="1" applyAlignment="1">
      <alignment horizontal="center" vertical="center" wrapText="1"/>
    </xf>
    <xf numFmtId="0" fontId="2" fillId="0" borderId="15" xfId="0" applyFont="1" applyBorder="1"/>
    <xf numFmtId="0" fontId="2" fillId="0" borderId="16" xfId="0" applyFont="1" applyBorder="1"/>
    <xf numFmtId="0" fontId="15" fillId="0" borderId="15" xfId="0" applyFont="1" applyBorder="1" applyAlignment="1">
      <alignment horizontal="center" vertical="center" wrapText="1"/>
    </xf>
    <xf numFmtId="4" fontId="17" fillId="0" borderId="1" xfId="0" applyNumberFormat="1" applyFont="1" applyBorder="1" applyAlignment="1">
      <alignment horizontal="left" vertical="center"/>
    </xf>
    <xf numFmtId="4" fontId="5" fillId="0" borderId="2" xfId="0" applyNumberFormat="1" applyFont="1" applyBorder="1" applyAlignment="1">
      <alignment horizontal="left" vertical="center"/>
    </xf>
    <xf numFmtId="4" fontId="5" fillId="0" borderId="0" xfId="0" applyNumberFormat="1" applyFont="1" applyAlignment="1">
      <alignment horizontal="left" vertical="center"/>
    </xf>
    <xf numFmtId="4" fontId="18" fillId="0" borderId="17" xfId="0" applyNumberFormat="1" applyFont="1" applyBorder="1" applyAlignment="1">
      <alignment horizontal="center" vertical="center"/>
    </xf>
    <xf numFmtId="4" fontId="9" fillId="0" borderId="9" xfId="0" applyNumberFormat="1" applyFont="1" applyBorder="1" applyAlignment="1">
      <alignment horizontal="center" vertical="center" wrapText="1"/>
    </xf>
    <xf numFmtId="4" fontId="9" fillId="0" borderId="22" xfId="0" applyNumberFormat="1" applyFont="1" applyBorder="1" applyAlignment="1">
      <alignment horizontal="center" vertical="center" wrapText="1"/>
    </xf>
    <xf numFmtId="0" fontId="2" fillId="0" borderId="26" xfId="0" applyFont="1" applyBorder="1"/>
    <xf numFmtId="4" fontId="9" fillId="0" borderId="0" xfId="0" applyNumberFormat="1" applyFont="1" applyAlignment="1">
      <alignment horizontal="center" vertical="center" wrapText="1"/>
    </xf>
    <xf numFmtId="4" fontId="9" fillId="0" borderId="23" xfId="0" applyNumberFormat="1" applyFont="1" applyBorder="1" applyAlignment="1">
      <alignment horizontal="center" vertical="center" wrapText="1"/>
    </xf>
    <xf numFmtId="0" fontId="2" fillId="0" borderId="27" xfId="0" applyFont="1" applyBorder="1"/>
    <xf numFmtId="4" fontId="9" fillId="0" borderId="20" xfId="0" applyNumberFormat="1" applyFont="1" applyBorder="1" applyAlignment="1">
      <alignment horizontal="center" vertical="center" wrapText="1"/>
    </xf>
    <xf numFmtId="0" fontId="2" fillId="0" borderId="21" xfId="0" applyFont="1" applyBorder="1"/>
    <xf numFmtId="0" fontId="2" fillId="0" borderId="25" xfId="0" applyFont="1" applyBorder="1"/>
    <xf numFmtId="0" fontId="2" fillId="0" borderId="24" xfId="0" applyFont="1" applyBorder="1"/>
    <xf numFmtId="4" fontId="5" fillId="0" borderId="30" xfId="0" applyNumberFormat="1" applyFont="1" applyBorder="1" applyAlignment="1">
      <alignment horizontal="center" vertical="center" wrapText="1"/>
    </xf>
    <xf numFmtId="0" fontId="2" fillId="0" borderId="29" xfId="0" applyFont="1" applyBorder="1"/>
    <xf numFmtId="4" fontId="17" fillId="0" borderId="7" xfId="0" applyNumberFormat="1" applyFont="1" applyBorder="1" applyAlignment="1">
      <alignment horizontal="left" vertical="center"/>
    </xf>
    <xf numFmtId="4" fontId="9" fillId="0" borderId="7" xfId="0" applyNumberFormat="1" applyFont="1" applyBorder="1" applyAlignment="1">
      <alignment horizontal="center" vertical="center" wrapText="1"/>
    </xf>
    <xf numFmtId="0" fontId="2" fillId="0" borderId="18" xfId="0" applyFont="1" applyBorder="1"/>
    <xf numFmtId="4" fontId="9" fillId="0" borderId="19" xfId="0" applyNumberFormat="1" applyFont="1" applyBorder="1" applyAlignment="1">
      <alignment horizontal="center" vertical="center" wrapText="1"/>
    </xf>
    <xf numFmtId="4" fontId="9" fillId="0" borderId="28" xfId="0" applyNumberFormat="1" applyFont="1" applyBorder="1" applyAlignment="1">
      <alignment horizontal="left" vertical="center" wrapText="1"/>
    </xf>
    <xf numFmtId="4" fontId="21" fillId="0" borderId="7" xfId="0" applyNumberFormat="1" applyFont="1" applyBorder="1" applyAlignment="1">
      <alignment horizontal="center" vertical="center"/>
    </xf>
    <xf numFmtId="3" fontId="22" fillId="0" borderId="17" xfId="0" applyNumberFormat="1" applyFont="1" applyBorder="1" applyAlignment="1">
      <alignment horizontal="center" vertical="center"/>
    </xf>
    <xf numFmtId="4" fontId="9"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9" fillId="0" borderId="17" xfId="0" applyNumberFormat="1" applyFont="1" applyBorder="1" applyAlignment="1">
      <alignment horizontal="center" vertical="center" wrapText="1"/>
    </xf>
    <xf numFmtId="4" fontId="5" fillId="0" borderId="17"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3" fontId="21" fillId="4" borderId="17" xfId="0" applyNumberFormat="1" applyFont="1" applyFill="1" applyBorder="1" applyAlignment="1">
      <alignment horizontal="center" vertical="center"/>
    </xf>
    <xf numFmtId="4" fontId="23" fillId="0" borderId="4" xfId="0" applyNumberFormat="1" applyFont="1" applyBorder="1" applyAlignment="1">
      <alignment horizontal="left" vertical="center" wrapText="1"/>
    </xf>
    <xf numFmtId="4" fontId="22" fillId="5" borderId="37" xfId="0" applyNumberFormat="1" applyFont="1" applyFill="1" applyBorder="1" applyAlignment="1">
      <alignment horizontal="center" vertical="center"/>
    </xf>
    <xf numFmtId="0" fontId="2" fillId="0" borderId="38" xfId="0" applyFont="1" applyBorder="1"/>
    <xf numFmtId="0" fontId="2" fillId="0" borderId="39" xfId="0" applyFont="1" applyBorder="1"/>
    <xf numFmtId="4" fontId="5" fillId="0" borderId="4" xfId="0" applyNumberFormat="1" applyFont="1" applyBorder="1" applyAlignment="1">
      <alignment horizontal="left" vertical="center" wrapText="1"/>
    </xf>
    <xf numFmtId="4" fontId="24" fillId="0" borderId="4" xfId="0" applyNumberFormat="1" applyFont="1" applyBorder="1" applyAlignment="1">
      <alignment horizontal="left" vertical="center" wrapText="1"/>
    </xf>
    <xf numFmtId="4" fontId="5" fillId="0" borderId="17" xfId="0" applyNumberFormat="1" applyFont="1" applyBorder="1" applyAlignment="1">
      <alignment horizontal="left" vertical="center" wrapText="1"/>
    </xf>
    <xf numFmtId="4" fontId="21" fillId="0" borderId="4" xfId="0" applyNumberFormat="1" applyFont="1" applyBorder="1" applyAlignment="1">
      <alignment horizontal="center" vertical="center" wrapText="1"/>
    </xf>
    <xf numFmtId="49" fontId="7" fillId="4" borderId="12" xfId="0" applyNumberFormat="1"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41" xfId="0" applyFont="1" applyFill="1" applyBorder="1" applyAlignment="1">
      <alignment horizontal="center" vertical="center" wrapText="1"/>
    </xf>
    <xf numFmtId="4" fontId="29" fillId="0" borderId="4" xfId="0" applyNumberFormat="1" applyFont="1" applyBorder="1" applyAlignment="1">
      <alignment horizontal="left" vertical="center" wrapText="1"/>
    </xf>
    <xf numFmtId="4" fontId="30" fillId="0" borderId="4" xfId="0" applyNumberFormat="1" applyFont="1" applyBorder="1" applyAlignment="1">
      <alignment horizontal="left" vertical="center" wrapText="1"/>
    </xf>
    <xf numFmtId="0" fontId="32" fillId="0" borderId="5" xfId="0" applyFont="1" applyBorder="1"/>
    <xf numFmtId="0" fontId="32" fillId="0" borderId="6" xfId="0" applyFont="1" applyBorder="1"/>
    <xf numFmtId="4" fontId="33" fillId="0" borderId="4" xfId="0" applyNumberFormat="1" applyFont="1" applyBorder="1" applyAlignment="1">
      <alignment horizontal="left" vertical="center" wrapText="1"/>
    </xf>
    <xf numFmtId="0" fontId="2" fillId="0" borderId="5" xfId="0" applyFont="1" applyBorder="1" applyAlignment="1">
      <alignment horizontal="left"/>
    </xf>
    <xf numFmtId="0" fontId="2" fillId="0" borderId="6" xfId="0" applyFont="1" applyBorder="1" applyAlignment="1">
      <alignment horizontal="left"/>
    </xf>
    <xf numFmtId="4" fontId="5" fillId="0" borderId="15" xfId="0" applyNumberFormat="1" applyFont="1" applyBorder="1" applyAlignment="1">
      <alignment horizontal="left" vertical="center" wrapText="1"/>
    </xf>
    <xf numFmtId="0" fontId="2" fillId="0" borderId="15" xfId="0" applyFont="1" applyBorder="1" applyAlignment="1">
      <alignment horizontal="left"/>
    </xf>
    <xf numFmtId="0" fontId="2" fillId="0" borderId="16" xfId="0" applyFont="1" applyBorder="1" applyAlignment="1">
      <alignment horizontal="left"/>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2" fillId="0" borderId="45" xfId="0" applyFont="1" applyBorder="1"/>
    <xf numFmtId="2" fontId="4" fillId="2" borderId="4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2" fillId="0" borderId="47" xfId="0" applyFont="1" applyBorder="1"/>
    <xf numFmtId="0" fontId="2" fillId="0" borderId="48" xfId="0" applyFont="1" applyBorder="1"/>
    <xf numFmtId="0" fontId="5" fillId="0" borderId="49" xfId="0" applyFont="1" applyBorder="1" applyAlignment="1">
      <alignment horizontal="center" vertical="center"/>
    </xf>
    <xf numFmtId="0" fontId="9" fillId="3" borderId="50" xfId="0" applyFont="1" applyFill="1" applyBorder="1" applyAlignment="1">
      <alignment horizontal="center" vertical="center" wrapText="1"/>
    </xf>
    <xf numFmtId="0" fontId="5" fillId="3" borderId="14" xfId="0" applyFont="1" applyFill="1" applyBorder="1" applyAlignment="1">
      <alignment horizontal="left" vertical="center" wrapText="1"/>
    </xf>
    <xf numFmtId="0" fontId="5" fillId="3" borderId="14" xfId="0" applyFont="1" applyFill="1" applyBorder="1" applyAlignment="1">
      <alignment horizontal="center" vertical="center"/>
    </xf>
    <xf numFmtId="0" fontId="9" fillId="3" borderId="51" xfId="0" applyFont="1" applyFill="1" applyBorder="1" applyAlignment="1">
      <alignment horizontal="center" vertical="center" wrapText="1"/>
    </xf>
    <xf numFmtId="0" fontId="5" fillId="0" borderId="50" xfId="0" applyFont="1" applyBorder="1" applyAlignment="1">
      <alignment horizontal="center" vertical="center" wrapText="1"/>
    </xf>
    <xf numFmtId="0" fontId="10" fillId="0" borderId="50" xfId="0" applyFont="1" applyBorder="1" applyAlignment="1">
      <alignment horizontal="center" vertical="center" wrapText="1"/>
    </xf>
    <xf numFmtId="0" fontId="5" fillId="0" borderId="52" xfId="0" applyFont="1" applyBorder="1" applyAlignment="1">
      <alignment horizontal="center" vertical="center"/>
    </xf>
    <xf numFmtId="0" fontId="5" fillId="3" borderId="53" xfId="0" applyFont="1" applyFill="1" applyBorder="1" applyAlignment="1">
      <alignment horizontal="left" vertical="center" wrapText="1"/>
    </xf>
    <xf numFmtId="0" fontId="5" fillId="3" borderId="54" xfId="0" applyFont="1" applyFill="1" applyBorder="1" applyAlignment="1">
      <alignment horizontal="center" vertical="center" wrapText="1"/>
    </xf>
    <xf numFmtId="49" fontId="7" fillId="4" borderId="53" xfId="0" applyNumberFormat="1" applyFont="1" applyFill="1" applyBorder="1" applyAlignment="1">
      <alignment horizontal="left" vertical="center" wrapText="1"/>
    </xf>
    <xf numFmtId="0" fontId="5" fillId="3" borderId="53" xfId="0" applyFont="1" applyFill="1" applyBorder="1" applyAlignment="1">
      <alignment horizontal="center" vertical="center"/>
    </xf>
    <xf numFmtId="0" fontId="5" fillId="3" borderId="53" xfId="0" applyFont="1" applyFill="1" applyBorder="1" applyAlignment="1">
      <alignment horizontal="left" vertical="center"/>
    </xf>
    <xf numFmtId="0" fontId="11" fillId="0" borderId="5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customschemas.google.com/relationships/workbookmetadata" Target="metadata"/><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3329940" cy="1501140"/>
    <xdr:pic>
      <xdr:nvPicPr>
        <xdr:cNvPr id="2" name="image1.png" title="Imagen"/>
        <xdr:cNvPicPr preferRelativeResize="0"/>
      </xdr:nvPicPr>
      <xdr:blipFill>
        <a:blip xmlns:r="http://schemas.openxmlformats.org/officeDocument/2006/relationships" r:embed="rId1" cstate="print"/>
        <a:stretch>
          <a:fillRect/>
        </a:stretch>
      </xdr:blipFill>
      <xdr:spPr>
        <a:xfrm>
          <a:off x="0" y="38100"/>
          <a:ext cx="3329940" cy="150114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502920</xdr:colOff>
      <xdr:row>2</xdr:row>
      <xdr:rowOff>228600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108960" cy="1074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487680</xdr:colOff>
      <xdr:row>2</xdr:row>
      <xdr:rowOff>236220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93720" cy="1082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556260</xdr:colOff>
      <xdr:row>2</xdr:row>
      <xdr:rowOff>213360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162300" cy="1059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525780</xdr:colOff>
      <xdr:row>2</xdr:row>
      <xdr:rowOff>129540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131820" cy="975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563880</xdr:colOff>
      <xdr:row>3</xdr:row>
      <xdr:rowOff>22860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169920" cy="1112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30480</xdr:colOff>
      <xdr:row>0</xdr:row>
      <xdr:rowOff>38100</xdr:rowOff>
    </xdr:from>
    <xdr:to>
      <xdr:col>4</xdr:col>
      <xdr:colOff>468630</xdr:colOff>
      <xdr:row>2</xdr:row>
      <xdr:rowOff>161925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30480" y="3810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784860</xdr:colOff>
      <xdr:row>2</xdr:row>
      <xdr:rowOff>213360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390900" cy="1059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438150</xdr:colOff>
      <xdr:row>2</xdr:row>
      <xdr:rowOff>123825</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44190" cy="969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548640</xdr:colOff>
      <xdr:row>2</xdr:row>
      <xdr:rowOff>198120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893820" cy="1043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510540</xdr:colOff>
      <xdr:row>2</xdr:row>
      <xdr:rowOff>213360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116580" cy="1059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525780</xdr:colOff>
      <xdr:row>2</xdr:row>
      <xdr:rowOff>190500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131820" cy="103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15240</xdr:colOff>
      <xdr:row>0</xdr:row>
      <xdr:rowOff>45720</xdr:rowOff>
    </xdr:from>
    <xdr:to>
      <xdr:col>4</xdr:col>
      <xdr:colOff>510540</xdr:colOff>
      <xdr:row>2</xdr:row>
      <xdr:rowOff>228600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5240" y="45720"/>
          <a:ext cx="310134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586740</xdr:colOff>
      <xdr:row>3</xdr:row>
      <xdr:rowOff>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192780" cy="1089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502920</xdr:colOff>
      <xdr:row>2</xdr:row>
      <xdr:rowOff>220980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26136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487680</xdr:colOff>
      <xdr:row>2</xdr:row>
      <xdr:rowOff>220980</xdr:rowOff>
    </xdr:to>
    <xdr:pic>
      <xdr:nvPicPr>
        <xdr:cNvPr id="3" name="WordPictureWatermark1242536830">
          <a:extLst>
            <a:ext uri="{FF2B5EF4-FFF2-40B4-BE49-F238E27FC236}">
              <a16:creationId xmlns:a16="http://schemas.microsoft.com/office/drawing/2014/main" id="{CAF34F18-0680-49BD-9750-CED4D136425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309372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B12" sqref="B12"/>
    </sheetView>
  </sheetViews>
  <sheetFormatPr baseColWidth="10" defaultColWidth="14.44140625" defaultRowHeight="15" customHeight="1"/>
  <cols>
    <col min="1" max="1" width="6.44140625" customWidth="1"/>
    <col min="2" max="2" width="28.44140625" customWidth="1"/>
    <col min="3" max="3" width="24.6640625" customWidth="1"/>
    <col min="4" max="4" width="17.33203125" customWidth="1"/>
    <col min="5" max="5" width="28.5546875" customWidth="1"/>
    <col min="6" max="6" width="45.109375" customWidth="1"/>
    <col min="7" max="9" width="11.5546875" customWidth="1"/>
    <col min="10" max="10" width="56.21875" customWidth="1"/>
    <col min="11" max="26" width="11.5546875" customWidth="1"/>
  </cols>
  <sheetData>
    <row r="1" spans="1:26" ht="50.25" customHeight="1">
      <c r="A1" s="72" t="s">
        <v>0</v>
      </c>
      <c r="B1" s="73"/>
      <c r="C1" s="73"/>
      <c r="D1" s="73"/>
      <c r="E1" s="73"/>
      <c r="F1" s="73"/>
      <c r="G1" s="73"/>
      <c r="H1" s="73"/>
      <c r="I1" s="73"/>
      <c r="J1" s="74"/>
      <c r="K1" s="1"/>
      <c r="L1" s="1"/>
      <c r="M1" s="1"/>
      <c r="N1" s="1"/>
      <c r="O1" s="1"/>
      <c r="P1" s="1"/>
      <c r="Q1" s="1"/>
      <c r="R1" s="1"/>
      <c r="S1" s="1"/>
      <c r="T1" s="1"/>
      <c r="U1" s="1"/>
      <c r="V1" s="1"/>
      <c r="W1" s="1"/>
      <c r="X1" s="1"/>
      <c r="Y1" s="1"/>
      <c r="Z1" s="1"/>
    </row>
    <row r="2" spans="1:26" ht="44.25" customHeight="1">
      <c r="A2" s="75" t="s">
        <v>1</v>
      </c>
      <c r="B2" s="76"/>
      <c r="C2" s="76"/>
      <c r="D2" s="76"/>
      <c r="E2" s="76"/>
      <c r="F2" s="76"/>
      <c r="G2" s="76"/>
      <c r="H2" s="76"/>
      <c r="I2" s="76"/>
      <c r="J2" s="77"/>
      <c r="K2" s="1"/>
      <c r="L2" s="1"/>
      <c r="M2" s="1"/>
      <c r="N2" s="1"/>
      <c r="O2" s="1"/>
      <c r="P2" s="1"/>
      <c r="Q2" s="1"/>
      <c r="R2" s="1"/>
      <c r="S2" s="1"/>
      <c r="T2" s="1"/>
      <c r="U2" s="1"/>
      <c r="V2" s="1"/>
      <c r="W2" s="1"/>
      <c r="X2" s="1"/>
      <c r="Y2" s="1"/>
      <c r="Z2" s="1"/>
    </row>
    <row r="3" spans="1:26" ht="31.5" customHeight="1" thickBot="1">
      <c r="A3" s="2"/>
      <c r="B3" s="3"/>
      <c r="C3" s="3"/>
      <c r="D3" s="3"/>
      <c r="E3" s="3"/>
      <c r="F3" s="3"/>
      <c r="G3" s="3"/>
      <c r="H3" s="3"/>
      <c r="I3" s="3"/>
      <c r="J3" s="4"/>
      <c r="K3" s="1"/>
      <c r="L3" s="1"/>
      <c r="M3" s="1"/>
      <c r="N3" s="1"/>
      <c r="O3" s="1"/>
      <c r="P3" s="1"/>
      <c r="Q3" s="1"/>
      <c r="R3" s="1"/>
      <c r="S3" s="1"/>
      <c r="T3" s="1"/>
      <c r="U3" s="1"/>
      <c r="V3" s="1"/>
      <c r="W3" s="1"/>
      <c r="X3" s="1"/>
      <c r="Y3" s="1"/>
      <c r="Z3" s="1"/>
    </row>
    <row r="4" spans="1:26" ht="45" customHeight="1">
      <c r="A4" s="137" t="s">
        <v>2</v>
      </c>
      <c r="B4" s="138" t="s">
        <v>3</v>
      </c>
      <c r="C4" s="138" t="s">
        <v>4</v>
      </c>
      <c r="D4" s="138" t="s">
        <v>5</v>
      </c>
      <c r="E4" s="139" t="s">
        <v>6</v>
      </c>
      <c r="F4" s="140"/>
      <c r="G4" s="139" t="s">
        <v>7</v>
      </c>
      <c r="H4" s="140"/>
      <c r="I4" s="141" t="s">
        <v>8</v>
      </c>
      <c r="J4" s="142" t="s">
        <v>9</v>
      </c>
      <c r="K4" s="1"/>
      <c r="L4" s="1"/>
      <c r="M4" s="1"/>
      <c r="N4" s="1"/>
      <c r="O4" s="1"/>
      <c r="P4" s="1"/>
      <c r="Q4" s="1"/>
      <c r="R4" s="1"/>
      <c r="S4" s="1"/>
      <c r="T4" s="1"/>
      <c r="U4" s="1"/>
      <c r="V4" s="1"/>
      <c r="W4" s="1"/>
      <c r="X4" s="1"/>
      <c r="Y4" s="1"/>
      <c r="Z4" s="1"/>
    </row>
    <row r="5" spans="1:26" ht="45" customHeight="1" thickBot="1">
      <c r="A5" s="143"/>
      <c r="B5" s="71"/>
      <c r="C5" s="71"/>
      <c r="D5" s="71"/>
      <c r="E5" s="5" t="s">
        <v>10</v>
      </c>
      <c r="F5" s="5" t="s">
        <v>11</v>
      </c>
      <c r="G5" s="5" t="s">
        <v>12</v>
      </c>
      <c r="H5" s="5" t="s">
        <v>13</v>
      </c>
      <c r="I5" s="71"/>
      <c r="J5" s="144"/>
      <c r="K5" s="1"/>
      <c r="L5" s="1"/>
      <c r="M5" s="1"/>
      <c r="N5" s="1"/>
      <c r="O5" s="1"/>
      <c r="P5" s="1"/>
      <c r="Q5" s="1"/>
      <c r="R5" s="1"/>
      <c r="S5" s="1"/>
      <c r="T5" s="1"/>
      <c r="U5" s="1"/>
      <c r="V5" s="1"/>
      <c r="W5" s="1"/>
      <c r="X5" s="1"/>
      <c r="Y5" s="1"/>
      <c r="Z5" s="1"/>
    </row>
    <row r="6" spans="1:26" ht="74.400000000000006" customHeight="1">
      <c r="A6" s="145">
        <v>1</v>
      </c>
      <c r="B6" s="6" t="s">
        <v>14</v>
      </c>
      <c r="C6" s="125" t="s">
        <v>67</v>
      </c>
      <c r="D6" s="125" t="s">
        <v>402</v>
      </c>
      <c r="E6" s="124" t="s">
        <v>15</v>
      </c>
      <c r="F6" s="6" t="s">
        <v>16</v>
      </c>
      <c r="G6" s="7" t="s">
        <v>17</v>
      </c>
      <c r="H6" s="7"/>
      <c r="I6" s="8">
        <f>OSPINA!O11</f>
        <v>33</v>
      </c>
      <c r="J6" s="146" t="s">
        <v>18</v>
      </c>
      <c r="K6" s="1"/>
      <c r="L6" s="1"/>
      <c r="M6" s="1"/>
      <c r="N6" s="1"/>
      <c r="O6" s="1"/>
      <c r="P6" s="1"/>
      <c r="Q6" s="1"/>
      <c r="R6" s="1"/>
      <c r="S6" s="1"/>
      <c r="T6" s="1"/>
      <c r="U6" s="1"/>
      <c r="V6" s="1"/>
      <c r="W6" s="1"/>
      <c r="X6" s="1"/>
      <c r="Y6" s="1"/>
      <c r="Z6" s="1"/>
    </row>
    <row r="7" spans="1:26" ht="74.25" customHeight="1">
      <c r="A7" s="145">
        <v>2</v>
      </c>
      <c r="B7" s="6" t="s">
        <v>19</v>
      </c>
      <c r="C7" s="126"/>
      <c r="D7" s="126"/>
      <c r="E7" s="124" t="s">
        <v>20</v>
      </c>
      <c r="F7" s="6" t="s">
        <v>21</v>
      </c>
      <c r="G7" s="7" t="s">
        <v>17</v>
      </c>
      <c r="H7" s="7"/>
      <c r="I7" s="8">
        <f>MORRIS!O11</f>
        <v>32.6</v>
      </c>
      <c r="J7" s="146" t="s">
        <v>22</v>
      </c>
      <c r="K7" s="9"/>
      <c r="L7" s="9"/>
      <c r="M7" s="9"/>
      <c r="N7" s="9"/>
      <c r="O7" s="9"/>
      <c r="P7" s="9"/>
      <c r="Q7" s="9"/>
      <c r="R7" s="9"/>
      <c r="S7" s="9"/>
      <c r="T7" s="9"/>
      <c r="U7" s="9"/>
      <c r="V7" s="9"/>
      <c r="W7" s="9"/>
      <c r="X7" s="9"/>
      <c r="Y7" s="9"/>
      <c r="Z7" s="9"/>
    </row>
    <row r="8" spans="1:26" ht="114" customHeight="1">
      <c r="A8" s="145">
        <v>3</v>
      </c>
      <c r="B8" s="10" t="s">
        <v>23</v>
      </c>
      <c r="C8" s="126"/>
      <c r="D8" s="126"/>
      <c r="E8" s="124" t="s">
        <v>24</v>
      </c>
      <c r="F8" s="10" t="s">
        <v>25</v>
      </c>
      <c r="G8" s="7" t="s">
        <v>17</v>
      </c>
      <c r="H8" s="11"/>
      <c r="I8" s="12">
        <f>RUBIO!O11</f>
        <v>30.43</v>
      </c>
      <c r="J8" s="146" t="s">
        <v>26</v>
      </c>
      <c r="K8" s="1"/>
      <c r="L8" s="1"/>
      <c r="M8" s="1"/>
      <c r="N8" s="1"/>
      <c r="O8" s="1"/>
      <c r="P8" s="1"/>
      <c r="Q8" s="1"/>
      <c r="R8" s="1"/>
      <c r="S8" s="1"/>
      <c r="T8" s="1"/>
      <c r="U8" s="1"/>
      <c r="V8" s="1"/>
      <c r="W8" s="1"/>
      <c r="X8" s="1"/>
      <c r="Y8" s="1"/>
      <c r="Z8" s="1"/>
    </row>
    <row r="9" spans="1:26" ht="76.5" customHeight="1">
      <c r="A9" s="145">
        <v>4</v>
      </c>
      <c r="B9" s="6" t="s">
        <v>27</v>
      </c>
      <c r="C9" s="126"/>
      <c r="D9" s="126"/>
      <c r="E9" s="124" t="s">
        <v>28</v>
      </c>
      <c r="F9" s="6" t="s">
        <v>29</v>
      </c>
      <c r="G9" s="7" t="s">
        <v>17</v>
      </c>
      <c r="H9" s="7"/>
      <c r="I9" s="12">
        <f>FRANCO!O11</f>
        <v>27.74</v>
      </c>
      <c r="J9" s="146" t="s">
        <v>30</v>
      </c>
      <c r="K9" s="1"/>
      <c r="L9" s="1"/>
      <c r="M9" s="1"/>
      <c r="N9" s="1"/>
      <c r="O9" s="1"/>
      <c r="P9" s="1"/>
      <c r="Q9" s="1"/>
      <c r="R9" s="1"/>
      <c r="S9" s="1"/>
      <c r="T9" s="1"/>
      <c r="U9" s="1"/>
      <c r="V9" s="1"/>
      <c r="W9" s="1"/>
      <c r="X9" s="1"/>
      <c r="Y9" s="1"/>
      <c r="Z9" s="1"/>
    </row>
    <row r="10" spans="1:26" ht="93.75" customHeight="1">
      <c r="A10" s="145">
        <v>5</v>
      </c>
      <c r="B10" s="6" t="s">
        <v>31</v>
      </c>
      <c r="C10" s="126"/>
      <c r="D10" s="126"/>
      <c r="E10" s="124" t="s">
        <v>32</v>
      </c>
      <c r="F10" s="6" t="s">
        <v>33</v>
      </c>
      <c r="G10" s="7" t="s">
        <v>17</v>
      </c>
      <c r="H10" s="7"/>
      <c r="I10" s="8">
        <f>CORREDOR!O11</f>
        <v>25.37</v>
      </c>
      <c r="J10" s="146" t="s">
        <v>34</v>
      </c>
      <c r="K10" s="9"/>
      <c r="L10" s="9"/>
      <c r="M10" s="9"/>
      <c r="N10" s="9"/>
      <c r="O10" s="9"/>
      <c r="P10" s="9"/>
      <c r="Q10" s="9"/>
      <c r="R10" s="9"/>
      <c r="S10" s="9"/>
      <c r="T10" s="9"/>
      <c r="U10" s="9"/>
      <c r="V10" s="9"/>
      <c r="W10" s="9"/>
      <c r="X10" s="9"/>
      <c r="Y10" s="9"/>
      <c r="Z10" s="9"/>
    </row>
    <row r="11" spans="1:26" ht="76.5" customHeight="1">
      <c r="A11" s="145">
        <v>6</v>
      </c>
      <c r="B11" s="13" t="s">
        <v>35</v>
      </c>
      <c r="C11" s="126"/>
      <c r="D11" s="126"/>
      <c r="E11" s="124" t="s">
        <v>36</v>
      </c>
      <c r="F11" s="6" t="s">
        <v>37</v>
      </c>
      <c r="G11" s="7" t="s">
        <v>17</v>
      </c>
      <c r="H11" s="7"/>
      <c r="I11" s="12">
        <f>ORJUELA!O11</f>
        <v>22.310000000000002</v>
      </c>
      <c r="J11" s="146" t="s">
        <v>38</v>
      </c>
      <c r="K11" s="1"/>
      <c r="L11" s="1"/>
      <c r="M11" s="1"/>
      <c r="N11" s="1"/>
      <c r="O11" s="1"/>
      <c r="P11" s="1"/>
      <c r="Q11" s="1"/>
      <c r="R11" s="1"/>
      <c r="S11" s="1"/>
      <c r="T11" s="1"/>
      <c r="U11" s="1"/>
      <c r="V11" s="1"/>
      <c r="W11" s="1"/>
      <c r="X11" s="1"/>
      <c r="Y11" s="1"/>
      <c r="Z11" s="1"/>
    </row>
    <row r="12" spans="1:26" ht="78" customHeight="1">
      <c r="A12" s="145">
        <v>9</v>
      </c>
      <c r="B12" s="14" t="s">
        <v>47</v>
      </c>
      <c r="C12" s="126"/>
      <c r="D12" s="126"/>
      <c r="E12" s="124" t="s">
        <v>48</v>
      </c>
      <c r="F12" s="10" t="s">
        <v>49</v>
      </c>
      <c r="G12" s="7" t="s">
        <v>17</v>
      </c>
      <c r="H12" s="11"/>
      <c r="I12" s="12">
        <f>GELVES!O41</f>
        <v>21.75</v>
      </c>
      <c r="J12" s="146" t="s">
        <v>18</v>
      </c>
      <c r="K12" s="1"/>
      <c r="L12" s="1"/>
      <c r="M12" s="1"/>
      <c r="N12" s="1"/>
      <c r="O12" s="1"/>
      <c r="P12" s="1"/>
      <c r="Q12" s="1"/>
      <c r="R12" s="1"/>
      <c r="S12" s="1"/>
      <c r="T12" s="1"/>
      <c r="U12" s="1"/>
      <c r="V12" s="1"/>
      <c r="W12" s="1"/>
      <c r="X12" s="1"/>
      <c r="Y12" s="1"/>
      <c r="Z12" s="1"/>
    </row>
    <row r="13" spans="1:26" ht="73.5" customHeight="1">
      <c r="A13" s="145">
        <v>7</v>
      </c>
      <c r="B13" s="6" t="s">
        <v>39</v>
      </c>
      <c r="C13" s="126"/>
      <c r="D13" s="126"/>
      <c r="E13" s="124" t="s">
        <v>40</v>
      </c>
      <c r="F13" s="6" t="s">
        <v>41</v>
      </c>
      <c r="G13" s="7" t="s">
        <v>17</v>
      </c>
      <c r="H13" s="7"/>
      <c r="I13" s="8">
        <f>VASQUEZ!O11</f>
        <v>21.31</v>
      </c>
      <c r="J13" s="146" t="s">
        <v>42</v>
      </c>
      <c r="K13" s="1"/>
      <c r="L13" s="1"/>
      <c r="M13" s="1"/>
      <c r="N13" s="1"/>
      <c r="O13" s="1"/>
      <c r="P13" s="1"/>
      <c r="Q13" s="1"/>
      <c r="R13" s="1"/>
      <c r="S13" s="1"/>
      <c r="T13" s="1"/>
      <c r="U13" s="1"/>
      <c r="V13" s="1"/>
      <c r="W13" s="1"/>
      <c r="X13" s="1"/>
      <c r="Y13" s="1"/>
      <c r="Z13" s="1"/>
    </row>
    <row r="14" spans="1:26" ht="76.5" customHeight="1">
      <c r="A14" s="145">
        <v>8</v>
      </c>
      <c r="B14" s="10" t="s">
        <v>43</v>
      </c>
      <c r="C14" s="126"/>
      <c r="D14" s="126"/>
      <c r="E14" s="124" t="s">
        <v>44</v>
      </c>
      <c r="F14" s="10" t="s">
        <v>45</v>
      </c>
      <c r="G14" s="7" t="s">
        <v>17</v>
      </c>
      <c r="H14" s="7"/>
      <c r="I14" s="12">
        <f>LOPEZ!O11</f>
        <v>20.62</v>
      </c>
      <c r="J14" s="146" t="s">
        <v>46</v>
      </c>
      <c r="K14" s="1"/>
      <c r="L14" s="1"/>
      <c r="M14" s="1"/>
      <c r="N14" s="1"/>
      <c r="O14" s="1"/>
      <c r="P14" s="1"/>
      <c r="Q14" s="1"/>
      <c r="R14" s="1"/>
      <c r="S14" s="1"/>
      <c r="T14" s="1"/>
      <c r="U14" s="1"/>
      <c r="V14" s="1"/>
      <c r="W14" s="1"/>
      <c r="X14" s="1"/>
      <c r="Y14" s="1"/>
      <c r="Z14" s="1"/>
    </row>
    <row r="15" spans="1:26" ht="42" customHeight="1">
      <c r="A15" s="145">
        <v>10</v>
      </c>
      <c r="B15" s="6" t="s">
        <v>50</v>
      </c>
      <c r="C15" s="126"/>
      <c r="D15" s="126"/>
      <c r="E15" s="124" t="s">
        <v>51</v>
      </c>
      <c r="F15" s="6" t="s">
        <v>52</v>
      </c>
      <c r="G15" s="7" t="s">
        <v>17</v>
      </c>
      <c r="H15" s="7"/>
      <c r="I15" s="8">
        <f>BUSTOS!O11</f>
        <v>19.259999999999998</v>
      </c>
      <c r="J15" s="146" t="s">
        <v>53</v>
      </c>
      <c r="K15" s="9"/>
      <c r="L15" s="9"/>
      <c r="M15" s="9"/>
      <c r="N15" s="9"/>
      <c r="O15" s="9"/>
      <c r="P15" s="9"/>
      <c r="Q15" s="9"/>
      <c r="R15" s="9"/>
      <c r="S15" s="9"/>
      <c r="T15" s="9"/>
      <c r="U15" s="9"/>
      <c r="V15" s="9"/>
      <c r="W15" s="9"/>
      <c r="X15" s="9"/>
      <c r="Y15" s="9"/>
      <c r="Z15" s="9"/>
    </row>
    <row r="16" spans="1:26" ht="63" customHeight="1">
      <c r="A16" s="145">
        <v>11</v>
      </c>
      <c r="B16" s="6" t="s">
        <v>54</v>
      </c>
      <c r="C16" s="126"/>
      <c r="D16" s="126"/>
      <c r="E16" s="124" t="s">
        <v>55</v>
      </c>
      <c r="F16" s="6" t="s">
        <v>56</v>
      </c>
      <c r="G16" s="7" t="s">
        <v>17</v>
      </c>
      <c r="H16" s="7"/>
      <c r="I16" s="8">
        <f>ARTURO!O11</f>
        <v>18.77</v>
      </c>
      <c r="J16" s="146" t="s">
        <v>57</v>
      </c>
      <c r="K16" s="1"/>
      <c r="L16" s="1"/>
      <c r="M16" s="1"/>
      <c r="N16" s="1"/>
      <c r="O16" s="1"/>
      <c r="P16" s="1"/>
      <c r="Q16" s="1"/>
      <c r="R16" s="1"/>
      <c r="S16" s="1"/>
      <c r="T16" s="1"/>
      <c r="U16" s="1"/>
      <c r="V16" s="1"/>
      <c r="W16" s="1"/>
      <c r="X16" s="1"/>
      <c r="Y16" s="1"/>
      <c r="Z16" s="1"/>
    </row>
    <row r="17" spans="1:26" ht="76.5" customHeight="1">
      <c r="A17" s="145">
        <v>12</v>
      </c>
      <c r="B17" s="6" t="s">
        <v>58</v>
      </c>
      <c r="C17" s="126"/>
      <c r="D17" s="126"/>
      <c r="E17" s="124" t="s">
        <v>59</v>
      </c>
      <c r="F17" s="6" t="s">
        <v>60</v>
      </c>
      <c r="G17" s="7" t="s">
        <v>17</v>
      </c>
      <c r="H17" s="7"/>
      <c r="I17" s="12">
        <f>BUSTAMANTE!O11</f>
        <v>18.670000000000002</v>
      </c>
      <c r="J17" s="146" t="s">
        <v>61</v>
      </c>
      <c r="K17" s="1"/>
      <c r="L17" s="1"/>
      <c r="M17" s="1"/>
      <c r="N17" s="1"/>
      <c r="O17" s="1"/>
      <c r="P17" s="1"/>
      <c r="Q17" s="1"/>
      <c r="R17" s="1"/>
      <c r="S17" s="1"/>
      <c r="T17" s="1"/>
      <c r="U17" s="1"/>
      <c r="V17" s="1"/>
      <c r="W17" s="1"/>
      <c r="X17" s="1"/>
      <c r="Y17" s="1"/>
      <c r="Z17" s="1"/>
    </row>
    <row r="18" spans="1:26" ht="77.25" customHeight="1">
      <c r="A18" s="145">
        <v>13</v>
      </c>
      <c r="B18" s="6" t="s">
        <v>62</v>
      </c>
      <c r="C18" s="126"/>
      <c r="D18" s="126"/>
      <c r="E18" s="124" t="s">
        <v>63</v>
      </c>
      <c r="F18" s="10" t="s">
        <v>64</v>
      </c>
      <c r="G18" s="7" t="s">
        <v>17</v>
      </c>
      <c r="H18" s="11"/>
      <c r="I18" s="12">
        <f>CARDENAS!O11</f>
        <v>17.200000000000003</v>
      </c>
      <c r="J18" s="146" t="s">
        <v>65</v>
      </c>
      <c r="K18" s="1"/>
      <c r="L18" s="1"/>
      <c r="M18" s="1"/>
      <c r="N18" s="1"/>
      <c r="O18" s="1"/>
      <c r="P18" s="1"/>
      <c r="Q18" s="1"/>
      <c r="R18" s="1"/>
      <c r="S18" s="1"/>
      <c r="T18" s="1"/>
      <c r="U18" s="1"/>
      <c r="V18" s="1"/>
      <c r="W18" s="1"/>
      <c r="X18" s="1"/>
      <c r="Y18" s="1"/>
      <c r="Z18" s="1"/>
    </row>
    <row r="19" spans="1:26" ht="76.5" customHeight="1">
      <c r="A19" s="145">
        <v>14</v>
      </c>
      <c r="B19" s="147" t="s">
        <v>66</v>
      </c>
      <c r="C19" s="126"/>
      <c r="D19" s="126"/>
      <c r="E19" s="124" t="s">
        <v>68</v>
      </c>
      <c r="F19" s="147" t="s">
        <v>69</v>
      </c>
      <c r="G19" s="148" t="s">
        <v>17</v>
      </c>
      <c r="H19" s="148"/>
      <c r="I19" s="15">
        <f>SIERRA!O11</f>
        <v>17</v>
      </c>
      <c r="J19" s="149" t="s">
        <v>70</v>
      </c>
      <c r="K19" s="1"/>
      <c r="L19" s="1"/>
      <c r="M19" s="1"/>
      <c r="N19" s="1"/>
      <c r="O19" s="1"/>
      <c r="P19" s="1"/>
      <c r="Q19" s="1"/>
      <c r="R19" s="1"/>
      <c r="S19" s="1"/>
      <c r="T19" s="1"/>
      <c r="U19" s="1"/>
      <c r="V19" s="1"/>
      <c r="W19" s="1"/>
      <c r="X19" s="1"/>
      <c r="Y19" s="1"/>
      <c r="Z19" s="1"/>
    </row>
    <row r="20" spans="1:26" ht="76.5" customHeight="1">
      <c r="A20" s="145">
        <v>15</v>
      </c>
      <c r="B20" s="10" t="s">
        <v>71</v>
      </c>
      <c r="C20" s="126"/>
      <c r="D20" s="126"/>
      <c r="E20" s="124" t="s">
        <v>72</v>
      </c>
      <c r="F20" s="6" t="s">
        <v>73</v>
      </c>
      <c r="G20" s="7" t="s">
        <v>17</v>
      </c>
      <c r="H20" s="7"/>
      <c r="I20" s="12">
        <f>VILLADA!O11</f>
        <v>16.810000000000002</v>
      </c>
      <c r="J20" s="146" t="s">
        <v>74</v>
      </c>
      <c r="K20" s="1"/>
      <c r="L20" s="1"/>
      <c r="M20" s="1"/>
      <c r="N20" s="1"/>
      <c r="O20" s="1"/>
      <c r="P20" s="1"/>
      <c r="Q20" s="1"/>
      <c r="R20" s="1"/>
      <c r="S20" s="1"/>
      <c r="T20" s="1"/>
      <c r="U20" s="1"/>
      <c r="V20" s="1"/>
      <c r="W20" s="1"/>
      <c r="X20" s="1"/>
      <c r="Y20" s="1"/>
      <c r="Z20" s="1"/>
    </row>
    <row r="21" spans="1:26" ht="65.25" customHeight="1">
      <c r="A21" s="145">
        <v>16</v>
      </c>
      <c r="B21" s="6" t="s">
        <v>75</v>
      </c>
      <c r="C21" s="126"/>
      <c r="D21" s="126"/>
      <c r="E21" s="124" t="s">
        <v>76</v>
      </c>
      <c r="F21" s="6" t="s">
        <v>77</v>
      </c>
      <c r="G21" s="7" t="s">
        <v>17</v>
      </c>
      <c r="H21" s="7"/>
      <c r="I21" s="8">
        <f>CASTRO!O11</f>
        <v>14.89</v>
      </c>
      <c r="J21" s="146" t="s">
        <v>78</v>
      </c>
      <c r="K21" s="1"/>
      <c r="L21" s="1"/>
      <c r="M21" s="1"/>
      <c r="N21" s="1"/>
      <c r="O21" s="1"/>
      <c r="P21" s="1"/>
      <c r="Q21" s="1"/>
      <c r="R21" s="1"/>
      <c r="S21" s="1"/>
      <c r="T21" s="1"/>
      <c r="U21" s="1"/>
      <c r="V21" s="1"/>
      <c r="W21" s="1"/>
      <c r="X21" s="1"/>
      <c r="Y21" s="1"/>
      <c r="Z21" s="1"/>
    </row>
    <row r="22" spans="1:26" ht="76.5" customHeight="1">
      <c r="A22" s="145">
        <v>17</v>
      </c>
      <c r="B22" s="13" t="s">
        <v>79</v>
      </c>
      <c r="C22" s="126"/>
      <c r="D22" s="126"/>
      <c r="E22" s="124" t="s">
        <v>80</v>
      </c>
      <c r="F22" s="6" t="s">
        <v>81</v>
      </c>
      <c r="G22" s="7" t="s">
        <v>17</v>
      </c>
      <c r="H22" s="7"/>
      <c r="I22" s="12">
        <f>OLMOS!O11</f>
        <v>14.85</v>
      </c>
      <c r="J22" s="146" t="s">
        <v>82</v>
      </c>
      <c r="K22" s="1"/>
      <c r="L22" s="1"/>
      <c r="M22" s="1"/>
      <c r="N22" s="1"/>
      <c r="O22" s="1"/>
      <c r="P22" s="1"/>
      <c r="Q22" s="1"/>
      <c r="R22" s="1"/>
      <c r="S22" s="1"/>
      <c r="T22" s="1"/>
      <c r="U22" s="1"/>
      <c r="V22" s="1"/>
      <c r="W22" s="1"/>
      <c r="X22" s="1"/>
      <c r="Y22" s="1"/>
      <c r="Z22" s="1"/>
    </row>
    <row r="23" spans="1:26" ht="76.5" customHeight="1">
      <c r="A23" s="145">
        <v>18</v>
      </c>
      <c r="B23" s="6" t="s">
        <v>83</v>
      </c>
      <c r="C23" s="126"/>
      <c r="D23" s="126"/>
      <c r="E23" s="124" t="s">
        <v>84</v>
      </c>
      <c r="F23" s="6" t="s">
        <v>85</v>
      </c>
      <c r="G23" s="7" t="s">
        <v>17</v>
      </c>
      <c r="H23" s="7"/>
      <c r="I23" s="8">
        <f>ARBOLEDA!O11</f>
        <v>13.59</v>
      </c>
      <c r="J23" s="146" t="s">
        <v>86</v>
      </c>
      <c r="K23" s="9"/>
      <c r="L23" s="9"/>
      <c r="M23" s="9"/>
      <c r="N23" s="9"/>
      <c r="O23" s="9"/>
      <c r="P23" s="9"/>
      <c r="Q23" s="9"/>
      <c r="R23" s="9"/>
      <c r="S23" s="9"/>
      <c r="T23" s="9"/>
      <c r="U23" s="9"/>
      <c r="V23" s="9"/>
      <c r="W23" s="9"/>
      <c r="X23" s="9"/>
      <c r="Y23" s="9"/>
      <c r="Z23" s="9"/>
    </row>
    <row r="24" spans="1:26" ht="67.5" customHeight="1">
      <c r="A24" s="145">
        <v>19</v>
      </c>
      <c r="B24" s="6" t="s">
        <v>87</v>
      </c>
      <c r="C24" s="126"/>
      <c r="D24" s="126"/>
      <c r="E24" s="124" t="s">
        <v>88</v>
      </c>
      <c r="F24" s="6" t="s">
        <v>89</v>
      </c>
      <c r="G24" s="7" t="s">
        <v>17</v>
      </c>
      <c r="H24" s="7"/>
      <c r="I24" s="8">
        <f>MONTEALEGRE!O11</f>
        <v>12.8</v>
      </c>
      <c r="J24" s="146" t="s">
        <v>90</v>
      </c>
      <c r="K24" s="9"/>
      <c r="L24" s="9"/>
      <c r="M24" s="9"/>
      <c r="N24" s="9"/>
      <c r="O24" s="9"/>
      <c r="P24" s="9"/>
      <c r="Q24" s="9"/>
      <c r="R24" s="9"/>
      <c r="S24" s="9"/>
      <c r="T24" s="9"/>
      <c r="U24" s="9"/>
      <c r="V24" s="9"/>
      <c r="W24" s="9"/>
      <c r="X24" s="9"/>
      <c r="Y24" s="9"/>
      <c r="Z24" s="9"/>
    </row>
    <row r="25" spans="1:26" ht="60" customHeight="1">
      <c r="A25" s="145">
        <v>20</v>
      </c>
      <c r="B25" s="6" t="s">
        <v>91</v>
      </c>
      <c r="C25" s="126"/>
      <c r="D25" s="126"/>
      <c r="E25" s="124" t="s">
        <v>92</v>
      </c>
      <c r="F25" s="6" t="s">
        <v>93</v>
      </c>
      <c r="G25" s="7" t="s">
        <v>17</v>
      </c>
      <c r="H25" s="7"/>
      <c r="I25" s="8">
        <f>MOLINA!O11</f>
        <v>11.77</v>
      </c>
      <c r="J25" s="146" t="s">
        <v>94</v>
      </c>
      <c r="K25" s="9"/>
      <c r="L25" s="9"/>
      <c r="M25" s="9"/>
      <c r="N25" s="9"/>
      <c r="O25" s="9"/>
      <c r="P25" s="9"/>
      <c r="Q25" s="9"/>
      <c r="R25" s="9"/>
      <c r="S25" s="9"/>
      <c r="T25" s="9"/>
      <c r="U25" s="9"/>
      <c r="V25" s="9"/>
      <c r="W25" s="9"/>
      <c r="X25" s="9"/>
      <c r="Y25" s="9"/>
      <c r="Z25" s="9"/>
    </row>
    <row r="26" spans="1:26" ht="59.25" customHeight="1">
      <c r="A26" s="145">
        <v>21</v>
      </c>
      <c r="B26" s="6" t="s">
        <v>95</v>
      </c>
      <c r="C26" s="126"/>
      <c r="D26" s="126"/>
      <c r="E26" s="124" t="s">
        <v>96</v>
      </c>
      <c r="F26" s="6" t="s">
        <v>97</v>
      </c>
      <c r="G26" s="7"/>
      <c r="H26" s="7" t="s">
        <v>17</v>
      </c>
      <c r="I26" s="13"/>
      <c r="J26" s="150" t="s">
        <v>98</v>
      </c>
      <c r="K26" s="1"/>
      <c r="L26" s="1"/>
      <c r="M26" s="1"/>
      <c r="N26" s="1"/>
      <c r="O26" s="1"/>
      <c r="P26" s="1"/>
      <c r="Q26" s="1"/>
      <c r="R26" s="1"/>
      <c r="S26" s="1"/>
      <c r="T26" s="1"/>
      <c r="U26" s="1"/>
      <c r="V26" s="1"/>
      <c r="W26" s="1"/>
      <c r="X26" s="1"/>
      <c r="Y26" s="1"/>
      <c r="Z26" s="1"/>
    </row>
    <row r="27" spans="1:26" ht="81.75" customHeight="1">
      <c r="A27" s="145">
        <v>22</v>
      </c>
      <c r="B27" s="6" t="s">
        <v>99</v>
      </c>
      <c r="C27" s="126"/>
      <c r="D27" s="126"/>
      <c r="E27" s="124" t="s">
        <v>100</v>
      </c>
      <c r="F27" s="6" t="s">
        <v>101</v>
      </c>
      <c r="G27" s="7"/>
      <c r="H27" s="7" t="s">
        <v>17</v>
      </c>
      <c r="I27" s="13"/>
      <c r="J27" s="151" t="s">
        <v>102</v>
      </c>
      <c r="K27" s="1"/>
      <c r="L27" s="1"/>
      <c r="M27" s="1"/>
      <c r="N27" s="1"/>
      <c r="O27" s="1"/>
      <c r="P27" s="1"/>
      <c r="Q27" s="1"/>
      <c r="R27" s="1"/>
      <c r="S27" s="1"/>
      <c r="T27" s="1"/>
      <c r="U27" s="1"/>
      <c r="V27" s="1"/>
      <c r="W27" s="1"/>
      <c r="X27" s="1"/>
      <c r="Y27" s="1"/>
      <c r="Z27" s="1"/>
    </row>
    <row r="28" spans="1:26" ht="63.75" customHeight="1">
      <c r="A28" s="145">
        <v>23</v>
      </c>
      <c r="B28" s="6" t="s">
        <v>103</v>
      </c>
      <c r="C28" s="126"/>
      <c r="D28" s="126"/>
      <c r="E28" s="124" t="s">
        <v>104</v>
      </c>
      <c r="F28" s="124" t="s">
        <v>105</v>
      </c>
      <c r="G28" s="7"/>
      <c r="H28" s="7" t="s">
        <v>17</v>
      </c>
      <c r="I28" s="13"/>
      <c r="J28" s="150" t="s">
        <v>106</v>
      </c>
      <c r="K28" s="1"/>
      <c r="L28" s="1"/>
      <c r="M28" s="1"/>
      <c r="N28" s="1"/>
      <c r="O28" s="1"/>
      <c r="P28" s="1"/>
      <c r="Q28" s="1"/>
      <c r="R28" s="1"/>
      <c r="S28" s="1"/>
      <c r="T28" s="1"/>
      <c r="U28" s="1"/>
      <c r="V28" s="1"/>
      <c r="W28" s="1"/>
      <c r="X28" s="1"/>
      <c r="Y28" s="1"/>
      <c r="Z28" s="1"/>
    </row>
    <row r="29" spans="1:26" ht="63.75" customHeight="1">
      <c r="A29" s="145">
        <v>24</v>
      </c>
      <c r="B29" s="6" t="s">
        <v>107</v>
      </c>
      <c r="C29" s="126"/>
      <c r="D29" s="126"/>
      <c r="E29" s="124" t="s">
        <v>108</v>
      </c>
      <c r="F29" s="6" t="s">
        <v>109</v>
      </c>
      <c r="G29" s="7"/>
      <c r="H29" s="7" t="s">
        <v>17</v>
      </c>
      <c r="I29" s="13"/>
      <c r="J29" s="150" t="s">
        <v>110</v>
      </c>
      <c r="K29" s="1"/>
      <c r="L29" s="1"/>
      <c r="M29" s="1"/>
      <c r="N29" s="1"/>
      <c r="O29" s="1"/>
      <c r="P29" s="1"/>
      <c r="Q29" s="1"/>
      <c r="R29" s="1"/>
      <c r="S29" s="1"/>
      <c r="T29" s="1"/>
      <c r="U29" s="1"/>
      <c r="V29" s="1"/>
      <c r="W29" s="1"/>
      <c r="X29" s="1"/>
      <c r="Y29" s="1"/>
      <c r="Z29" s="1"/>
    </row>
    <row r="30" spans="1:26" ht="63.75" customHeight="1">
      <c r="A30" s="145">
        <v>25</v>
      </c>
      <c r="B30" s="6" t="s">
        <v>111</v>
      </c>
      <c r="C30" s="126"/>
      <c r="D30" s="126"/>
      <c r="E30" s="124" t="s">
        <v>112</v>
      </c>
      <c r="F30" s="6" t="s">
        <v>113</v>
      </c>
      <c r="G30" s="7"/>
      <c r="H30" s="7" t="s">
        <v>17</v>
      </c>
      <c r="I30" s="13"/>
      <c r="J30" s="150" t="s">
        <v>114</v>
      </c>
      <c r="K30" s="1"/>
      <c r="L30" s="1"/>
      <c r="M30" s="1"/>
      <c r="N30" s="1"/>
      <c r="O30" s="1"/>
      <c r="P30" s="1"/>
      <c r="Q30" s="1"/>
      <c r="R30" s="1"/>
      <c r="S30" s="1"/>
      <c r="T30" s="1"/>
      <c r="U30" s="1"/>
      <c r="V30" s="1"/>
      <c r="W30" s="1"/>
      <c r="X30" s="1"/>
      <c r="Y30" s="1"/>
      <c r="Z30" s="1"/>
    </row>
    <row r="31" spans="1:26" ht="63.75" customHeight="1">
      <c r="A31" s="145">
        <v>26</v>
      </c>
      <c r="B31" s="6" t="s">
        <v>115</v>
      </c>
      <c r="C31" s="126"/>
      <c r="D31" s="126"/>
      <c r="E31" s="124" t="s">
        <v>116</v>
      </c>
      <c r="F31" s="6" t="s">
        <v>117</v>
      </c>
      <c r="G31" s="7"/>
      <c r="H31" s="7" t="s">
        <v>17</v>
      </c>
      <c r="I31" s="13"/>
      <c r="J31" s="150" t="s">
        <v>118</v>
      </c>
      <c r="K31" s="1"/>
      <c r="L31" s="1"/>
      <c r="M31" s="1"/>
      <c r="N31" s="1"/>
      <c r="O31" s="1"/>
      <c r="P31" s="1"/>
      <c r="Q31" s="1"/>
      <c r="R31" s="1"/>
      <c r="S31" s="1"/>
      <c r="T31" s="1"/>
      <c r="U31" s="1"/>
      <c r="V31" s="1"/>
      <c r="W31" s="1"/>
      <c r="X31" s="1"/>
      <c r="Y31" s="1"/>
      <c r="Z31" s="1"/>
    </row>
    <row r="32" spans="1:26" ht="63.75" customHeight="1">
      <c r="A32" s="145">
        <v>27</v>
      </c>
      <c r="B32" s="6" t="s">
        <v>119</v>
      </c>
      <c r="C32" s="126"/>
      <c r="D32" s="126"/>
      <c r="E32" s="124" t="s">
        <v>120</v>
      </c>
      <c r="F32" s="6" t="s">
        <v>121</v>
      </c>
      <c r="G32" s="7"/>
      <c r="H32" s="7" t="s">
        <v>17</v>
      </c>
      <c r="I32" s="13"/>
      <c r="J32" s="150" t="s">
        <v>122</v>
      </c>
      <c r="K32" s="1"/>
      <c r="L32" s="1"/>
      <c r="M32" s="1"/>
      <c r="N32" s="1"/>
      <c r="O32" s="1"/>
      <c r="P32" s="1"/>
      <c r="Q32" s="1"/>
      <c r="R32" s="1"/>
      <c r="S32" s="1"/>
      <c r="T32" s="1"/>
      <c r="U32" s="1"/>
      <c r="V32" s="1"/>
      <c r="W32" s="1"/>
      <c r="X32" s="1"/>
      <c r="Y32" s="1"/>
      <c r="Z32" s="1"/>
    </row>
    <row r="33" spans="1:26" ht="54" customHeight="1">
      <c r="A33" s="145">
        <v>28</v>
      </c>
      <c r="B33" s="6" t="s">
        <v>123</v>
      </c>
      <c r="C33" s="126"/>
      <c r="D33" s="126"/>
      <c r="E33" s="124" t="s">
        <v>124</v>
      </c>
      <c r="F33" s="6" t="s">
        <v>101</v>
      </c>
      <c r="G33" s="7"/>
      <c r="H33" s="7" t="s">
        <v>17</v>
      </c>
      <c r="I33" s="13"/>
      <c r="J33" s="150" t="s">
        <v>125</v>
      </c>
      <c r="K33" s="1"/>
      <c r="L33" s="1"/>
      <c r="M33" s="1"/>
      <c r="N33" s="1"/>
      <c r="O33" s="1"/>
      <c r="P33" s="1"/>
      <c r="Q33" s="1"/>
      <c r="R33" s="1"/>
      <c r="S33" s="1"/>
      <c r="T33" s="1"/>
      <c r="U33" s="1"/>
      <c r="V33" s="1"/>
      <c r="W33" s="1"/>
      <c r="X33" s="1"/>
      <c r="Y33" s="1"/>
      <c r="Z33" s="1"/>
    </row>
    <row r="34" spans="1:26" ht="54" customHeight="1">
      <c r="A34" s="145">
        <v>29</v>
      </c>
      <c r="B34" s="6" t="s">
        <v>126</v>
      </c>
      <c r="C34" s="126"/>
      <c r="D34" s="126"/>
      <c r="E34" s="124" t="s">
        <v>127</v>
      </c>
      <c r="F34" s="6" t="s">
        <v>128</v>
      </c>
      <c r="G34" s="7"/>
      <c r="H34" s="7" t="s">
        <v>17</v>
      </c>
      <c r="I34" s="13"/>
      <c r="J34" s="150" t="s">
        <v>129</v>
      </c>
      <c r="K34" s="1"/>
      <c r="L34" s="1"/>
      <c r="M34" s="1"/>
      <c r="N34" s="1"/>
      <c r="O34" s="1"/>
      <c r="P34" s="1"/>
      <c r="Q34" s="1"/>
      <c r="R34" s="1"/>
      <c r="S34" s="1"/>
      <c r="T34" s="1"/>
      <c r="U34" s="1"/>
      <c r="V34" s="1"/>
      <c r="W34" s="1"/>
      <c r="X34" s="1"/>
      <c r="Y34" s="1"/>
      <c r="Z34" s="1"/>
    </row>
    <row r="35" spans="1:26" ht="54" customHeight="1">
      <c r="A35" s="145">
        <v>30</v>
      </c>
      <c r="B35" s="6" t="s">
        <v>130</v>
      </c>
      <c r="C35" s="126"/>
      <c r="D35" s="126"/>
      <c r="E35" s="124" t="s">
        <v>131</v>
      </c>
      <c r="F35" s="6" t="s">
        <v>132</v>
      </c>
      <c r="G35" s="7"/>
      <c r="H35" s="7" t="s">
        <v>17</v>
      </c>
      <c r="I35" s="13"/>
      <c r="J35" s="150" t="s">
        <v>133</v>
      </c>
      <c r="K35" s="1"/>
      <c r="L35" s="1"/>
      <c r="M35" s="1"/>
      <c r="N35" s="1"/>
      <c r="O35" s="1"/>
      <c r="P35" s="1"/>
      <c r="Q35" s="1"/>
      <c r="R35" s="1"/>
      <c r="S35" s="1"/>
      <c r="T35" s="1"/>
      <c r="U35" s="1"/>
      <c r="V35" s="1"/>
      <c r="W35" s="1"/>
      <c r="X35" s="1"/>
      <c r="Y35" s="1"/>
      <c r="Z35" s="1"/>
    </row>
    <row r="36" spans="1:26" ht="54" customHeight="1">
      <c r="A36" s="145">
        <v>31</v>
      </c>
      <c r="B36" s="6" t="s">
        <v>134</v>
      </c>
      <c r="C36" s="126"/>
      <c r="D36" s="126"/>
      <c r="E36" s="124" t="s">
        <v>131</v>
      </c>
      <c r="F36" s="6" t="s">
        <v>135</v>
      </c>
      <c r="G36" s="7"/>
      <c r="H36" s="7" t="s">
        <v>17</v>
      </c>
      <c r="I36" s="13"/>
      <c r="J36" s="150" t="s">
        <v>136</v>
      </c>
      <c r="K36" s="1"/>
      <c r="L36" s="1"/>
      <c r="M36" s="1"/>
      <c r="N36" s="1"/>
      <c r="O36" s="1"/>
      <c r="P36" s="1"/>
      <c r="Q36" s="1"/>
      <c r="R36" s="1"/>
      <c r="S36" s="1"/>
      <c r="T36" s="1"/>
      <c r="U36" s="1"/>
      <c r="V36" s="1"/>
      <c r="W36" s="1"/>
      <c r="X36" s="1"/>
      <c r="Y36" s="1"/>
      <c r="Z36" s="1"/>
    </row>
    <row r="37" spans="1:26" ht="54" customHeight="1">
      <c r="A37" s="145">
        <v>32</v>
      </c>
      <c r="B37" s="6" t="s">
        <v>137</v>
      </c>
      <c r="C37" s="126"/>
      <c r="D37" s="126"/>
      <c r="E37" s="124" t="s">
        <v>138</v>
      </c>
      <c r="F37" s="6" t="s">
        <v>139</v>
      </c>
      <c r="G37" s="7"/>
      <c r="H37" s="7" t="s">
        <v>17</v>
      </c>
      <c r="I37" s="13"/>
      <c r="J37" s="150" t="s">
        <v>140</v>
      </c>
      <c r="K37" s="1"/>
      <c r="L37" s="1"/>
      <c r="M37" s="1"/>
      <c r="N37" s="1"/>
      <c r="O37" s="1"/>
      <c r="P37" s="1"/>
      <c r="Q37" s="1"/>
      <c r="R37" s="1"/>
      <c r="S37" s="1"/>
      <c r="T37" s="1"/>
      <c r="U37" s="1"/>
      <c r="V37" s="1"/>
      <c r="W37" s="1"/>
      <c r="X37" s="1"/>
      <c r="Y37" s="1"/>
      <c r="Z37" s="1"/>
    </row>
    <row r="38" spans="1:26" ht="54" customHeight="1">
      <c r="A38" s="145">
        <v>33</v>
      </c>
      <c r="B38" s="6" t="s">
        <v>141</v>
      </c>
      <c r="C38" s="126"/>
      <c r="D38" s="126"/>
      <c r="E38" s="124" t="s">
        <v>120</v>
      </c>
      <c r="F38" s="6" t="s">
        <v>142</v>
      </c>
      <c r="G38" s="7"/>
      <c r="H38" s="7" t="s">
        <v>17</v>
      </c>
      <c r="I38" s="13"/>
      <c r="J38" s="150" t="s">
        <v>143</v>
      </c>
      <c r="K38" s="1"/>
      <c r="L38" s="1"/>
      <c r="M38" s="1"/>
      <c r="N38" s="1"/>
      <c r="O38" s="1"/>
      <c r="P38" s="1"/>
      <c r="Q38" s="1"/>
      <c r="R38" s="1"/>
      <c r="S38" s="1"/>
      <c r="T38" s="1"/>
      <c r="U38" s="1"/>
      <c r="V38" s="1"/>
      <c r="W38" s="1"/>
      <c r="X38" s="1"/>
      <c r="Y38" s="1"/>
      <c r="Z38" s="1"/>
    </row>
    <row r="39" spans="1:26" ht="54" customHeight="1">
      <c r="A39" s="145">
        <v>34</v>
      </c>
      <c r="B39" s="6" t="s">
        <v>144</v>
      </c>
      <c r="C39" s="126"/>
      <c r="D39" s="126"/>
      <c r="E39" s="124" t="s">
        <v>116</v>
      </c>
      <c r="F39" s="6" t="s">
        <v>145</v>
      </c>
      <c r="G39" s="7"/>
      <c r="H39" s="7" t="s">
        <v>17</v>
      </c>
      <c r="I39" s="13"/>
      <c r="J39" s="150" t="s">
        <v>146</v>
      </c>
      <c r="K39" s="1"/>
      <c r="L39" s="1"/>
      <c r="M39" s="1"/>
      <c r="N39" s="1"/>
      <c r="O39" s="1"/>
      <c r="P39" s="1"/>
      <c r="Q39" s="1"/>
      <c r="R39" s="1"/>
      <c r="S39" s="1"/>
      <c r="T39" s="1"/>
      <c r="U39" s="1"/>
      <c r="V39" s="1"/>
      <c r="W39" s="1"/>
      <c r="X39" s="1"/>
      <c r="Y39" s="1"/>
      <c r="Z39" s="1"/>
    </row>
    <row r="40" spans="1:26" ht="54" customHeight="1">
      <c r="A40" s="145">
        <v>35</v>
      </c>
      <c r="B40" s="6" t="s">
        <v>147</v>
      </c>
      <c r="C40" s="126"/>
      <c r="D40" s="126"/>
      <c r="E40" s="124" t="s">
        <v>112</v>
      </c>
      <c r="F40" s="6" t="s">
        <v>148</v>
      </c>
      <c r="G40" s="7"/>
      <c r="H40" s="7" t="s">
        <v>17</v>
      </c>
      <c r="I40" s="13"/>
      <c r="J40" s="150" t="s">
        <v>149</v>
      </c>
      <c r="K40" s="1"/>
      <c r="L40" s="1"/>
      <c r="M40" s="1"/>
      <c r="N40" s="1"/>
      <c r="O40" s="1"/>
      <c r="P40" s="1"/>
      <c r="Q40" s="1"/>
      <c r="R40" s="1"/>
      <c r="S40" s="1"/>
      <c r="T40" s="1"/>
      <c r="U40" s="1"/>
      <c r="V40" s="1"/>
      <c r="W40" s="1"/>
      <c r="X40" s="1"/>
      <c r="Y40" s="1"/>
      <c r="Z40" s="1"/>
    </row>
    <row r="41" spans="1:26" ht="54" customHeight="1">
      <c r="A41" s="145">
        <v>36</v>
      </c>
      <c r="B41" s="6" t="s">
        <v>150</v>
      </c>
      <c r="C41" s="126"/>
      <c r="D41" s="126"/>
      <c r="E41" s="124" t="s">
        <v>116</v>
      </c>
      <c r="F41" s="6" t="s">
        <v>151</v>
      </c>
      <c r="G41" s="7"/>
      <c r="H41" s="7" t="s">
        <v>17</v>
      </c>
      <c r="I41" s="13"/>
      <c r="J41" s="150" t="s">
        <v>152</v>
      </c>
      <c r="K41" s="1"/>
      <c r="L41" s="1"/>
      <c r="M41" s="1"/>
      <c r="N41" s="1"/>
      <c r="O41" s="1"/>
      <c r="P41" s="1"/>
      <c r="Q41" s="1"/>
      <c r="R41" s="1"/>
      <c r="S41" s="1"/>
      <c r="T41" s="1"/>
      <c r="U41" s="1"/>
      <c r="V41" s="1"/>
      <c r="W41" s="1"/>
      <c r="X41" s="1"/>
      <c r="Y41" s="1"/>
      <c r="Z41" s="1"/>
    </row>
    <row r="42" spans="1:26" ht="54" customHeight="1">
      <c r="A42" s="145">
        <v>37</v>
      </c>
      <c r="B42" s="6" t="s">
        <v>153</v>
      </c>
      <c r="C42" s="126"/>
      <c r="D42" s="126"/>
      <c r="E42" s="124" t="s">
        <v>131</v>
      </c>
      <c r="F42" s="6" t="s">
        <v>154</v>
      </c>
      <c r="G42" s="7"/>
      <c r="H42" s="7" t="s">
        <v>17</v>
      </c>
      <c r="I42" s="13"/>
      <c r="J42" s="150" t="s">
        <v>155</v>
      </c>
      <c r="K42" s="1"/>
      <c r="L42" s="1"/>
      <c r="M42" s="1"/>
      <c r="N42" s="1"/>
      <c r="O42" s="1"/>
      <c r="P42" s="1"/>
      <c r="Q42" s="1"/>
      <c r="R42" s="1"/>
      <c r="S42" s="1"/>
      <c r="T42" s="1"/>
      <c r="U42" s="1"/>
      <c r="V42" s="1"/>
      <c r="W42" s="1"/>
      <c r="X42" s="1"/>
      <c r="Y42" s="1"/>
      <c r="Z42" s="1"/>
    </row>
    <row r="43" spans="1:26" ht="54" customHeight="1">
      <c r="A43" s="145">
        <v>38</v>
      </c>
      <c r="B43" s="6" t="s">
        <v>156</v>
      </c>
      <c r="C43" s="126"/>
      <c r="D43" s="126"/>
      <c r="E43" s="124" t="s">
        <v>131</v>
      </c>
      <c r="F43" s="6" t="s">
        <v>157</v>
      </c>
      <c r="G43" s="7"/>
      <c r="H43" s="7" t="s">
        <v>17</v>
      </c>
      <c r="I43" s="13"/>
      <c r="J43" s="150" t="s">
        <v>158</v>
      </c>
      <c r="K43" s="1"/>
      <c r="L43" s="1"/>
      <c r="M43" s="1"/>
      <c r="N43" s="1"/>
      <c r="O43" s="1"/>
      <c r="P43" s="1"/>
      <c r="Q43" s="1"/>
      <c r="R43" s="1"/>
      <c r="S43" s="1"/>
      <c r="T43" s="1"/>
      <c r="U43" s="1"/>
      <c r="V43" s="1"/>
      <c r="W43" s="1"/>
      <c r="X43" s="1"/>
      <c r="Y43" s="1"/>
      <c r="Z43" s="1"/>
    </row>
    <row r="44" spans="1:26" ht="54" customHeight="1">
      <c r="A44" s="145">
        <v>39</v>
      </c>
      <c r="B44" s="6" t="s">
        <v>159</v>
      </c>
      <c r="C44" s="126"/>
      <c r="D44" s="126"/>
      <c r="E44" s="124" t="s">
        <v>116</v>
      </c>
      <c r="F44" s="6" t="s">
        <v>160</v>
      </c>
      <c r="G44" s="7"/>
      <c r="H44" s="7" t="s">
        <v>17</v>
      </c>
      <c r="I44" s="13"/>
      <c r="J44" s="150" t="s">
        <v>161</v>
      </c>
      <c r="K44" s="1"/>
      <c r="L44" s="1"/>
      <c r="M44" s="1"/>
      <c r="N44" s="1"/>
      <c r="O44" s="1"/>
      <c r="P44" s="1"/>
      <c r="Q44" s="1"/>
      <c r="R44" s="1"/>
      <c r="S44" s="1"/>
      <c r="T44" s="1"/>
      <c r="U44" s="1"/>
      <c r="V44" s="1"/>
      <c r="W44" s="1"/>
      <c r="X44" s="1"/>
      <c r="Y44" s="1"/>
      <c r="Z44" s="1"/>
    </row>
    <row r="45" spans="1:26" ht="54" customHeight="1">
      <c r="A45" s="145">
        <v>40</v>
      </c>
      <c r="B45" s="6" t="s">
        <v>162</v>
      </c>
      <c r="C45" s="126"/>
      <c r="D45" s="126"/>
      <c r="E45" s="124" t="s">
        <v>163</v>
      </c>
      <c r="F45" s="6" t="s">
        <v>164</v>
      </c>
      <c r="G45" s="7"/>
      <c r="H45" s="7" t="s">
        <v>17</v>
      </c>
      <c r="I45" s="13"/>
      <c r="J45" s="150" t="s">
        <v>165</v>
      </c>
      <c r="K45" s="1"/>
      <c r="L45" s="1"/>
      <c r="M45" s="1"/>
      <c r="N45" s="1"/>
      <c r="O45" s="1"/>
      <c r="P45" s="1"/>
      <c r="Q45" s="1"/>
      <c r="R45" s="1"/>
      <c r="S45" s="1"/>
      <c r="T45" s="1"/>
      <c r="U45" s="1"/>
      <c r="V45" s="1"/>
      <c r="W45" s="1"/>
      <c r="X45" s="1"/>
      <c r="Y45" s="1"/>
      <c r="Z45" s="1"/>
    </row>
    <row r="46" spans="1:26" ht="54" customHeight="1">
      <c r="A46" s="145">
        <v>41</v>
      </c>
      <c r="B46" s="6" t="s">
        <v>166</v>
      </c>
      <c r="C46" s="126"/>
      <c r="D46" s="126"/>
      <c r="E46" s="124" t="s">
        <v>131</v>
      </c>
      <c r="F46" s="6" t="s">
        <v>167</v>
      </c>
      <c r="G46" s="7"/>
      <c r="H46" s="7" t="s">
        <v>17</v>
      </c>
      <c r="I46" s="13"/>
      <c r="J46" s="150" t="s">
        <v>168</v>
      </c>
      <c r="K46" s="1"/>
      <c r="L46" s="1"/>
      <c r="M46" s="1"/>
      <c r="N46" s="1"/>
      <c r="O46" s="1"/>
      <c r="P46" s="1"/>
      <c r="Q46" s="1"/>
      <c r="R46" s="1"/>
      <c r="S46" s="1"/>
      <c r="T46" s="1"/>
      <c r="U46" s="1"/>
      <c r="V46" s="1"/>
      <c r="W46" s="1"/>
      <c r="X46" s="1"/>
      <c r="Y46" s="1"/>
      <c r="Z46" s="1"/>
    </row>
    <row r="47" spans="1:26" ht="54" customHeight="1">
      <c r="A47" s="145">
        <v>42</v>
      </c>
      <c r="B47" s="6" t="s">
        <v>169</v>
      </c>
      <c r="C47" s="126"/>
      <c r="D47" s="126"/>
      <c r="E47" s="124" t="s">
        <v>120</v>
      </c>
      <c r="F47" s="6" t="s">
        <v>170</v>
      </c>
      <c r="G47" s="7"/>
      <c r="H47" s="7" t="s">
        <v>17</v>
      </c>
      <c r="I47" s="13"/>
      <c r="J47" s="150" t="s">
        <v>171</v>
      </c>
      <c r="K47" s="1"/>
      <c r="L47" s="1"/>
      <c r="M47" s="1"/>
      <c r="N47" s="1"/>
      <c r="O47" s="1"/>
      <c r="P47" s="1"/>
      <c r="Q47" s="1"/>
      <c r="R47" s="1"/>
      <c r="S47" s="1"/>
      <c r="T47" s="1"/>
      <c r="U47" s="1"/>
      <c r="V47" s="1"/>
      <c r="W47" s="1"/>
      <c r="X47" s="1"/>
      <c r="Y47" s="1"/>
      <c r="Z47" s="1"/>
    </row>
    <row r="48" spans="1:26" ht="54" customHeight="1">
      <c r="A48" s="145">
        <v>43</v>
      </c>
      <c r="B48" s="6" t="s">
        <v>172</v>
      </c>
      <c r="C48" s="126"/>
      <c r="D48" s="126"/>
      <c r="E48" s="124" t="s">
        <v>173</v>
      </c>
      <c r="F48" s="6" t="s">
        <v>174</v>
      </c>
      <c r="G48" s="7"/>
      <c r="H48" s="7" t="s">
        <v>17</v>
      </c>
      <c r="I48" s="13"/>
      <c r="J48" s="150" t="s">
        <v>175</v>
      </c>
      <c r="K48" s="1"/>
      <c r="L48" s="1"/>
      <c r="M48" s="1"/>
      <c r="N48" s="1"/>
      <c r="O48" s="1"/>
      <c r="P48" s="1"/>
      <c r="Q48" s="1"/>
      <c r="R48" s="1"/>
      <c r="S48" s="1"/>
      <c r="T48" s="1"/>
      <c r="U48" s="1"/>
      <c r="V48" s="1"/>
      <c r="W48" s="1"/>
      <c r="X48" s="1"/>
      <c r="Y48" s="1"/>
      <c r="Z48" s="1"/>
    </row>
    <row r="49" spans="1:26" ht="54" customHeight="1">
      <c r="A49" s="145">
        <v>44</v>
      </c>
      <c r="B49" s="6" t="s">
        <v>176</v>
      </c>
      <c r="C49" s="126"/>
      <c r="D49" s="126"/>
      <c r="E49" s="124" t="s">
        <v>116</v>
      </c>
      <c r="F49" s="6" t="s">
        <v>177</v>
      </c>
      <c r="G49" s="7"/>
      <c r="H49" s="7" t="s">
        <v>17</v>
      </c>
      <c r="I49" s="13"/>
      <c r="J49" s="150" t="s">
        <v>178</v>
      </c>
      <c r="K49" s="1"/>
      <c r="L49" s="1"/>
      <c r="M49" s="1"/>
      <c r="N49" s="1"/>
      <c r="O49" s="1"/>
      <c r="P49" s="1"/>
      <c r="Q49" s="1"/>
      <c r="R49" s="1"/>
      <c r="S49" s="1"/>
      <c r="T49" s="1"/>
      <c r="U49" s="1"/>
      <c r="V49" s="1"/>
      <c r="W49" s="1"/>
      <c r="X49" s="1"/>
      <c r="Y49" s="1"/>
      <c r="Z49" s="1"/>
    </row>
    <row r="50" spans="1:26" ht="54" customHeight="1">
      <c r="A50" s="145">
        <v>45</v>
      </c>
      <c r="B50" s="6" t="s">
        <v>179</v>
      </c>
      <c r="C50" s="126"/>
      <c r="D50" s="126"/>
      <c r="E50" s="124" t="s">
        <v>173</v>
      </c>
      <c r="F50" s="6" t="s">
        <v>180</v>
      </c>
      <c r="G50" s="7"/>
      <c r="H50" s="7" t="s">
        <v>17</v>
      </c>
      <c r="I50" s="13"/>
      <c r="J50" s="150" t="s">
        <v>181</v>
      </c>
      <c r="K50" s="1"/>
      <c r="L50" s="1"/>
      <c r="M50" s="1"/>
      <c r="N50" s="1"/>
      <c r="O50" s="1"/>
      <c r="P50" s="1"/>
      <c r="Q50" s="1"/>
      <c r="R50" s="1"/>
      <c r="S50" s="1"/>
      <c r="T50" s="1"/>
      <c r="U50" s="1"/>
      <c r="V50" s="1"/>
      <c r="W50" s="1"/>
      <c r="X50" s="1"/>
      <c r="Y50" s="1"/>
      <c r="Z50" s="1"/>
    </row>
    <row r="51" spans="1:26" ht="54" customHeight="1">
      <c r="A51" s="145">
        <v>46</v>
      </c>
      <c r="B51" s="6" t="s">
        <v>182</v>
      </c>
      <c r="C51" s="126"/>
      <c r="D51" s="126"/>
      <c r="E51" s="124" t="s">
        <v>131</v>
      </c>
      <c r="F51" s="16" t="s">
        <v>183</v>
      </c>
      <c r="G51" s="7"/>
      <c r="H51" s="7" t="s">
        <v>17</v>
      </c>
      <c r="I51" s="13"/>
      <c r="J51" s="150" t="s">
        <v>184</v>
      </c>
      <c r="K51" s="1"/>
      <c r="L51" s="1"/>
      <c r="M51" s="1"/>
      <c r="N51" s="1"/>
      <c r="O51" s="1"/>
      <c r="P51" s="1"/>
      <c r="Q51" s="1"/>
      <c r="R51" s="1"/>
      <c r="S51" s="1"/>
      <c r="T51" s="1"/>
      <c r="U51" s="1"/>
      <c r="V51" s="1"/>
      <c r="W51" s="1"/>
      <c r="X51" s="1"/>
      <c r="Y51" s="1"/>
      <c r="Z51" s="1"/>
    </row>
    <row r="52" spans="1:26" ht="54" customHeight="1">
      <c r="A52" s="145">
        <v>47</v>
      </c>
      <c r="B52" s="6" t="s">
        <v>185</v>
      </c>
      <c r="C52" s="126"/>
      <c r="D52" s="126"/>
      <c r="E52" s="124" t="s">
        <v>186</v>
      </c>
      <c r="F52" s="6" t="s">
        <v>187</v>
      </c>
      <c r="G52" s="7"/>
      <c r="H52" s="7" t="s">
        <v>17</v>
      </c>
      <c r="I52" s="13"/>
      <c r="J52" s="150" t="s">
        <v>188</v>
      </c>
      <c r="K52" s="1"/>
      <c r="L52" s="1"/>
      <c r="M52" s="1"/>
      <c r="N52" s="1"/>
      <c r="O52" s="1"/>
      <c r="P52" s="1"/>
      <c r="Q52" s="1"/>
      <c r="R52" s="1"/>
      <c r="S52" s="1"/>
      <c r="T52" s="1"/>
      <c r="U52" s="1"/>
      <c r="V52" s="1"/>
      <c r="W52" s="1"/>
      <c r="X52" s="1"/>
      <c r="Y52" s="1"/>
      <c r="Z52" s="1"/>
    </row>
    <row r="53" spans="1:26" ht="111.75" customHeight="1" thickBot="1">
      <c r="A53" s="152">
        <v>48</v>
      </c>
      <c r="B53" s="153" t="s">
        <v>189</v>
      </c>
      <c r="C53" s="154"/>
      <c r="D53" s="154"/>
      <c r="E53" s="155" t="s">
        <v>190</v>
      </c>
      <c r="F53" s="153" t="s">
        <v>97</v>
      </c>
      <c r="G53" s="156"/>
      <c r="H53" s="156" t="s">
        <v>17</v>
      </c>
      <c r="I53" s="157"/>
      <c r="J53" s="158" t="s">
        <v>191</v>
      </c>
      <c r="K53" s="1"/>
      <c r="L53" s="1"/>
      <c r="M53" s="1"/>
      <c r="N53" s="1"/>
      <c r="O53" s="1"/>
      <c r="P53" s="1"/>
      <c r="Q53" s="1"/>
      <c r="R53" s="1"/>
      <c r="S53" s="1"/>
      <c r="T53" s="1"/>
      <c r="U53" s="1"/>
      <c r="V53" s="1"/>
      <c r="W53" s="1"/>
      <c r="X53" s="1"/>
      <c r="Y53" s="1"/>
      <c r="Z53" s="1"/>
    </row>
    <row r="54" spans="1:26" ht="12" customHeight="1">
      <c r="A54" s="17"/>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c r="A55" s="17"/>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c r="A56" s="17"/>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c r="A57" s="17"/>
      <c r="B57" s="1"/>
      <c r="C57" s="1"/>
      <c r="D57" s="1"/>
      <c r="E57" s="1"/>
      <c r="F57" s="1"/>
      <c r="G57" s="1"/>
      <c r="H57" s="3"/>
      <c r="I57" s="1"/>
      <c r="J57" s="1"/>
      <c r="K57" s="1"/>
      <c r="L57" s="1"/>
      <c r="M57" s="1"/>
      <c r="N57" s="1"/>
      <c r="O57" s="1"/>
      <c r="P57" s="1"/>
      <c r="Q57" s="1"/>
      <c r="R57" s="1"/>
      <c r="S57" s="1"/>
      <c r="T57" s="1"/>
      <c r="U57" s="1"/>
      <c r="V57" s="1"/>
      <c r="W57" s="1"/>
      <c r="X57" s="1"/>
      <c r="Y57" s="1"/>
      <c r="Z57" s="1"/>
    </row>
    <row r="58" spans="1:26" ht="12" customHeight="1">
      <c r="A58" s="17"/>
      <c r="B58" s="1"/>
      <c r="C58" s="1"/>
      <c r="D58" s="1"/>
      <c r="E58" s="1"/>
      <c r="F58" s="1"/>
      <c r="G58" s="1"/>
      <c r="H58" s="3"/>
      <c r="I58" s="1"/>
      <c r="J58" s="1"/>
      <c r="K58" s="1"/>
      <c r="L58" s="1"/>
      <c r="M58" s="1"/>
      <c r="N58" s="1"/>
      <c r="O58" s="1"/>
      <c r="P58" s="1"/>
      <c r="Q58" s="1"/>
      <c r="R58" s="1"/>
      <c r="S58" s="1"/>
      <c r="T58" s="1"/>
      <c r="U58" s="1"/>
      <c r="V58" s="1"/>
      <c r="W58" s="1"/>
      <c r="X58" s="1"/>
      <c r="Y58" s="1"/>
      <c r="Z58" s="1"/>
    </row>
    <row r="59" spans="1:26" ht="12" customHeight="1">
      <c r="A59" s="17"/>
      <c r="B59" s="1"/>
      <c r="C59" s="1"/>
      <c r="D59" s="1"/>
      <c r="E59" s="1"/>
      <c r="F59" s="1"/>
      <c r="G59" s="1"/>
      <c r="H59" s="3"/>
      <c r="I59" s="1"/>
      <c r="J59" s="1"/>
      <c r="K59" s="1"/>
      <c r="L59" s="1"/>
      <c r="M59" s="1"/>
      <c r="N59" s="1"/>
      <c r="O59" s="1"/>
      <c r="P59" s="1"/>
      <c r="Q59" s="1"/>
      <c r="R59" s="1"/>
      <c r="S59" s="1"/>
      <c r="T59" s="1"/>
      <c r="U59" s="1"/>
      <c r="V59" s="1"/>
      <c r="W59" s="1"/>
      <c r="X59" s="1"/>
      <c r="Y59" s="1"/>
      <c r="Z59" s="1"/>
    </row>
    <row r="60" spans="1:26" ht="12" customHeight="1">
      <c r="A60" s="17"/>
      <c r="B60" s="1"/>
      <c r="C60" s="1"/>
      <c r="D60" s="1"/>
      <c r="E60" s="1"/>
      <c r="F60" s="1"/>
      <c r="G60" s="1"/>
      <c r="H60" s="3"/>
      <c r="I60" s="1"/>
      <c r="J60" s="1"/>
      <c r="K60" s="1"/>
      <c r="L60" s="1"/>
      <c r="M60" s="1"/>
      <c r="N60" s="1"/>
      <c r="O60" s="1"/>
      <c r="P60" s="1"/>
      <c r="Q60" s="1"/>
      <c r="R60" s="1"/>
      <c r="S60" s="1"/>
      <c r="T60" s="1"/>
      <c r="U60" s="1"/>
      <c r="V60" s="1"/>
      <c r="W60" s="1"/>
      <c r="X60" s="1"/>
      <c r="Y60" s="1"/>
      <c r="Z60" s="1"/>
    </row>
    <row r="61" spans="1:26" ht="12" customHeight="1">
      <c r="A61" s="17"/>
      <c r="B61" s="1"/>
      <c r="C61" s="1"/>
      <c r="D61" s="1"/>
      <c r="E61" s="1"/>
      <c r="F61" s="1"/>
      <c r="G61" s="1"/>
      <c r="H61" s="3"/>
      <c r="I61" s="1"/>
      <c r="J61" s="1"/>
      <c r="K61" s="1"/>
      <c r="L61" s="1"/>
      <c r="M61" s="1"/>
      <c r="N61" s="1"/>
      <c r="O61" s="1"/>
      <c r="P61" s="1"/>
      <c r="Q61" s="1"/>
      <c r="R61" s="1"/>
      <c r="S61" s="1"/>
      <c r="T61" s="1"/>
      <c r="U61" s="1"/>
      <c r="V61" s="1"/>
      <c r="W61" s="1"/>
      <c r="X61" s="1"/>
      <c r="Y61" s="1"/>
      <c r="Z61" s="1"/>
    </row>
    <row r="62" spans="1:26" ht="12" customHeight="1">
      <c r="A62" s="17"/>
      <c r="B62" s="1"/>
      <c r="C62" s="1"/>
      <c r="D62" s="1"/>
      <c r="E62" s="1"/>
      <c r="F62" s="1"/>
      <c r="G62" s="1"/>
      <c r="H62" s="3"/>
      <c r="I62" s="1"/>
      <c r="J62" s="1"/>
      <c r="K62" s="1"/>
      <c r="L62" s="1"/>
      <c r="M62" s="1"/>
      <c r="N62" s="1"/>
      <c r="O62" s="1"/>
      <c r="P62" s="1"/>
      <c r="Q62" s="1"/>
      <c r="R62" s="1"/>
      <c r="S62" s="1"/>
      <c r="T62" s="1"/>
      <c r="U62" s="1"/>
      <c r="V62" s="1"/>
      <c r="W62" s="1"/>
      <c r="X62" s="1"/>
      <c r="Y62" s="1"/>
      <c r="Z62" s="1"/>
    </row>
    <row r="63" spans="1:26" ht="12" customHeight="1">
      <c r="A63" s="17"/>
      <c r="B63" s="1"/>
      <c r="C63" s="1"/>
      <c r="D63" s="1"/>
      <c r="E63" s="1"/>
      <c r="F63" s="1"/>
      <c r="G63" s="1"/>
      <c r="H63" s="3"/>
      <c r="I63" s="1"/>
      <c r="J63" s="1"/>
      <c r="K63" s="1"/>
      <c r="L63" s="1"/>
      <c r="M63" s="1"/>
      <c r="N63" s="1"/>
      <c r="O63" s="1"/>
      <c r="P63" s="1"/>
      <c r="Q63" s="1"/>
      <c r="R63" s="1"/>
      <c r="S63" s="1"/>
      <c r="T63" s="1"/>
      <c r="U63" s="1"/>
      <c r="V63" s="1"/>
      <c r="W63" s="1"/>
      <c r="X63" s="1"/>
      <c r="Y63" s="1"/>
      <c r="Z63" s="1"/>
    </row>
    <row r="64" spans="1:26" ht="12" customHeight="1">
      <c r="A64" s="17"/>
      <c r="B64" s="1"/>
      <c r="C64" s="1"/>
      <c r="D64" s="1"/>
      <c r="E64" s="1"/>
      <c r="F64" s="1"/>
      <c r="G64" s="1"/>
      <c r="H64" s="3"/>
      <c r="I64" s="1"/>
      <c r="J64" s="1"/>
      <c r="K64" s="1"/>
      <c r="L64" s="1"/>
      <c r="M64" s="1"/>
      <c r="N64" s="1"/>
      <c r="O64" s="1"/>
      <c r="P64" s="1"/>
      <c r="Q64" s="1"/>
      <c r="R64" s="1"/>
      <c r="S64" s="1"/>
      <c r="T64" s="1"/>
      <c r="U64" s="1"/>
      <c r="V64" s="1"/>
      <c r="W64" s="1"/>
      <c r="X64" s="1"/>
      <c r="Y64" s="1"/>
      <c r="Z64" s="1"/>
    </row>
    <row r="65" spans="1:26" ht="12" customHeight="1">
      <c r="A65" s="17"/>
      <c r="B65" s="1"/>
      <c r="C65" s="1"/>
      <c r="D65" s="1"/>
      <c r="E65" s="1"/>
      <c r="F65" s="1"/>
      <c r="G65" s="1"/>
      <c r="H65" s="3"/>
      <c r="I65" s="1"/>
      <c r="J65" s="1"/>
      <c r="K65" s="1"/>
      <c r="L65" s="1"/>
      <c r="M65" s="1"/>
      <c r="N65" s="1"/>
      <c r="O65" s="1"/>
      <c r="P65" s="1"/>
      <c r="Q65" s="1"/>
      <c r="R65" s="1"/>
      <c r="S65" s="1"/>
      <c r="T65" s="1"/>
      <c r="U65" s="1"/>
      <c r="V65" s="1"/>
      <c r="W65" s="1"/>
      <c r="X65" s="1"/>
      <c r="Y65" s="1"/>
      <c r="Z65" s="1"/>
    </row>
    <row r="66" spans="1:26" ht="12" customHeight="1">
      <c r="A66" s="17"/>
      <c r="B66" s="1"/>
      <c r="C66" s="1"/>
      <c r="D66" s="1"/>
      <c r="E66" s="1"/>
      <c r="F66" s="1"/>
      <c r="G66" s="1"/>
      <c r="H66" s="3"/>
      <c r="I66" s="1"/>
      <c r="J66" s="1"/>
      <c r="K66" s="1"/>
      <c r="L66" s="1"/>
      <c r="M66" s="1"/>
      <c r="N66" s="1"/>
      <c r="O66" s="1"/>
      <c r="P66" s="1"/>
      <c r="Q66" s="1"/>
      <c r="R66" s="1"/>
      <c r="S66" s="1"/>
      <c r="T66" s="1"/>
      <c r="U66" s="1"/>
      <c r="V66" s="1"/>
      <c r="W66" s="1"/>
      <c r="X66" s="1"/>
      <c r="Y66" s="1"/>
      <c r="Z66" s="1"/>
    </row>
    <row r="67" spans="1:26" ht="12" customHeight="1">
      <c r="A67" s="17"/>
      <c r="B67" s="1"/>
      <c r="C67" s="1"/>
      <c r="D67" s="1"/>
      <c r="E67" s="1"/>
      <c r="F67" s="1"/>
      <c r="G67" s="1"/>
      <c r="H67" s="3"/>
      <c r="I67" s="1"/>
      <c r="J67" s="1"/>
      <c r="K67" s="1"/>
      <c r="L67" s="1"/>
      <c r="M67" s="1"/>
      <c r="N67" s="1"/>
      <c r="O67" s="1"/>
      <c r="P67" s="1"/>
      <c r="Q67" s="1"/>
      <c r="R67" s="1"/>
      <c r="S67" s="1"/>
      <c r="T67" s="1"/>
      <c r="U67" s="1"/>
      <c r="V67" s="1"/>
      <c r="W67" s="1"/>
      <c r="X67" s="1"/>
      <c r="Y67" s="1"/>
      <c r="Z67" s="1"/>
    </row>
    <row r="68" spans="1:26" ht="12" customHeight="1">
      <c r="A68" s="17"/>
      <c r="B68" s="1"/>
      <c r="C68" s="1"/>
      <c r="D68" s="1"/>
      <c r="E68" s="1"/>
      <c r="F68" s="1"/>
      <c r="G68" s="1"/>
      <c r="H68" s="3"/>
      <c r="I68" s="1"/>
      <c r="J68" s="1"/>
      <c r="K68" s="1"/>
      <c r="L68" s="1"/>
      <c r="M68" s="1"/>
      <c r="N68" s="1"/>
      <c r="O68" s="1"/>
      <c r="P68" s="1"/>
      <c r="Q68" s="1"/>
      <c r="R68" s="1"/>
      <c r="S68" s="1"/>
      <c r="T68" s="1"/>
      <c r="U68" s="1"/>
      <c r="V68" s="1"/>
      <c r="W68" s="1"/>
      <c r="X68" s="1"/>
      <c r="Y68" s="1"/>
      <c r="Z68" s="1"/>
    </row>
    <row r="69" spans="1:26" ht="12" customHeight="1">
      <c r="A69" s="17"/>
      <c r="B69" s="1"/>
      <c r="C69" s="1"/>
      <c r="D69" s="1"/>
      <c r="E69" s="1"/>
      <c r="F69" s="1"/>
      <c r="G69" s="1"/>
      <c r="H69" s="3"/>
      <c r="I69" s="1"/>
      <c r="J69" s="1"/>
      <c r="K69" s="1"/>
      <c r="L69" s="1"/>
      <c r="M69" s="1"/>
      <c r="N69" s="1"/>
      <c r="O69" s="1"/>
      <c r="P69" s="1"/>
      <c r="Q69" s="1"/>
      <c r="R69" s="1"/>
      <c r="S69" s="1"/>
      <c r="T69" s="1"/>
      <c r="U69" s="1"/>
      <c r="V69" s="1"/>
      <c r="W69" s="1"/>
      <c r="X69" s="1"/>
      <c r="Y69" s="1"/>
      <c r="Z69" s="1"/>
    </row>
    <row r="70" spans="1:26" ht="12" customHeight="1">
      <c r="A70" s="17"/>
      <c r="B70" s="1"/>
      <c r="C70" s="1"/>
      <c r="D70" s="1"/>
      <c r="E70" s="1"/>
      <c r="F70" s="1"/>
      <c r="G70" s="1"/>
      <c r="H70" s="3"/>
      <c r="I70" s="1"/>
      <c r="J70" s="1"/>
      <c r="K70" s="1"/>
      <c r="L70" s="1"/>
      <c r="M70" s="1"/>
      <c r="N70" s="1"/>
      <c r="O70" s="1"/>
      <c r="P70" s="1"/>
      <c r="Q70" s="1"/>
      <c r="R70" s="1"/>
      <c r="S70" s="1"/>
      <c r="T70" s="1"/>
      <c r="U70" s="1"/>
      <c r="V70" s="1"/>
      <c r="W70" s="1"/>
      <c r="X70" s="1"/>
      <c r="Y70" s="1"/>
      <c r="Z70" s="1"/>
    </row>
    <row r="71" spans="1:26" ht="12" customHeight="1">
      <c r="A71" s="17"/>
      <c r="B71" s="1"/>
      <c r="C71" s="1"/>
      <c r="D71" s="1"/>
      <c r="E71" s="1"/>
      <c r="F71" s="1"/>
      <c r="G71" s="1"/>
      <c r="H71" s="3"/>
      <c r="I71" s="1"/>
      <c r="J71" s="1"/>
      <c r="K71" s="1"/>
      <c r="L71" s="1"/>
      <c r="M71" s="1"/>
      <c r="N71" s="1"/>
      <c r="O71" s="1"/>
      <c r="P71" s="1"/>
      <c r="Q71" s="1"/>
      <c r="R71" s="1"/>
      <c r="S71" s="1"/>
      <c r="T71" s="1"/>
      <c r="U71" s="1"/>
      <c r="V71" s="1"/>
      <c r="W71" s="1"/>
      <c r="X71" s="1"/>
      <c r="Y71" s="1"/>
      <c r="Z71" s="1"/>
    </row>
    <row r="72" spans="1:26" ht="12" customHeight="1">
      <c r="A72" s="17"/>
      <c r="B72" s="1"/>
      <c r="C72" s="1"/>
      <c r="D72" s="1"/>
      <c r="E72" s="1"/>
      <c r="F72" s="1"/>
      <c r="G72" s="1"/>
      <c r="H72" s="3"/>
      <c r="I72" s="1"/>
      <c r="J72" s="1"/>
      <c r="K72" s="1"/>
      <c r="L72" s="1"/>
      <c r="M72" s="1"/>
      <c r="N72" s="1"/>
      <c r="O72" s="1"/>
      <c r="P72" s="1"/>
      <c r="Q72" s="1"/>
      <c r="R72" s="1"/>
      <c r="S72" s="1"/>
      <c r="T72" s="1"/>
      <c r="U72" s="1"/>
      <c r="V72" s="1"/>
      <c r="W72" s="1"/>
      <c r="X72" s="1"/>
      <c r="Y72" s="1"/>
      <c r="Z72" s="1"/>
    </row>
    <row r="73" spans="1:26" ht="12" customHeight="1">
      <c r="A73" s="17"/>
      <c r="B73" s="1"/>
      <c r="C73" s="1"/>
      <c r="D73" s="1"/>
      <c r="E73" s="1"/>
      <c r="F73" s="1"/>
      <c r="G73" s="1"/>
      <c r="H73" s="3"/>
      <c r="I73" s="1"/>
      <c r="J73" s="1"/>
      <c r="K73" s="1"/>
      <c r="L73" s="1"/>
      <c r="M73" s="1"/>
      <c r="N73" s="1"/>
      <c r="O73" s="1"/>
      <c r="P73" s="1"/>
      <c r="Q73" s="1"/>
      <c r="R73" s="1"/>
      <c r="S73" s="1"/>
      <c r="T73" s="1"/>
      <c r="U73" s="1"/>
      <c r="V73" s="1"/>
      <c r="W73" s="1"/>
      <c r="X73" s="1"/>
      <c r="Y73" s="1"/>
      <c r="Z73" s="1"/>
    </row>
    <row r="74" spans="1:26" ht="12" customHeight="1">
      <c r="A74" s="17"/>
      <c r="B74" s="1"/>
      <c r="C74" s="1"/>
      <c r="D74" s="1"/>
      <c r="E74" s="1"/>
      <c r="F74" s="1"/>
      <c r="G74" s="1"/>
      <c r="H74" s="3"/>
      <c r="I74" s="1"/>
      <c r="J74" s="1"/>
      <c r="K74" s="1"/>
      <c r="L74" s="1"/>
      <c r="M74" s="1"/>
      <c r="N74" s="1"/>
      <c r="O74" s="1"/>
      <c r="P74" s="1"/>
      <c r="Q74" s="1"/>
      <c r="R74" s="1"/>
      <c r="S74" s="1"/>
      <c r="T74" s="1"/>
      <c r="U74" s="1"/>
      <c r="V74" s="1"/>
      <c r="W74" s="1"/>
      <c r="X74" s="1"/>
      <c r="Y74" s="1"/>
      <c r="Z74" s="1"/>
    </row>
    <row r="75" spans="1:26" ht="12" customHeight="1">
      <c r="A75" s="17"/>
      <c r="B75" s="1"/>
      <c r="C75" s="1"/>
      <c r="D75" s="1"/>
      <c r="E75" s="1"/>
      <c r="F75" s="1"/>
      <c r="G75" s="1"/>
      <c r="H75" s="3"/>
      <c r="I75" s="1"/>
      <c r="J75" s="1"/>
      <c r="K75" s="1"/>
      <c r="L75" s="1"/>
      <c r="M75" s="1"/>
      <c r="N75" s="1"/>
      <c r="O75" s="1"/>
      <c r="P75" s="1"/>
      <c r="Q75" s="1"/>
      <c r="R75" s="1"/>
      <c r="S75" s="1"/>
      <c r="T75" s="1"/>
      <c r="U75" s="1"/>
      <c r="V75" s="1"/>
      <c r="W75" s="1"/>
      <c r="X75" s="1"/>
      <c r="Y75" s="1"/>
      <c r="Z75" s="1"/>
    </row>
    <row r="76" spans="1:26" ht="12" customHeight="1">
      <c r="A76" s="17"/>
      <c r="B76" s="1"/>
      <c r="C76" s="1"/>
      <c r="D76" s="1"/>
      <c r="E76" s="1"/>
      <c r="F76" s="1"/>
      <c r="G76" s="1"/>
      <c r="H76" s="3"/>
      <c r="I76" s="1"/>
      <c r="J76" s="1"/>
      <c r="K76" s="1"/>
      <c r="L76" s="1"/>
      <c r="M76" s="1"/>
      <c r="N76" s="1"/>
      <c r="O76" s="1"/>
      <c r="P76" s="1"/>
      <c r="Q76" s="1"/>
      <c r="R76" s="1"/>
      <c r="S76" s="1"/>
      <c r="T76" s="1"/>
      <c r="U76" s="1"/>
      <c r="V76" s="1"/>
      <c r="W76" s="1"/>
      <c r="X76" s="1"/>
      <c r="Y76" s="1"/>
      <c r="Z76" s="1"/>
    </row>
    <row r="77" spans="1:26" ht="12" customHeight="1">
      <c r="A77" s="17"/>
      <c r="B77" s="1"/>
      <c r="C77" s="1"/>
      <c r="D77" s="1"/>
      <c r="E77" s="1"/>
      <c r="F77" s="1"/>
      <c r="G77" s="1"/>
      <c r="H77" s="3"/>
      <c r="I77" s="1"/>
      <c r="J77" s="1"/>
      <c r="K77" s="1"/>
      <c r="L77" s="1"/>
      <c r="M77" s="1"/>
      <c r="N77" s="1"/>
      <c r="O77" s="1"/>
      <c r="P77" s="1"/>
      <c r="Q77" s="1"/>
      <c r="R77" s="1"/>
      <c r="S77" s="1"/>
      <c r="T77" s="1"/>
      <c r="U77" s="1"/>
      <c r="V77" s="1"/>
      <c r="W77" s="1"/>
      <c r="X77" s="1"/>
      <c r="Y77" s="1"/>
      <c r="Z77" s="1"/>
    </row>
    <row r="78" spans="1:26" ht="12" customHeight="1">
      <c r="A78" s="17"/>
      <c r="B78" s="1"/>
      <c r="C78" s="1"/>
      <c r="D78" s="1"/>
      <c r="E78" s="1"/>
      <c r="F78" s="1"/>
      <c r="G78" s="1"/>
      <c r="H78" s="3"/>
      <c r="I78" s="1"/>
      <c r="J78" s="1"/>
      <c r="K78" s="1"/>
      <c r="L78" s="1"/>
      <c r="M78" s="1"/>
      <c r="N78" s="1"/>
      <c r="O78" s="1"/>
      <c r="P78" s="1"/>
      <c r="Q78" s="1"/>
      <c r="R78" s="1"/>
      <c r="S78" s="1"/>
      <c r="T78" s="1"/>
      <c r="U78" s="1"/>
      <c r="V78" s="1"/>
      <c r="W78" s="1"/>
      <c r="X78" s="1"/>
      <c r="Y78" s="1"/>
      <c r="Z78" s="1"/>
    </row>
    <row r="79" spans="1:26" ht="12" customHeight="1">
      <c r="A79" s="17"/>
      <c r="B79" s="1"/>
      <c r="C79" s="1"/>
      <c r="D79" s="1"/>
      <c r="E79" s="1"/>
      <c r="F79" s="1"/>
      <c r="G79" s="1"/>
      <c r="H79" s="3"/>
      <c r="I79" s="1"/>
      <c r="J79" s="1"/>
      <c r="K79" s="1"/>
      <c r="L79" s="1"/>
      <c r="M79" s="1"/>
      <c r="N79" s="1"/>
      <c r="O79" s="1"/>
      <c r="P79" s="1"/>
      <c r="Q79" s="1"/>
      <c r="R79" s="1"/>
      <c r="S79" s="1"/>
      <c r="T79" s="1"/>
      <c r="U79" s="1"/>
      <c r="V79" s="1"/>
      <c r="W79" s="1"/>
      <c r="X79" s="1"/>
      <c r="Y79" s="1"/>
      <c r="Z79" s="1"/>
    </row>
    <row r="80" spans="1:26" ht="12" customHeight="1">
      <c r="A80" s="17"/>
      <c r="B80" s="1"/>
      <c r="C80" s="1"/>
      <c r="D80" s="1"/>
      <c r="E80" s="1"/>
      <c r="F80" s="1"/>
      <c r="G80" s="1"/>
      <c r="H80" s="3"/>
      <c r="I80" s="1"/>
      <c r="J80" s="1"/>
      <c r="K80" s="1"/>
      <c r="L80" s="1"/>
      <c r="M80" s="1"/>
      <c r="N80" s="1"/>
      <c r="O80" s="1"/>
      <c r="P80" s="1"/>
      <c r="Q80" s="1"/>
      <c r="R80" s="1"/>
      <c r="S80" s="1"/>
      <c r="T80" s="1"/>
      <c r="U80" s="1"/>
      <c r="V80" s="1"/>
      <c r="W80" s="1"/>
      <c r="X80" s="1"/>
      <c r="Y80" s="1"/>
      <c r="Z80" s="1"/>
    </row>
    <row r="81" spans="1:26" ht="12" customHeight="1">
      <c r="A81" s="17"/>
      <c r="B81" s="1"/>
      <c r="C81" s="1"/>
      <c r="D81" s="1"/>
      <c r="E81" s="1"/>
      <c r="F81" s="1"/>
      <c r="G81" s="1"/>
      <c r="H81" s="3"/>
      <c r="I81" s="1"/>
      <c r="J81" s="1"/>
      <c r="K81" s="1"/>
      <c r="L81" s="1"/>
      <c r="M81" s="1"/>
      <c r="N81" s="1"/>
      <c r="O81" s="1"/>
      <c r="P81" s="1"/>
      <c r="Q81" s="1"/>
      <c r="R81" s="1"/>
      <c r="S81" s="1"/>
      <c r="T81" s="1"/>
      <c r="U81" s="1"/>
      <c r="V81" s="1"/>
      <c r="W81" s="1"/>
      <c r="X81" s="1"/>
      <c r="Y81" s="1"/>
      <c r="Z81" s="1"/>
    </row>
    <row r="82" spans="1:26" ht="12" customHeight="1">
      <c r="A82" s="17"/>
      <c r="B82" s="1"/>
      <c r="C82" s="1"/>
      <c r="D82" s="1"/>
      <c r="E82" s="1"/>
      <c r="F82" s="1"/>
      <c r="G82" s="1"/>
      <c r="H82" s="3"/>
      <c r="I82" s="1"/>
      <c r="J82" s="1"/>
      <c r="K82" s="1"/>
      <c r="L82" s="1"/>
      <c r="M82" s="1"/>
      <c r="N82" s="1"/>
      <c r="O82" s="1"/>
      <c r="P82" s="1"/>
      <c r="Q82" s="1"/>
      <c r="R82" s="1"/>
      <c r="S82" s="1"/>
      <c r="T82" s="1"/>
      <c r="U82" s="1"/>
      <c r="V82" s="1"/>
      <c r="W82" s="1"/>
      <c r="X82" s="1"/>
      <c r="Y82" s="1"/>
      <c r="Z82" s="1"/>
    </row>
    <row r="83" spans="1:26" ht="12" customHeight="1">
      <c r="A83" s="17"/>
      <c r="B83" s="1"/>
      <c r="C83" s="1"/>
      <c r="D83" s="1"/>
      <c r="E83" s="1"/>
      <c r="F83" s="1"/>
      <c r="G83" s="1"/>
      <c r="H83" s="3"/>
      <c r="I83" s="1"/>
      <c r="J83" s="1"/>
      <c r="K83" s="1"/>
      <c r="L83" s="1"/>
      <c r="M83" s="1"/>
      <c r="N83" s="1"/>
      <c r="O83" s="1"/>
      <c r="P83" s="1"/>
      <c r="Q83" s="1"/>
      <c r="R83" s="1"/>
      <c r="S83" s="1"/>
      <c r="T83" s="1"/>
      <c r="U83" s="1"/>
      <c r="V83" s="1"/>
      <c r="W83" s="1"/>
      <c r="X83" s="1"/>
      <c r="Y83" s="1"/>
      <c r="Z83" s="1"/>
    </row>
    <row r="84" spans="1:26" ht="12" customHeight="1">
      <c r="A84" s="17"/>
      <c r="B84" s="1"/>
      <c r="C84" s="1"/>
      <c r="D84" s="1"/>
      <c r="E84" s="1"/>
      <c r="F84" s="1"/>
      <c r="G84" s="1"/>
      <c r="H84" s="3"/>
      <c r="I84" s="1"/>
      <c r="J84" s="1"/>
      <c r="K84" s="1"/>
      <c r="L84" s="1"/>
      <c r="M84" s="1"/>
      <c r="N84" s="1"/>
      <c r="O84" s="1"/>
      <c r="P84" s="1"/>
      <c r="Q84" s="1"/>
      <c r="R84" s="1"/>
      <c r="S84" s="1"/>
      <c r="T84" s="1"/>
      <c r="U84" s="1"/>
      <c r="V84" s="1"/>
      <c r="W84" s="1"/>
      <c r="X84" s="1"/>
      <c r="Y84" s="1"/>
      <c r="Z84" s="1"/>
    </row>
    <row r="85" spans="1:26" ht="12" customHeight="1">
      <c r="A85" s="17"/>
      <c r="B85" s="1"/>
      <c r="C85" s="1"/>
      <c r="D85" s="1"/>
      <c r="E85" s="1"/>
      <c r="F85" s="1"/>
      <c r="G85" s="1"/>
      <c r="H85" s="3"/>
      <c r="I85" s="1"/>
      <c r="J85" s="1"/>
      <c r="K85" s="1"/>
      <c r="L85" s="1"/>
      <c r="M85" s="1"/>
      <c r="N85" s="1"/>
      <c r="O85" s="1"/>
      <c r="P85" s="1"/>
      <c r="Q85" s="1"/>
      <c r="R85" s="1"/>
      <c r="S85" s="1"/>
      <c r="T85" s="1"/>
      <c r="U85" s="1"/>
      <c r="V85" s="1"/>
      <c r="W85" s="1"/>
      <c r="X85" s="1"/>
      <c r="Y85" s="1"/>
      <c r="Z85" s="1"/>
    </row>
    <row r="86" spans="1:26" ht="12" customHeight="1">
      <c r="A86" s="17"/>
      <c r="B86" s="1"/>
      <c r="C86" s="1"/>
      <c r="D86" s="1"/>
      <c r="E86" s="1"/>
      <c r="F86" s="1"/>
      <c r="G86" s="1"/>
      <c r="H86" s="3"/>
      <c r="I86" s="1"/>
      <c r="J86" s="1"/>
      <c r="K86" s="1"/>
      <c r="L86" s="1"/>
      <c r="M86" s="1"/>
      <c r="N86" s="1"/>
      <c r="O86" s="1"/>
      <c r="P86" s="1"/>
      <c r="Q86" s="1"/>
      <c r="R86" s="1"/>
      <c r="S86" s="1"/>
      <c r="T86" s="1"/>
      <c r="U86" s="1"/>
      <c r="V86" s="1"/>
      <c r="W86" s="1"/>
      <c r="X86" s="1"/>
      <c r="Y86" s="1"/>
      <c r="Z86" s="1"/>
    </row>
    <row r="87" spans="1:26" ht="12" customHeight="1">
      <c r="A87" s="17"/>
      <c r="B87" s="1"/>
      <c r="C87" s="1"/>
      <c r="D87" s="1"/>
      <c r="E87" s="1"/>
      <c r="F87" s="1"/>
      <c r="G87" s="1"/>
      <c r="H87" s="3"/>
      <c r="I87" s="1"/>
      <c r="J87" s="1"/>
      <c r="K87" s="1"/>
      <c r="L87" s="1"/>
      <c r="M87" s="1"/>
      <c r="N87" s="1"/>
      <c r="O87" s="1"/>
      <c r="P87" s="1"/>
      <c r="Q87" s="1"/>
      <c r="R87" s="1"/>
      <c r="S87" s="1"/>
      <c r="T87" s="1"/>
      <c r="U87" s="1"/>
      <c r="V87" s="1"/>
      <c r="W87" s="1"/>
      <c r="X87" s="1"/>
      <c r="Y87" s="1"/>
      <c r="Z87" s="1"/>
    </row>
    <row r="88" spans="1:26" ht="12" customHeight="1">
      <c r="A88" s="17"/>
      <c r="B88" s="1"/>
      <c r="C88" s="1"/>
      <c r="D88" s="1"/>
      <c r="E88" s="1"/>
      <c r="F88" s="1"/>
      <c r="G88" s="1"/>
      <c r="H88" s="3"/>
      <c r="I88" s="1"/>
      <c r="J88" s="1"/>
      <c r="K88" s="1"/>
      <c r="L88" s="1"/>
      <c r="M88" s="1"/>
      <c r="N88" s="1"/>
      <c r="O88" s="1"/>
      <c r="P88" s="1"/>
      <c r="Q88" s="1"/>
      <c r="R88" s="1"/>
      <c r="S88" s="1"/>
      <c r="T88" s="1"/>
      <c r="U88" s="1"/>
      <c r="V88" s="1"/>
      <c r="W88" s="1"/>
      <c r="X88" s="1"/>
      <c r="Y88" s="1"/>
      <c r="Z88" s="1"/>
    </row>
    <row r="89" spans="1:26" ht="12" customHeight="1">
      <c r="A89" s="17"/>
      <c r="B89" s="1"/>
      <c r="C89" s="1"/>
      <c r="D89" s="1"/>
      <c r="E89" s="1"/>
      <c r="F89" s="1"/>
      <c r="G89" s="1"/>
      <c r="H89" s="3"/>
      <c r="I89" s="1"/>
      <c r="J89" s="1"/>
      <c r="K89" s="1"/>
      <c r="L89" s="1"/>
      <c r="M89" s="1"/>
      <c r="N89" s="1"/>
      <c r="O89" s="1"/>
      <c r="P89" s="1"/>
      <c r="Q89" s="1"/>
      <c r="R89" s="1"/>
      <c r="S89" s="1"/>
      <c r="T89" s="1"/>
      <c r="U89" s="1"/>
      <c r="V89" s="1"/>
      <c r="W89" s="1"/>
      <c r="X89" s="1"/>
      <c r="Y89" s="1"/>
      <c r="Z89" s="1"/>
    </row>
    <row r="90" spans="1:26" ht="12" customHeight="1">
      <c r="A90" s="17"/>
      <c r="B90" s="1"/>
      <c r="C90" s="1"/>
      <c r="D90" s="1"/>
      <c r="E90" s="1"/>
      <c r="F90" s="1"/>
      <c r="G90" s="1"/>
      <c r="H90" s="3"/>
      <c r="I90" s="1"/>
      <c r="J90" s="1"/>
      <c r="K90" s="1"/>
      <c r="L90" s="1"/>
      <c r="M90" s="1"/>
      <c r="N90" s="1"/>
      <c r="O90" s="1"/>
      <c r="P90" s="1"/>
      <c r="Q90" s="1"/>
      <c r="R90" s="1"/>
      <c r="S90" s="1"/>
      <c r="T90" s="1"/>
      <c r="U90" s="1"/>
      <c r="V90" s="1"/>
      <c r="W90" s="1"/>
      <c r="X90" s="1"/>
      <c r="Y90" s="1"/>
      <c r="Z90" s="1"/>
    </row>
    <row r="91" spans="1:26" ht="12" customHeight="1">
      <c r="A91" s="17"/>
      <c r="B91" s="1"/>
      <c r="C91" s="1"/>
      <c r="D91" s="1"/>
      <c r="E91" s="1"/>
      <c r="F91" s="1"/>
      <c r="G91" s="1"/>
      <c r="H91" s="3"/>
      <c r="I91" s="1"/>
      <c r="J91" s="1"/>
      <c r="K91" s="1"/>
      <c r="L91" s="1"/>
      <c r="M91" s="1"/>
      <c r="N91" s="1"/>
      <c r="O91" s="1"/>
      <c r="P91" s="1"/>
      <c r="Q91" s="1"/>
      <c r="R91" s="1"/>
      <c r="S91" s="1"/>
      <c r="T91" s="1"/>
      <c r="U91" s="1"/>
      <c r="V91" s="1"/>
      <c r="W91" s="1"/>
      <c r="X91" s="1"/>
      <c r="Y91" s="1"/>
      <c r="Z91" s="1"/>
    </row>
    <row r="92" spans="1:26" ht="12" customHeight="1">
      <c r="A92" s="17"/>
      <c r="B92" s="1"/>
      <c r="C92" s="1"/>
      <c r="D92" s="1"/>
      <c r="E92" s="1"/>
      <c r="F92" s="1"/>
      <c r="G92" s="1"/>
      <c r="H92" s="3"/>
      <c r="I92" s="1"/>
      <c r="J92" s="1"/>
      <c r="K92" s="1"/>
      <c r="L92" s="1"/>
      <c r="M92" s="1"/>
      <c r="N92" s="1"/>
      <c r="O92" s="1"/>
      <c r="P92" s="1"/>
      <c r="Q92" s="1"/>
      <c r="R92" s="1"/>
      <c r="S92" s="1"/>
      <c r="T92" s="1"/>
      <c r="U92" s="1"/>
      <c r="V92" s="1"/>
      <c r="W92" s="1"/>
      <c r="X92" s="1"/>
      <c r="Y92" s="1"/>
      <c r="Z92" s="1"/>
    </row>
    <row r="93" spans="1:26" ht="12" customHeight="1">
      <c r="A93" s="17"/>
      <c r="B93" s="1"/>
      <c r="C93" s="1"/>
      <c r="D93" s="1"/>
      <c r="E93" s="1"/>
      <c r="F93" s="1"/>
      <c r="G93" s="1"/>
      <c r="H93" s="3"/>
      <c r="I93" s="1"/>
      <c r="J93" s="1"/>
      <c r="K93" s="1"/>
      <c r="L93" s="1"/>
      <c r="M93" s="1"/>
      <c r="N93" s="1"/>
      <c r="O93" s="1"/>
      <c r="P93" s="1"/>
      <c r="Q93" s="1"/>
      <c r="R93" s="1"/>
      <c r="S93" s="1"/>
      <c r="T93" s="1"/>
      <c r="U93" s="1"/>
      <c r="V93" s="1"/>
      <c r="W93" s="1"/>
      <c r="X93" s="1"/>
      <c r="Y93" s="1"/>
      <c r="Z93" s="1"/>
    </row>
    <row r="94" spans="1:26" ht="12" customHeight="1">
      <c r="A94" s="17"/>
      <c r="B94" s="1"/>
      <c r="C94" s="1"/>
      <c r="D94" s="1"/>
      <c r="E94" s="1"/>
      <c r="F94" s="1"/>
      <c r="G94" s="1"/>
      <c r="H94" s="3"/>
      <c r="I94" s="1"/>
      <c r="J94" s="1"/>
      <c r="K94" s="1"/>
      <c r="L94" s="1"/>
      <c r="M94" s="1"/>
      <c r="N94" s="1"/>
      <c r="O94" s="1"/>
      <c r="P94" s="1"/>
      <c r="Q94" s="1"/>
      <c r="R94" s="1"/>
      <c r="S94" s="1"/>
      <c r="T94" s="1"/>
      <c r="U94" s="1"/>
      <c r="V94" s="1"/>
      <c r="W94" s="1"/>
      <c r="X94" s="1"/>
      <c r="Y94" s="1"/>
      <c r="Z94" s="1"/>
    </row>
    <row r="95" spans="1:26" ht="12" customHeight="1">
      <c r="A95" s="17"/>
      <c r="B95" s="1"/>
      <c r="C95" s="1"/>
      <c r="D95" s="1"/>
      <c r="E95" s="1"/>
      <c r="F95" s="1"/>
      <c r="G95" s="1"/>
      <c r="H95" s="3"/>
      <c r="I95" s="1"/>
      <c r="J95" s="1"/>
      <c r="K95" s="1"/>
      <c r="L95" s="1"/>
      <c r="M95" s="1"/>
      <c r="N95" s="1"/>
      <c r="O95" s="1"/>
      <c r="P95" s="1"/>
      <c r="Q95" s="1"/>
      <c r="R95" s="1"/>
      <c r="S95" s="1"/>
      <c r="T95" s="1"/>
      <c r="U95" s="1"/>
      <c r="V95" s="1"/>
      <c r="W95" s="1"/>
      <c r="X95" s="1"/>
      <c r="Y95" s="1"/>
      <c r="Z95" s="1"/>
    </row>
    <row r="96" spans="1:26" ht="12" customHeight="1">
      <c r="A96" s="17"/>
      <c r="B96" s="1"/>
      <c r="C96" s="1"/>
      <c r="D96" s="1"/>
      <c r="E96" s="1"/>
      <c r="F96" s="1"/>
      <c r="G96" s="1"/>
      <c r="H96" s="3"/>
      <c r="I96" s="1"/>
      <c r="J96" s="1"/>
      <c r="K96" s="1"/>
      <c r="L96" s="1"/>
      <c r="M96" s="1"/>
      <c r="N96" s="1"/>
      <c r="O96" s="1"/>
      <c r="P96" s="1"/>
      <c r="Q96" s="1"/>
      <c r="R96" s="1"/>
      <c r="S96" s="1"/>
      <c r="T96" s="1"/>
      <c r="U96" s="1"/>
      <c r="V96" s="1"/>
      <c r="W96" s="1"/>
      <c r="X96" s="1"/>
      <c r="Y96" s="1"/>
      <c r="Z96" s="1"/>
    </row>
    <row r="97" spans="1:26" ht="12" customHeight="1">
      <c r="A97" s="17"/>
      <c r="B97" s="1"/>
      <c r="C97" s="1"/>
      <c r="D97" s="1"/>
      <c r="E97" s="1"/>
      <c r="F97" s="1"/>
      <c r="G97" s="1"/>
      <c r="H97" s="3"/>
      <c r="I97" s="1"/>
      <c r="J97" s="1"/>
      <c r="K97" s="1"/>
      <c r="L97" s="1"/>
      <c r="M97" s="1"/>
      <c r="N97" s="1"/>
      <c r="O97" s="1"/>
      <c r="P97" s="1"/>
      <c r="Q97" s="1"/>
      <c r="R97" s="1"/>
      <c r="S97" s="1"/>
      <c r="T97" s="1"/>
      <c r="U97" s="1"/>
      <c r="V97" s="1"/>
      <c r="W97" s="1"/>
      <c r="X97" s="1"/>
      <c r="Y97" s="1"/>
      <c r="Z97" s="1"/>
    </row>
    <row r="98" spans="1:26" ht="12" customHeight="1">
      <c r="A98" s="17"/>
      <c r="B98" s="1"/>
      <c r="C98" s="1"/>
      <c r="D98" s="1"/>
      <c r="E98" s="1"/>
      <c r="F98" s="1"/>
      <c r="G98" s="1"/>
      <c r="H98" s="3"/>
      <c r="I98" s="1"/>
      <c r="J98" s="1"/>
      <c r="K98" s="1"/>
      <c r="L98" s="1"/>
      <c r="M98" s="1"/>
      <c r="N98" s="1"/>
      <c r="O98" s="1"/>
      <c r="P98" s="1"/>
      <c r="Q98" s="1"/>
      <c r="R98" s="1"/>
      <c r="S98" s="1"/>
      <c r="T98" s="1"/>
      <c r="U98" s="1"/>
      <c r="V98" s="1"/>
      <c r="W98" s="1"/>
      <c r="X98" s="1"/>
      <c r="Y98" s="1"/>
      <c r="Z98" s="1"/>
    </row>
    <row r="99" spans="1:26" ht="12" customHeight="1">
      <c r="A99" s="17"/>
      <c r="B99" s="1"/>
      <c r="C99" s="1"/>
      <c r="D99" s="1"/>
      <c r="E99" s="1"/>
      <c r="F99" s="1"/>
      <c r="G99" s="1"/>
      <c r="H99" s="3"/>
      <c r="I99" s="1"/>
      <c r="J99" s="1"/>
      <c r="K99" s="1"/>
      <c r="L99" s="1"/>
      <c r="M99" s="1"/>
      <c r="N99" s="1"/>
      <c r="O99" s="1"/>
      <c r="P99" s="1"/>
      <c r="Q99" s="1"/>
      <c r="R99" s="1"/>
      <c r="S99" s="1"/>
      <c r="T99" s="1"/>
      <c r="U99" s="1"/>
      <c r="V99" s="1"/>
      <c r="W99" s="1"/>
      <c r="X99" s="1"/>
      <c r="Y99" s="1"/>
      <c r="Z99" s="1"/>
    </row>
    <row r="100" spans="1:26" ht="12" customHeight="1">
      <c r="A100" s="17"/>
      <c r="B100" s="1"/>
      <c r="C100" s="1"/>
      <c r="D100" s="1"/>
      <c r="E100" s="1"/>
      <c r="F100" s="1"/>
      <c r="G100" s="1"/>
      <c r="H100" s="3"/>
      <c r="I100" s="1"/>
      <c r="J100" s="1"/>
      <c r="K100" s="1"/>
      <c r="L100" s="1"/>
      <c r="M100" s="1"/>
      <c r="N100" s="1"/>
      <c r="O100" s="1"/>
      <c r="P100" s="1"/>
      <c r="Q100" s="1"/>
      <c r="R100" s="1"/>
      <c r="S100" s="1"/>
      <c r="T100" s="1"/>
      <c r="U100" s="1"/>
      <c r="V100" s="1"/>
      <c r="W100" s="1"/>
      <c r="X100" s="1"/>
      <c r="Y100" s="1"/>
      <c r="Z100" s="1"/>
    </row>
    <row r="101" spans="1:26" ht="12" customHeight="1">
      <c r="A101" s="17"/>
      <c r="B101" s="1"/>
      <c r="C101" s="1"/>
      <c r="D101" s="1"/>
      <c r="E101" s="1"/>
      <c r="F101" s="1"/>
      <c r="G101" s="1"/>
      <c r="H101" s="3"/>
      <c r="I101" s="1"/>
      <c r="J101" s="1"/>
      <c r="K101" s="1"/>
      <c r="L101" s="1"/>
      <c r="M101" s="1"/>
      <c r="N101" s="1"/>
      <c r="O101" s="1"/>
      <c r="P101" s="1"/>
      <c r="Q101" s="1"/>
      <c r="R101" s="1"/>
      <c r="S101" s="1"/>
      <c r="T101" s="1"/>
      <c r="U101" s="1"/>
      <c r="V101" s="1"/>
      <c r="W101" s="1"/>
      <c r="X101" s="1"/>
      <c r="Y101" s="1"/>
      <c r="Z101" s="1"/>
    </row>
    <row r="102" spans="1:26" ht="12" customHeight="1">
      <c r="A102" s="17"/>
      <c r="B102" s="1"/>
      <c r="C102" s="1"/>
      <c r="D102" s="1"/>
      <c r="E102" s="1"/>
      <c r="F102" s="1"/>
      <c r="G102" s="1"/>
      <c r="H102" s="3"/>
      <c r="I102" s="1"/>
      <c r="J102" s="1"/>
      <c r="K102" s="1"/>
      <c r="L102" s="1"/>
      <c r="M102" s="1"/>
      <c r="N102" s="1"/>
      <c r="O102" s="1"/>
      <c r="P102" s="1"/>
      <c r="Q102" s="1"/>
      <c r="R102" s="1"/>
      <c r="S102" s="1"/>
      <c r="T102" s="1"/>
      <c r="U102" s="1"/>
      <c r="V102" s="1"/>
      <c r="W102" s="1"/>
      <c r="X102" s="1"/>
      <c r="Y102" s="1"/>
      <c r="Z102" s="1"/>
    </row>
    <row r="103" spans="1:26" ht="12" customHeight="1">
      <c r="A103" s="17"/>
      <c r="B103" s="1"/>
      <c r="C103" s="1"/>
      <c r="D103" s="1"/>
      <c r="E103" s="1"/>
      <c r="F103" s="1"/>
      <c r="G103" s="1"/>
      <c r="H103" s="3"/>
      <c r="I103" s="1"/>
      <c r="J103" s="1"/>
      <c r="K103" s="1"/>
      <c r="L103" s="1"/>
      <c r="M103" s="1"/>
      <c r="N103" s="1"/>
      <c r="O103" s="1"/>
      <c r="P103" s="1"/>
      <c r="Q103" s="1"/>
      <c r="R103" s="1"/>
      <c r="S103" s="1"/>
      <c r="T103" s="1"/>
      <c r="U103" s="1"/>
      <c r="V103" s="1"/>
      <c r="W103" s="1"/>
      <c r="X103" s="1"/>
      <c r="Y103" s="1"/>
      <c r="Z103" s="1"/>
    </row>
    <row r="104" spans="1:26" ht="12" customHeight="1">
      <c r="A104" s="17"/>
      <c r="B104" s="1"/>
      <c r="C104" s="1"/>
      <c r="D104" s="1"/>
      <c r="E104" s="1"/>
      <c r="F104" s="1"/>
      <c r="G104" s="1"/>
      <c r="H104" s="3"/>
      <c r="I104" s="1"/>
      <c r="J104" s="1"/>
      <c r="K104" s="1"/>
      <c r="L104" s="1"/>
      <c r="M104" s="1"/>
      <c r="N104" s="1"/>
      <c r="O104" s="1"/>
      <c r="P104" s="1"/>
      <c r="Q104" s="1"/>
      <c r="R104" s="1"/>
      <c r="S104" s="1"/>
      <c r="T104" s="1"/>
      <c r="U104" s="1"/>
      <c r="V104" s="1"/>
      <c r="W104" s="1"/>
      <c r="X104" s="1"/>
      <c r="Y104" s="1"/>
      <c r="Z104" s="1"/>
    </row>
    <row r="105" spans="1:26" ht="12" customHeight="1">
      <c r="A105" s="17"/>
      <c r="B105" s="1"/>
      <c r="C105" s="1"/>
      <c r="D105" s="1"/>
      <c r="E105" s="1"/>
      <c r="F105" s="1"/>
      <c r="G105" s="1"/>
      <c r="H105" s="3"/>
      <c r="I105" s="1"/>
      <c r="J105" s="1"/>
      <c r="K105" s="1"/>
      <c r="L105" s="1"/>
      <c r="M105" s="1"/>
      <c r="N105" s="1"/>
      <c r="O105" s="1"/>
      <c r="P105" s="1"/>
      <c r="Q105" s="1"/>
      <c r="R105" s="1"/>
      <c r="S105" s="1"/>
      <c r="T105" s="1"/>
      <c r="U105" s="1"/>
      <c r="V105" s="1"/>
      <c r="W105" s="1"/>
      <c r="X105" s="1"/>
      <c r="Y105" s="1"/>
      <c r="Z105" s="1"/>
    </row>
    <row r="106" spans="1:26" ht="12" customHeight="1">
      <c r="A106" s="17"/>
      <c r="B106" s="1"/>
      <c r="C106" s="1"/>
      <c r="D106" s="1"/>
      <c r="E106" s="1"/>
      <c r="F106" s="1"/>
      <c r="G106" s="1"/>
      <c r="H106" s="3"/>
      <c r="I106" s="1"/>
      <c r="J106" s="1"/>
      <c r="K106" s="1"/>
      <c r="L106" s="1"/>
      <c r="M106" s="1"/>
      <c r="N106" s="1"/>
      <c r="O106" s="1"/>
      <c r="P106" s="1"/>
      <c r="Q106" s="1"/>
      <c r="R106" s="1"/>
      <c r="S106" s="1"/>
      <c r="T106" s="1"/>
      <c r="U106" s="1"/>
      <c r="V106" s="1"/>
      <c r="W106" s="1"/>
      <c r="X106" s="1"/>
      <c r="Y106" s="1"/>
      <c r="Z106" s="1"/>
    </row>
    <row r="107" spans="1:26" ht="12" customHeight="1">
      <c r="A107" s="17"/>
      <c r="B107" s="1"/>
      <c r="C107" s="1"/>
      <c r="D107" s="1"/>
      <c r="E107" s="1"/>
      <c r="F107" s="1"/>
      <c r="G107" s="1"/>
      <c r="H107" s="3"/>
      <c r="I107" s="1"/>
      <c r="J107" s="1"/>
      <c r="K107" s="1"/>
      <c r="L107" s="1"/>
      <c r="M107" s="1"/>
      <c r="N107" s="1"/>
      <c r="O107" s="1"/>
      <c r="P107" s="1"/>
      <c r="Q107" s="1"/>
      <c r="R107" s="1"/>
      <c r="S107" s="1"/>
      <c r="T107" s="1"/>
      <c r="U107" s="1"/>
      <c r="V107" s="1"/>
      <c r="W107" s="1"/>
      <c r="X107" s="1"/>
      <c r="Y107" s="1"/>
      <c r="Z107" s="1"/>
    </row>
    <row r="108" spans="1:26" ht="12" customHeight="1">
      <c r="A108" s="17"/>
      <c r="B108" s="1"/>
      <c r="C108" s="1"/>
      <c r="D108" s="1"/>
      <c r="E108" s="1"/>
      <c r="F108" s="1"/>
      <c r="G108" s="1"/>
      <c r="H108" s="3"/>
      <c r="I108" s="1"/>
      <c r="J108" s="1"/>
      <c r="K108" s="1"/>
      <c r="L108" s="1"/>
      <c r="M108" s="1"/>
      <c r="N108" s="1"/>
      <c r="O108" s="1"/>
      <c r="P108" s="1"/>
      <c r="Q108" s="1"/>
      <c r="R108" s="1"/>
      <c r="S108" s="1"/>
      <c r="T108" s="1"/>
      <c r="U108" s="1"/>
      <c r="V108" s="1"/>
      <c r="W108" s="1"/>
      <c r="X108" s="1"/>
      <c r="Y108" s="1"/>
      <c r="Z108" s="1"/>
    </row>
    <row r="109" spans="1:26" ht="12" customHeight="1">
      <c r="A109" s="17"/>
      <c r="B109" s="1"/>
      <c r="C109" s="1"/>
      <c r="D109" s="1"/>
      <c r="E109" s="1"/>
      <c r="F109" s="1"/>
      <c r="G109" s="1"/>
      <c r="H109" s="3"/>
      <c r="I109" s="1"/>
      <c r="J109" s="1"/>
      <c r="K109" s="1"/>
      <c r="L109" s="1"/>
      <c r="M109" s="1"/>
      <c r="N109" s="1"/>
      <c r="O109" s="1"/>
      <c r="P109" s="1"/>
      <c r="Q109" s="1"/>
      <c r="R109" s="1"/>
      <c r="S109" s="1"/>
      <c r="T109" s="1"/>
      <c r="U109" s="1"/>
      <c r="V109" s="1"/>
      <c r="W109" s="1"/>
      <c r="X109" s="1"/>
      <c r="Y109" s="1"/>
      <c r="Z109" s="1"/>
    </row>
    <row r="110" spans="1:26" ht="12" customHeight="1">
      <c r="A110" s="17"/>
      <c r="B110" s="1"/>
      <c r="C110" s="1"/>
      <c r="D110" s="1"/>
      <c r="E110" s="1"/>
      <c r="F110" s="1"/>
      <c r="G110" s="1"/>
      <c r="H110" s="3"/>
      <c r="I110" s="1"/>
      <c r="J110" s="1"/>
      <c r="K110" s="1"/>
      <c r="L110" s="1"/>
      <c r="M110" s="1"/>
      <c r="N110" s="1"/>
      <c r="O110" s="1"/>
      <c r="P110" s="1"/>
      <c r="Q110" s="1"/>
      <c r="R110" s="1"/>
      <c r="S110" s="1"/>
      <c r="T110" s="1"/>
      <c r="U110" s="1"/>
      <c r="V110" s="1"/>
      <c r="W110" s="1"/>
      <c r="X110" s="1"/>
      <c r="Y110" s="1"/>
      <c r="Z110" s="1"/>
    </row>
    <row r="111" spans="1:26" ht="12" customHeight="1">
      <c r="A111" s="17"/>
      <c r="B111" s="1"/>
      <c r="C111" s="1"/>
      <c r="D111" s="1"/>
      <c r="E111" s="1"/>
      <c r="F111" s="1"/>
      <c r="G111" s="1"/>
      <c r="H111" s="3"/>
      <c r="I111" s="1"/>
      <c r="J111" s="1"/>
      <c r="K111" s="1"/>
      <c r="L111" s="1"/>
      <c r="M111" s="1"/>
      <c r="N111" s="1"/>
      <c r="O111" s="1"/>
      <c r="P111" s="1"/>
      <c r="Q111" s="1"/>
      <c r="R111" s="1"/>
      <c r="S111" s="1"/>
      <c r="T111" s="1"/>
      <c r="U111" s="1"/>
      <c r="V111" s="1"/>
      <c r="W111" s="1"/>
      <c r="X111" s="1"/>
      <c r="Y111" s="1"/>
      <c r="Z111" s="1"/>
    </row>
    <row r="112" spans="1:26" ht="12" customHeight="1">
      <c r="A112" s="17"/>
      <c r="B112" s="1"/>
      <c r="C112" s="1"/>
      <c r="D112" s="1"/>
      <c r="E112" s="1"/>
      <c r="F112" s="1"/>
      <c r="G112" s="1"/>
      <c r="H112" s="3"/>
      <c r="I112" s="1"/>
      <c r="J112" s="1"/>
      <c r="K112" s="1"/>
      <c r="L112" s="1"/>
      <c r="M112" s="1"/>
      <c r="N112" s="1"/>
      <c r="O112" s="1"/>
      <c r="P112" s="1"/>
      <c r="Q112" s="1"/>
      <c r="R112" s="1"/>
      <c r="S112" s="1"/>
      <c r="T112" s="1"/>
      <c r="U112" s="1"/>
      <c r="V112" s="1"/>
      <c r="W112" s="1"/>
      <c r="X112" s="1"/>
      <c r="Y112" s="1"/>
      <c r="Z112" s="1"/>
    </row>
    <row r="113" spans="1:26" ht="12" customHeight="1">
      <c r="A113" s="17"/>
      <c r="B113" s="1"/>
      <c r="C113" s="1"/>
      <c r="D113" s="1"/>
      <c r="E113" s="1"/>
      <c r="F113" s="1"/>
      <c r="G113" s="1"/>
      <c r="H113" s="3"/>
      <c r="I113" s="1"/>
      <c r="J113" s="1"/>
      <c r="K113" s="1"/>
      <c r="L113" s="1"/>
      <c r="M113" s="1"/>
      <c r="N113" s="1"/>
      <c r="O113" s="1"/>
      <c r="P113" s="1"/>
      <c r="Q113" s="1"/>
      <c r="R113" s="1"/>
      <c r="S113" s="1"/>
      <c r="T113" s="1"/>
      <c r="U113" s="1"/>
      <c r="V113" s="1"/>
      <c r="W113" s="1"/>
      <c r="X113" s="1"/>
      <c r="Y113" s="1"/>
      <c r="Z113" s="1"/>
    </row>
    <row r="114" spans="1:26" ht="12" customHeight="1">
      <c r="A114" s="17"/>
      <c r="B114" s="1"/>
      <c r="C114" s="1"/>
      <c r="D114" s="1"/>
      <c r="E114" s="1"/>
      <c r="F114" s="1"/>
      <c r="G114" s="1"/>
      <c r="H114" s="3"/>
      <c r="I114" s="1"/>
      <c r="J114" s="1"/>
      <c r="K114" s="1"/>
      <c r="L114" s="1"/>
      <c r="M114" s="1"/>
      <c r="N114" s="1"/>
      <c r="O114" s="1"/>
      <c r="P114" s="1"/>
      <c r="Q114" s="1"/>
      <c r="R114" s="1"/>
      <c r="S114" s="1"/>
      <c r="T114" s="1"/>
      <c r="U114" s="1"/>
      <c r="V114" s="1"/>
      <c r="W114" s="1"/>
      <c r="X114" s="1"/>
      <c r="Y114" s="1"/>
      <c r="Z114" s="1"/>
    </row>
    <row r="115" spans="1:26" ht="12" customHeight="1">
      <c r="A115" s="17"/>
      <c r="B115" s="1"/>
      <c r="C115" s="1"/>
      <c r="D115" s="1"/>
      <c r="E115" s="1"/>
      <c r="F115" s="1"/>
      <c r="G115" s="1"/>
      <c r="H115" s="3"/>
      <c r="I115" s="1"/>
      <c r="J115" s="1"/>
      <c r="K115" s="1"/>
      <c r="L115" s="1"/>
      <c r="M115" s="1"/>
      <c r="N115" s="1"/>
      <c r="O115" s="1"/>
      <c r="P115" s="1"/>
      <c r="Q115" s="1"/>
      <c r="R115" s="1"/>
      <c r="S115" s="1"/>
      <c r="T115" s="1"/>
      <c r="U115" s="1"/>
      <c r="V115" s="1"/>
      <c r="W115" s="1"/>
      <c r="X115" s="1"/>
      <c r="Y115" s="1"/>
      <c r="Z115" s="1"/>
    </row>
    <row r="116" spans="1:26" ht="12" customHeight="1">
      <c r="A116" s="17"/>
      <c r="B116" s="1"/>
      <c r="C116" s="1"/>
      <c r="D116" s="1"/>
      <c r="E116" s="1"/>
      <c r="F116" s="1"/>
      <c r="G116" s="1"/>
      <c r="H116" s="3"/>
      <c r="I116" s="1"/>
      <c r="J116" s="1"/>
      <c r="K116" s="1"/>
      <c r="L116" s="1"/>
      <c r="M116" s="1"/>
      <c r="N116" s="1"/>
      <c r="O116" s="1"/>
      <c r="P116" s="1"/>
      <c r="Q116" s="1"/>
      <c r="R116" s="1"/>
      <c r="S116" s="1"/>
      <c r="T116" s="1"/>
      <c r="U116" s="1"/>
      <c r="V116" s="1"/>
      <c r="W116" s="1"/>
      <c r="X116" s="1"/>
      <c r="Y116" s="1"/>
      <c r="Z116" s="1"/>
    </row>
    <row r="117" spans="1:26" ht="12" customHeight="1">
      <c r="A117" s="17"/>
      <c r="B117" s="1"/>
      <c r="C117" s="1"/>
      <c r="D117" s="1"/>
      <c r="E117" s="1"/>
      <c r="F117" s="1"/>
      <c r="G117" s="1"/>
      <c r="H117" s="3"/>
      <c r="I117" s="1"/>
      <c r="J117" s="1"/>
      <c r="K117" s="1"/>
      <c r="L117" s="1"/>
      <c r="M117" s="1"/>
      <c r="N117" s="1"/>
      <c r="O117" s="1"/>
      <c r="P117" s="1"/>
      <c r="Q117" s="1"/>
      <c r="R117" s="1"/>
      <c r="S117" s="1"/>
      <c r="T117" s="1"/>
      <c r="U117" s="1"/>
      <c r="V117" s="1"/>
      <c r="W117" s="1"/>
      <c r="X117" s="1"/>
      <c r="Y117" s="1"/>
      <c r="Z117" s="1"/>
    </row>
    <row r="118" spans="1:26" ht="12" customHeight="1">
      <c r="A118" s="17"/>
      <c r="B118" s="1"/>
      <c r="C118" s="1"/>
      <c r="D118" s="1"/>
      <c r="E118" s="1"/>
      <c r="F118" s="1"/>
      <c r="G118" s="1"/>
      <c r="H118" s="3"/>
      <c r="I118" s="1"/>
      <c r="J118" s="1"/>
      <c r="K118" s="1"/>
      <c r="L118" s="1"/>
      <c r="M118" s="1"/>
      <c r="N118" s="1"/>
      <c r="O118" s="1"/>
      <c r="P118" s="1"/>
      <c r="Q118" s="1"/>
      <c r="R118" s="1"/>
      <c r="S118" s="1"/>
      <c r="T118" s="1"/>
      <c r="U118" s="1"/>
      <c r="V118" s="1"/>
      <c r="W118" s="1"/>
      <c r="X118" s="1"/>
      <c r="Y118" s="1"/>
      <c r="Z118" s="1"/>
    </row>
    <row r="119" spans="1:26" ht="12" customHeight="1">
      <c r="A119" s="17"/>
      <c r="B119" s="1"/>
      <c r="C119" s="1"/>
      <c r="D119" s="1"/>
      <c r="E119" s="1"/>
      <c r="F119" s="1"/>
      <c r="G119" s="1"/>
      <c r="H119" s="3"/>
      <c r="I119" s="1"/>
      <c r="J119" s="1"/>
      <c r="K119" s="1"/>
      <c r="L119" s="1"/>
      <c r="M119" s="1"/>
      <c r="N119" s="1"/>
      <c r="O119" s="1"/>
      <c r="P119" s="1"/>
      <c r="Q119" s="1"/>
      <c r="R119" s="1"/>
      <c r="S119" s="1"/>
      <c r="T119" s="1"/>
      <c r="U119" s="1"/>
      <c r="V119" s="1"/>
      <c r="W119" s="1"/>
      <c r="X119" s="1"/>
      <c r="Y119" s="1"/>
      <c r="Z119" s="1"/>
    </row>
    <row r="120" spans="1:26" ht="12" customHeight="1">
      <c r="A120" s="17"/>
      <c r="B120" s="1"/>
      <c r="C120" s="1"/>
      <c r="D120" s="1"/>
      <c r="E120" s="1"/>
      <c r="F120" s="1"/>
      <c r="G120" s="1"/>
      <c r="H120" s="3"/>
      <c r="I120" s="1"/>
      <c r="J120" s="1"/>
      <c r="K120" s="1"/>
      <c r="L120" s="1"/>
      <c r="M120" s="1"/>
      <c r="N120" s="1"/>
      <c r="O120" s="1"/>
      <c r="P120" s="1"/>
      <c r="Q120" s="1"/>
      <c r="R120" s="1"/>
      <c r="S120" s="1"/>
      <c r="T120" s="1"/>
      <c r="U120" s="1"/>
      <c r="V120" s="1"/>
      <c r="W120" s="1"/>
      <c r="X120" s="1"/>
      <c r="Y120" s="1"/>
      <c r="Z120" s="1"/>
    </row>
    <row r="121" spans="1:26" ht="12" customHeight="1">
      <c r="A121" s="17"/>
      <c r="B121" s="1"/>
      <c r="C121" s="1"/>
      <c r="D121" s="1"/>
      <c r="E121" s="1"/>
      <c r="F121" s="1"/>
      <c r="G121" s="1"/>
      <c r="H121" s="3"/>
      <c r="I121" s="1"/>
      <c r="J121" s="1"/>
      <c r="K121" s="1"/>
      <c r="L121" s="1"/>
      <c r="M121" s="1"/>
      <c r="N121" s="1"/>
      <c r="O121" s="1"/>
      <c r="P121" s="1"/>
      <c r="Q121" s="1"/>
      <c r="R121" s="1"/>
      <c r="S121" s="1"/>
      <c r="T121" s="1"/>
      <c r="U121" s="1"/>
      <c r="V121" s="1"/>
      <c r="W121" s="1"/>
      <c r="X121" s="1"/>
      <c r="Y121" s="1"/>
      <c r="Z121" s="1"/>
    </row>
    <row r="122" spans="1:26" ht="12" customHeight="1">
      <c r="A122" s="17"/>
      <c r="B122" s="1"/>
      <c r="C122" s="1"/>
      <c r="D122" s="1"/>
      <c r="E122" s="1"/>
      <c r="F122" s="1"/>
      <c r="G122" s="1"/>
      <c r="H122" s="3"/>
      <c r="I122" s="1"/>
      <c r="J122" s="1"/>
      <c r="K122" s="1"/>
      <c r="L122" s="1"/>
      <c r="M122" s="1"/>
      <c r="N122" s="1"/>
      <c r="O122" s="1"/>
      <c r="P122" s="1"/>
      <c r="Q122" s="1"/>
      <c r="R122" s="1"/>
      <c r="S122" s="1"/>
      <c r="T122" s="1"/>
      <c r="U122" s="1"/>
      <c r="V122" s="1"/>
      <c r="W122" s="1"/>
      <c r="X122" s="1"/>
      <c r="Y122" s="1"/>
      <c r="Z122" s="1"/>
    </row>
    <row r="123" spans="1:26" ht="12" customHeight="1">
      <c r="A123" s="17"/>
      <c r="B123" s="1"/>
      <c r="C123" s="1"/>
      <c r="D123" s="1"/>
      <c r="E123" s="1"/>
      <c r="F123" s="1"/>
      <c r="G123" s="1"/>
      <c r="H123" s="3"/>
      <c r="I123" s="1"/>
      <c r="J123" s="1"/>
      <c r="K123" s="1"/>
      <c r="L123" s="1"/>
      <c r="M123" s="1"/>
      <c r="N123" s="1"/>
      <c r="O123" s="1"/>
      <c r="P123" s="1"/>
      <c r="Q123" s="1"/>
      <c r="R123" s="1"/>
      <c r="S123" s="1"/>
      <c r="T123" s="1"/>
      <c r="U123" s="1"/>
      <c r="V123" s="1"/>
      <c r="W123" s="1"/>
      <c r="X123" s="1"/>
      <c r="Y123" s="1"/>
      <c r="Z123" s="1"/>
    </row>
    <row r="124" spans="1:26" ht="12" customHeight="1">
      <c r="A124" s="17"/>
      <c r="B124" s="1"/>
      <c r="C124" s="1"/>
      <c r="D124" s="1"/>
      <c r="E124" s="1"/>
      <c r="F124" s="1"/>
      <c r="G124" s="1"/>
      <c r="H124" s="3"/>
      <c r="I124" s="1"/>
      <c r="J124" s="1"/>
      <c r="K124" s="1"/>
      <c r="L124" s="1"/>
      <c r="M124" s="1"/>
      <c r="N124" s="1"/>
      <c r="O124" s="1"/>
      <c r="P124" s="1"/>
      <c r="Q124" s="1"/>
      <c r="R124" s="1"/>
      <c r="S124" s="1"/>
      <c r="T124" s="1"/>
      <c r="U124" s="1"/>
      <c r="V124" s="1"/>
      <c r="W124" s="1"/>
      <c r="X124" s="1"/>
      <c r="Y124" s="1"/>
      <c r="Z124" s="1"/>
    </row>
    <row r="125" spans="1:26" ht="12" customHeight="1">
      <c r="A125" s="17"/>
      <c r="B125" s="1"/>
      <c r="C125" s="1"/>
      <c r="D125" s="1"/>
      <c r="E125" s="1"/>
      <c r="F125" s="1"/>
      <c r="G125" s="1"/>
      <c r="H125" s="3"/>
      <c r="I125" s="1"/>
      <c r="J125" s="1"/>
      <c r="K125" s="1"/>
      <c r="L125" s="1"/>
      <c r="M125" s="1"/>
      <c r="N125" s="1"/>
      <c r="O125" s="1"/>
      <c r="P125" s="1"/>
      <c r="Q125" s="1"/>
      <c r="R125" s="1"/>
      <c r="S125" s="1"/>
      <c r="T125" s="1"/>
      <c r="U125" s="1"/>
      <c r="V125" s="1"/>
      <c r="W125" s="1"/>
      <c r="X125" s="1"/>
      <c r="Y125" s="1"/>
      <c r="Z125" s="1"/>
    </row>
    <row r="126" spans="1:26" ht="12" customHeight="1">
      <c r="A126" s="17"/>
      <c r="B126" s="1"/>
      <c r="C126" s="1"/>
      <c r="D126" s="1"/>
      <c r="E126" s="1"/>
      <c r="F126" s="1"/>
      <c r="G126" s="1"/>
      <c r="H126" s="3"/>
      <c r="I126" s="1"/>
      <c r="J126" s="1"/>
      <c r="K126" s="1"/>
      <c r="L126" s="1"/>
      <c r="M126" s="1"/>
      <c r="N126" s="1"/>
      <c r="O126" s="1"/>
      <c r="P126" s="1"/>
      <c r="Q126" s="1"/>
      <c r="R126" s="1"/>
      <c r="S126" s="1"/>
      <c r="T126" s="1"/>
      <c r="U126" s="1"/>
      <c r="V126" s="1"/>
      <c r="W126" s="1"/>
      <c r="X126" s="1"/>
      <c r="Y126" s="1"/>
      <c r="Z126" s="1"/>
    </row>
    <row r="127" spans="1:26" ht="12" customHeight="1">
      <c r="A127" s="17"/>
      <c r="B127" s="1"/>
      <c r="C127" s="1"/>
      <c r="D127" s="1"/>
      <c r="E127" s="1"/>
      <c r="F127" s="1"/>
      <c r="G127" s="1"/>
      <c r="H127" s="3"/>
      <c r="I127" s="1"/>
      <c r="J127" s="1"/>
      <c r="K127" s="1"/>
      <c r="L127" s="1"/>
      <c r="M127" s="1"/>
      <c r="N127" s="1"/>
      <c r="O127" s="1"/>
      <c r="P127" s="1"/>
      <c r="Q127" s="1"/>
      <c r="R127" s="1"/>
      <c r="S127" s="1"/>
      <c r="T127" s="1"/>
      <c r="U127" s="1"/>
      <c r="V127" s="1"/>
      <c r="W127" s="1"/>
      <c r="X127" s="1"/>
      <c r="Y127" s="1"/>
      <c r="Z127" s="1"/>
    </row>
    <row r="128" spans="1:26" ht="12" customHeight="1">
      <c r="A128" s="17"/>
      <c r="B128" s="1"/>
      <c r="C128" s="1"/>
      <c r="D128" s="1"/>
      <c r="E128" s="1"/>
      <c r="F128" s="1"/>
      <c r="G128" s="1"/>
      <c r="H128" s="3"/>
      <c r="I128" s="1"/>
      <c r="J128" s="1"/>
      <c r="K128" s="1"/>
      <c r="L128" s="1"/>
      <c r="M128" s="1"/>
      <c r="N128" s="1"/>
      <c r="O128" s="1"/>
      <c r="P128" s="1"/>
      <c r="Q128" s="1"/>
      <c r="R128" s="1"/>
      <c r="S128" s="1"/>
      <c r="T128" s="1"/>
      <c r="U128" s="1"/>
      <c r="V128" s="1"/>
      <c r="W128" s="1"/>
      <c r="X128" s="1"/>
      <c r="Y128" s="1"/>
      <c r="Z128" s="1"/>
    </row>
    <row r="129" spans="1:26" ht="12" customHeight="1">
      <c r="A129" s="17"/>
      <c r="B129" s="1"/>
      <c r="C129" s="1"/>
      <c r="D129" s="1"/>
      <c r="E129" s="1"/>
      <c r="F129" s="1"/>
      <c r="G129" s="1"/>
      <c r="H129" s="3"/>
      <c r="I129" s="1"/>
      <c r="J129" s="1"/>
      <c r="K129" s="1"/>
      <c r="L129" s="1"/>
      <c r="M129" s="1"/>
      <c r="N129" s="1"/>
      <c r="O129" s="1"/>
      <c r="P129" s="1"/>
      <c r="Q129" s="1"/>
      <c r="R129" s="1"/>
      <c r="S129" s="1"/>
      <c r="T129" s="1"/>
      <c r="U129" s="1"/>
      <c r="V129" s="1"/>
      <c r="W129" s="1"/>
      <c r="X129" s="1"/>
      <c r="Y129" s="1"/>
      <c r="Z129" s="1"/>
    </row>
    <row r="130" spans="1:26" ht="12" customHeight="1">
      <c r="A130" s="17"/>
      <c r="B130" s="1"/>
      <c r="C130" s="1"/>
      <c r="D130" s="1"/>
      <c r="E130" s="1"/>
      <c r="F130" s="1"/>
      <c r="G130" s="1"/>
      <c r="H130" s="3"/>
      <c r="I130" s="1"/>
      <c r="J130" s="1"/>
      <c r="K130" s="1"/>
      <c r="L130" s="1"/>
      <c r="M130" s="1"/>
      <c r="N130" s="1"/>
      <c r="O130" s="1"/>
      <c r="P130" s="1"/>
      <c r="Q130" s="1"/>
      <c r="R130" s="1"/>
      <c r="S130" s="1"/>
      <c r="T130" s="1"/>
      <c r="U130" s="1"/>
      <c r="V130" s="1"/>
      <c r="W130" s="1"/>
      <c r="X130" s="1"/>
      <c r="Y130" s="1"/>
      <c r="Z130" s="1"/>
    </row>
    <row r="131" spans="1:26" ht="12" customHeight="1">
      <c r="A131" s="17"/>
      <c r="B131" s="1"/>
      <c r="C131" s="1"/>
      <c r="D131" s="1"/>
      <c r="E131" s="1"/>
      <c r="F131" s="1"/>
      <c r="G131" s="1"/>
      <c r="H131" s="3"/>
      <c r="I131" s="1"/>
      <c r="J131" s="1"/>
      <c r="K131" s="1"/>
      <c r="L131" s="1"/>
      <c r="M131" s="1"/>
      <c r="N131" s="1"/>
      <c r="O131" s="1"/>
      <c r="P131" s="1"/>
      <c r="Q131" s="1"/>
      <c r="R131" s="1"/>
      <c r="S131" s="1"/>
      <c r="T131" s="1"/>
      <c r="U131" s="1"/>
      <c r="V131" s="1"/>
      <c r="W131" s="1"/>
      <c r="X131" s="1"/>
      <c r="Y131" s="1"/>
      <c r="Z131" s="1"/>
    </row>
    <row r="132" spans="1:26" ht="12" customHeight="1">
      <c r="A132" s="17"/>
      <c r="B132" s="1"/>
      <c r="C132" s="1"/>
      <c r="D132" s="1"/>
      <c r="E132" s="1"/>
      <c r="F132" s="1"/>
      <c r="G132" s="1"/>
      <c r="H132" s="3"/>
      <c r="I132" s="1"/>
      <c r="J132" s="1"/>
      <c r="K132" s="1"/>
      <c r="L132" s="1"/>
      <c r="M132" s="1"/>
      <c r="N132" s="1"/>
      <c r="O132" s="1"/>
      <c r="P132" s="1"/>
      <c r="Q132" s="1"/>
      <c r="R132" s="1"/>
      <c r="S132" s="1"/>
      <c r="T132" s="1"/>
      <c r="U132" s="1"/>
      <c r="V132" s="1"/>
      <c r="W132" s="1"/>
      <c r="X132" s="1"/>
      <c r="Y132" s="1"/>
      <c r="Z132" s="1"/>
    </row>
    <row r="133" spans="1:26" ht="12" customHeight="1">
      <c r="A133" s="17"/>
      <c r="B133" s="1"/>
      <c r="C133" s="1"/>
      <c r="D133" s="1"/>
      <c r="E133" s="1"/>
      <c r="F133" s="1"/>
      <c r="G133" s="1"/>
      <c r="H133" s="3"/>
      <c r="I133" s="1"/>
      <c r="J133" s="1"/>
      <c r="K133" s="1"/>
      <c r="L133" s="1"/>
      <c r="M133" s="1"/>
      <c r="N133" s="1"/>
      <c r="O133" s="1"/>
      <c r="P133" s="1"/>
      <c r="Q133" s="1"/>
      <c r="R133" s="1"/>
      <c r="S133" s="1"/>
      <c r="T133" s="1"/>
      <c r="U133" s="1"/>
      <c r="V133" s="1"/>
      <c r="W133" s="1"/>
      <c r="X133" s="1"/>
      <c r="Y133" s="1"/>
      <c r="Z133" s="1"/>
    </row>
    <row r="134" spans="1:26" ht="12" customHeight="1">
      <c r="A134" s="17"/>
      <c r="B134" s="1"/>
      <c r="C134" s="1"/>
      <c r="D134" s="1"/>
      <c r="E134" s="1"/>
      <c r="F134" s="1"/>
      <c r="G134" s="1"/>
      <c r="H134" s="3"/>
      <c r="I134" s="1"/>
      <c r="J134" s="1"/>
      <c r="K134" s="1"/>
      <c r="L134" s="1"/>
      <c r="M134" s="1"/>
      <c r="N134" s="1"/>
      <c r="O134" s="1"/>
      <c r="P134" s="1"/>
      <c r="Q134" s="1"/>
      <c r="R134" s="1"/>
      <c r="S134" s="1"/>
      <c r="T134" s="1"/>
      <c r="U134" s="1"/>
      <c r="V134" s="1"/>
      <c r="W134" s="1"/>
      <c r="X134" s="1"/>
      <c r="Y134" s="1"/>
      <c r="Z134" s="1"/>
    </row>
    <row r="135" spans="1:26" ht="12" customHeight="1">
      <c r="A135" s="17"/>
      <c r="B135" s="1"/>
      <c r="C135" s="1"/>
      <c r="D135" s="1"/>
      <c r="E135" s="1"/>
      <c r="F135" s="1"/>
      <c r="G135" s="1"/>
      <c r="H135" s="3"/>
      <c r="I135" s="1"/>
      <c r="J135" s="1"/>
      <c r="K135" s="1"/>
      <c r="L135" s="1"/>
      <c r="M135" s="1"/>
      <c r="N135" s="1"/>
      <c r="O135" s="1"/>
      <c r="P135" s="1"/>
      <c r="Q135" s="1"/>
      <c r="R135" s="1"/>
      <c r="S135" s="1"/>
      <c r="T135" s="1"/>
      <c r="U135" s="1"/>
      <c r="V135" s="1"/>
      <c r="W135" s="1"/>
      <c r="X135" s="1"/>
      <c r="Y135" s="1"/>
      <c r="Z135" s="1"/>
    </row>
    <row r="136" spans="1:26" ht="12" customHeight="1">
      <c r="A136" s="17"/>
      <c r="B136" s="1"/>
      <c r="C136" s="1"/>
      <c r="D136" s="1"/>
      <c r="E136" s="1"/>
      <c r="F136" s="1"/>
      <c r="G136" s="1"/>
      <c r="H136" s="3"/>
      <c r="I136" s="1"/>
      <c r="J136" s="1"/>
      <c r="K136" s="1"/>
      <c r="L136" s="1"/>
      <c r="M136" s="1"/>
      <c r="N136" s="1"/>
      <c r="O136" s="1"/>
      <c r="P136" s="1"/>
      <c r="Q136" s="1"/>
      <c r="R136" s="1"/>
      <c r="S136" s="1"/>
      <c r="T136" s="1"/>
      <c r="U136" s="1"/>
      <c r="V136" s="1"/>
      <c r="W136" s="1"/>
      <c r="X136" s="1"/>
      <c r="Y136" s="1"/>
      <c r="Z136" s="1"/>
    </row>
    <row r="137" spans="1:26" ht="12" customHeight="1">
      <c r="A137" s="17"/>
      <c r="B137" s="1"/>
      <c r="C137" s="1"/>
      <c r="D137" s="1"/>
      <c r="E137" s="1"/>
      <c r="F137" s="1"/>
      <c r="G137" s="1"/>
      <c r="H137" s="3"/>
      <c r="I137" s="1"/>
      <c r="J137" s="1"/>
      <c r="K137" s="1"/>
      <c r="L137" s="1"/>
      <c r="M137" s="1"/>
      <c r="N137" s="1"/>
      <c r="O137" s="1"/>
      <c r="P137" s="1"/>
      <c r="Q137" s="1"/>
      <c r="R137" s="1"/>
      <c r="S137" s="1"/>
      <c r="T137" s="1"/>
      <c r="U137" s="1"/>
      <c r="V137" s="1"/>
      <c r="W137" s="1"/>
      <c r="X137" s="1"/>
      <c r="Y137" s="1"/>
      <c r="Z137" s="1"/>
    </row>
    <row r="138" spans="1:26" ht="12" customHeight="1">
      <c r="A138" s="17"/>
      <c r="B138" s="1"/>
      <c r="C138" s="1"/>
      <c r="D138" s="1"/>
      <c r="E138" s="1"/>
      <c r="F138" s="1"/>
      <c r="G138" s="1"/>
      <c r="H138" s="3"/>
      <c r="I138" s="1"/>
      <c r="J138" s="1"/>
      <c r="K138" s="1"/>
      <c r="L138" s="1"/>
      <c r="M138" s="1"/>
      <c r="N138" s="1"/>
      <c r="O138" s="1"/>
      <c r="P138" s="1"/>
      <c r="Q138" s="1"/>
      <c r="R138" s="1"/>
      <c r="S138" s="1"/>
      <c r="T138" s="1"/>
      <c r="U138" s="1"/>
      <c r="V138" s="1"/>
      <c r="W138" s="1"/>
      <c r="X138" s="1"/>
      <c r="Y138" s="1"/>
      <c r="Z138" s="1"/>
    </row>
    <row r="139" spans="1:26" ht="12" customHeight="1">
      <c r="A139" s="17"/>
      <c r="B139" s="1"/>
      <c r="C139" s="1"/>
      <c r="D139" s="1"/>
      <c r="E139" s="1"/>
      <c r="F139" s="1"/>
      <c r="G139" s="1"/>
      <c r="H139" s="3"/>
      <c r="I139" s="1"/>
      <c r="J139" s="1"/>
      <c r="K139" s="1"/>
      <c r="L139" s="1"/>
      <c r="M139" s="1"/>
      <c r="N139" s="1"/>
      <c r="O139" s="1"/>
      <c r="P139" s="1"/>
      <c r="Q139" s="1"/>
      <c r="R139" s="1"/>
      <c r="S139" s="1"/>
      <c r="T139" s="1"/>
      <c r="U139" s="1"/>
      <c r="V139" s="1"/>
      <c r="W139" s="1"/>
      <c r="X139" s="1"/>
      <c r="Y139" s="1"/>
      <c r="Z139" s="1"/>
    </row>
    <row r="140" spans="1:26" ht="12" customHeight="1">
      <c r="A140" s="17"/>
      <c r="B140" s="1"/>
      <c r="C140" s="1"/>
      <c r="D140" s="1"/>
      <c r="E140" s="1"/>
      <c r="F140" s="1"/>
      <c r="G140" s="1"/>
      <c r="H140" s="3"/>
      <c r="I140" s="1"/>
      <c r="J140" s="1"/>
      <c r="K140" s="1"/>
      <c r="L140" s="1"/>
      <c r="M140" s="1"/>
      <c r="N140" s="1"/>
      <c r="O140" s="1"/>
      <c r="P140" s="1"/>
      <c r="Q140" s="1"/>
      <c r="R140" s="1"/>
      <c r="S140" s="1"/>
      <c r="T140" s="1"/>
      <c r="U140" s="1"/>
      <c r="V140" s="1"/>
      <c r="W140" s="1"/>
      <c r="X140" s="1"/>
      <c r="Y140" s="1"/>
      <c r="Z140" s="1"/>
    </row>
    <row r="141" spans="1:26" ht="12" customHeight="1">
      <c r="A141" s="17"/>
      <c r="B141" s="1"/>
      <c r="C141" s="1"/>
      <c r="D141" s="1"/>
      <c r="E141" s="1"/>
      <c r="F141" s="1"/>
      <c r="G141" s="1"/>
      <c r="H141" s="3"/>
      <c r="I141" s="1"/>
      <c r="J141" s="1"/>
      <c r="K141" s="1"/>
      <c r="L141" s="1"/>
      <c r="M141" s="1"/>
      <c r="N141" s="1"/>
      <c r="O141" s="1"/>
      <c r="P141" s="1"/>
      <c r="Q141" s="1"/>
      <c r="R141" s="1"/>
      <c r="S141" s="1"/>
      <c r="T141" s="1"/>
      <c r="U141" s="1"/>
      <c r="V141" s="1"/>
      <c r="W141" s="1"/>
      <c r="X141" s="1"/>
      <c r="Y141" s="1"/>
      <c r="Z141" s="1"/>
    </row>
    <row r="142" spans="1:26" ht="12" customHeight="1">
      <c r="A142" s="17"/>
      <c r="B142" s="1"/>
      <c r="C142" s="1"/>
      <c r="D142" s="1"/>
      <c r="E142" s="1"/>
      <c r="F142" s="1"/>
      <c r="G142" s="1"/>
      <c r="H142" s="3"/>
      <c r="I142" s="1"/>
      <c r="J142" s="1"/>
      <c r="K142" s="1"/>
      <c r="L142" s="1"/>
      <c r="M142" s="1"/>
      <c r="N142" s="1"/>
      <c r="O142" s="1"/>
      <c r="P142" s="1"/>
      <c r="Q142" s="1"/>
      <c r="R142" s="1"/>
      <c r="S142" s="1"/>
      <c r="T142" s="1"/>
      <c r="U142" s="1"/>
      <c r="V142" s="1"/>
      <c r="W142" s="1"/>
      <c r="X142" s="1"/>
      <c r="Y142" s="1"/>
      <c r="Z142" s="1"/>
    </row>
    <row r="143" spans="1:26" ht="12" customHeight="1">
      <c r="A143" s="17"/>
      <c r="B143" s="1"/>
      <c r="C143" s="1"/>
      <c r="D143" s="1"/>
      <c r="E143" s="1"/>
      <c r="F143" s="1"/>
      <c r="G143" s="1"/>
      <c r="H143" s="3"/>
      <c r="I143" s="1"/>
      <c r="J143" s="1"/>
      <c r="K143" s="1"/>
      <c r="L143" s="1"/>
      <c r="M143" s="1"/>
      <c r="N143" s="1"/>
      <c r="O143" s="1"/>
      <c r="P143" s="1"/>
      <c r="Q143" s="1"/>
      <c r="R143" s="1"/>
      <c r="S143" s="1"/>
      <c r="T143" s="1"/>
      <c r="U143" s="1"/>
      <c r="V143" s="1"/>
      <c r="W143" s="1"/>
      <c r="X143" s="1"/>
      <c r="Y143" s="1"/>
      <c r="Z143" s="1"/>
    </row>
    <row r="144" spans="1:26" ht="12" customHeight="1">
      <c r="A144" s="17"/>
      <c r="B144" s="1"/>
      <c r="C144" s="1"/>
      <c r="D144" s="1"/>
      <c r="E144" s="1"/>
      <c r="F144" s="1"/>
      <c r="G144" s="1"/>
      <c r="H144" s="3"/>
      <c r="I144" s="1"/>
      <c r="J144" s="1"/>
      <c r="K144" s="1"/>
      <c r="L144" s="1"/>
      <c r="M144" s="1"/>
      <c r="N144" s="1"/>
      <c r="O144" s="1"/>
      <c r="P144" s="1"/>
      <c r="Q144" s="1"/>
      <c r="R144" s="1"/>
      <c r="S144" s="1"/>
      <c r="T144" s="1"/>
      <c r="U144" s="1"/>
      <c r="V144" s="1"/>
      <c r="W144" s="1"/>
      <c r="X144" s="1"/>
      <c r="Y144" s="1"/>
      <c r="Z144" s="1"/>
    </row>
    <row r="145" spans="1:26" ht="12" customHeight="1">
      <c r="A145" s="17"/>
      <c r="B145" s="1"/>
      <c r="C145" s="1"/>
      <c r="D145" s="1"/>
      <c r="E145" s="1"/>
      <c r="F145" s="1"/>
      <c r="G145" s="1"/>
      <c r="H145" s="3"/>
      <c r="I145" s="1"/>
      <c r="J145" s="1"/>
      <c r="K145" s="1"/>
      <c r="L145" s="1"/>
      <c r="M145" s="1"/>
      <c r="N145" s="1"/>
      <c r="O145" s="1"/>
      <c r="P145" s="1"/>
      <c r="Q145" s="1"/>
      <c r="R145" s="1"/>
      <c r="S145" s="1"/>
      <c r="T145" s="1"/>
      <c r="U145" s="1"/>
      <c r="V145" s="1"/>
      <c r="W145" s="1"/>
      <c r="X145" s="1"/>
      <c r="Y145" s="1"/>
      <c r="Z145" s="1"/>
    </row>
    <row r="146" spans="1:26" ht="12" customHeight="1">
      <c r="A146" s="17"/>
      <c r="B146" s="1"/>
      <c r="C146" s="1"/>
      <c r="D146" s="1"/>
      <c r="E146" s="1"/>
      <c r="F146" s="1"/>
      <c r="G146" s="1"/>
      <c r="H146" s="3"/>
      <c r="I146" s="1"/>
      <c r="J146" s="1"/>
      <c r="K146" s="1"/>
      <c r="L146" s="1"/>
      <c r="M146" s="1"/>
      <c r="N146" s="1"/>
      <c r="O146" s="1"/>
      <c r="P146" s="1"/>
      <c r="Q146" s="1"/>
      <c r="R146" s="1"/>
      <c r="S146" s="1"/>
      <c r="T146" s="1"/>
      <c r="U146" s="1"/>
      <c r="V146" s="1"/>
      <c r="W146" s="1"/>
      <c r="X146" s="1"/>
      <c r="Y146" s="1"/>
      <c r="Z146" s="1"/>
    </row>
    <row r="147" spans="1:26" ht="12" customHeight="1">
      <c r="A147" s="17"/>
      <c r="B147" s="1"/>
      <c r="C147" s="1"/>
      <c r="D147" s="1"/>
      <c r="E147" s="1"/>
      <c r="F147" s="1"/>
      <c r="G147" s="1"/>
      <c r="H147" s="3"/>
      <c r="I147" s="1"/>
      <c r="J147" s="1"/>
      <c r="K147" s="1"/>
      <c r="L147" s="1"/>
      <c r="M147" s="1"/>
      <c r="N147" s="1"/>
      <c r="O147" s="1"/>
      <c r="P147" s="1"/>
      <c r="Q147" s="1"/>
      <c r="R147" s="1"/>
      <c r="S147" s="1"/>
      <c r="T147" s="1"/>
      <c r="U147" s="1"/>
      <c r="V147" s="1"/>
      <c r="W147" s="1"/>
      <c r="X147" s="1"/>
      <c r="Y147" s="1"/>
      <c r="Z147" s="1"/>
    </row>
    <row r="148" spans="1:26" ht="12" customHeight="1">
      <c r="A148" s="17"/>
      <c r="B148" s="1"/>
      <c r="C148" s="1"/>
      <c r="D148" s="1"/>
      <c r="E148" s="1"/>
      <c r="F148" s="1"/>
      <c r="G148" s="1"/>
      <c r="H148" s="3"/>
      <c r="I148" s="1"/>
      <c r="J148" s="1"/>
      <c r="K148" s="1"/>
      <c r="L148" s="1"/>
      <c r="M148" s="1"/>
      <c r="N148" s="1"/>
      <c r="O148" s="1"/>
      <c r="P148" s="1"/>
      <c r="Q148" s="1"/>
      <c r="R148" s="1"/>
      <c r="S148" s="1"/>
      <c r="T148" s="1"/>
      <c r="U148" s="1"/>
      <c r="V148" s="1"/>
      <c r="W148" s="1"/>
      <c r="X148" s="1"/>
      <c r="Y148" s="1"/>
      <c r="Z148" s="1"/>
    </row>
    <row r="149" spans="1:26" ht="12" customHeight="1">
      <c r="A149" s="17"/>
      <c r="B149" s="1"/>
      <c r="C149" s="1"/>
      <c r="D149" s="1"/>
      <c r="E149" s="1"/>
      <c r="F149" s="1"/>
      <c r="G149" s="1"/>
      <c r="H149" s="3"/>
      <c r="I149" s="1"/>
      <c r="J149" s="1"/>
      <c r="K149" s="1"/>
      <c r="L149" s="1"/>
      <c r="M149" s="1"/>
      <c r="N149" s="1"/>
      <c r="O149" s="1"/>
      <c r="P149" s="1"/>
      <c r="Q149" s="1"/>
      <c r="R149" s="1"/>
      <c r="S149" s="1"/>
      <c r="T149" s="1"/>
      <c r="U149" s="1"/>
      <c r="V149" s="1"/>
      <c r="W149" s="1"/>
      <c r="X149" s="1"/>
      <c r="Y149" s="1"/>
      <c r="Z149" s="1"/>
    </row>
    <row r="150" spans="1:26" ht="12" customHeight="1">
      <c r="A150" s="17"/>
      <c r="B150" s="1"/>
      <c r="C150" s="1"/>
      <c r="D150" s="1"/>
      <c r="E150" s="1"/>
      <c r="F150" s="1"/>
      <c r="G150" s="1"/>
      <c r="H150" s="3"/>
      <c r="I150" s="1"/>
      <c r="J150" s="1"/>
      <c r="K150" s="1"/>
      <c r="L150" s="1"/>
      <c r="M150" s="1"/>
      <c r="N150" s="1"/>
      <c r="O150" s="1"/>
      <c r="P150" s="1"/>
      <c r="Q150" s="1"/>
      <c r="R150" s="1"/>
      <c r="S150" s="1"/>
      <c r="T150" s="1"/>
      <c r="U150" s="1"/>
      <c r="V150" s="1"/>
      <c r="W150" s="1"/>
      <c r="X150" s="1"/>
      <c r="Y150" s="1"/>
      <c r="Z150" s="1"/>
    </row>
    <row r="151" spans="1:26" ht="12" customHeight="1">
      <c r="A151" s="17"/>
      <c r="B151" s="1"/>
      <c r="C151" s="1"/>
      <c r="D151" s="1"/>
      <c r="E151" s="1"/>
      <c r="F151" s="1"/>
      <c r="G151" s="1"/>
      <c r="H151" s="3"/>
      <c r="I151" s="1"/>
      <c r="J151" s="1"/>
      <c r="K151" s="1"/>
      <c r="L151" s="1"/>
      <c r="M151" s="1"/>
      <c r="N151" s="1"/>
      <c r="O151" s="1"/>
      <c r="P151" s="1"/>
      <c r="Q151" s="1"/>
      <c r="R151" s="1"/>
      <c r="S151" s="1"/>
      <c r="T151" s="1"/>
      <c r="U151" s="1"/>
      <c r="V151" s="1"/>
      <c r="W151" s="1"/>
      <c r="X151" s="1"/>
      <c r="Y151" s="1"/>
      <c r="Z151" s="1"/>
    </row>
    <row r="152" spans="1:26" ht="12" customHeight="1">
      <c r="A152" s="17"/>
      <c r="B152" s="1"/>
      <c r="C152" s="1"/>
      <c r="D152" s="1"/>
      <c r="E152" s="1"/>
      <c r="F152" s="1"/>
      <c r="G152" s="1"/>
      <c r="H152" s="3"/>
      <c r="I152" s="1"/>
      <c r="J152" s="1"/>
      <c r="K152" s="1"/>
      <c r="L152" s="1"/>
      <c r="M152" s="1"/>
      <c r="N152" s="1"/>
      <c r="O152" s="1"/>
      <c r="P152" s="1"/>
      <c r="Q152" s="1"/>
      <c r="R152" s="1"/>
      <c r="S152" s="1"/>
      <c r="T152" s="1"/>
      <c r="U152" s="1"/>
      <c r="V152" s="1"/>
      <c r="W152" s="1"/>
      <c r="X152" s="1"/>
      <c r="Y152" s="1"/>
      <c r="Z152" s="1"/>
    </row>
    <row r="153" spans="1:26" ht="12" customHeight="1">
      <c r="A153" s="17"/>
      <c r="B153" s="1"/>
      <c r="C153" s="1"/>
      <c r="D153" s="1"/>
      <c r="E153" s="1"/>
      <c r="F153" s="1"/>
      <c r="G153" s="1"/>
      <c r="H153" s="3"/>
      <c r="I153" s="1"/>
      <c r="J153" s="1"/>
      <c r="K153" s="1"/>
      <c r="L153" s="1"/>
      <c r="M153" s="1"/>
      <c r="N153" s="1"/>
      <c r="O153" s="1"/>
      <c r="P153" s="1"/>
      <c r="Q153" s="1"/>
      <c r="R153" s="1"/>
      <c r="S153" s="1"/>
      <c r="T153" s="1"/>
      <c r="U153" s="1"/>
      <c r="V153" s="1"/>
      <c r="W153" s="1"/>
      <c r="X153" s="1"/>
      <c r="Y153" s="1"/>
      <c r="Z153" s="1"/>
    </row>
    <row r="154" spans="1:26" ht="12" customHeight="1">
      <c r="A154" s="17"/>
      <c r="B154" s="1"/>
      <c r="C154" s="1"/>
      <c r="D154" s="1"/>
      <c r="E154" s="1"/>
      <c r="F154" s="1"/>
      <c r="G154" s="1"/>
      <c r="H154" s="3"/>
      <c r="I154" s="1"/>
      <c r="J154" s="1"/>
      <c r="K154" s="1"/>
      <c r="L154" s="1"/>
      <c r="M154" s="1"/>
      <c r="N154" s="1"/>
      <c r="O154" s="1"/>
      <c r="P154" s="1"/>
      <c r="Q154" s="1"/>
      <c r="R154" s="1"/>
      <c r="S154" s="1"/>
      <c r="T154" s="1"/>
      <c r="U154" s="1"/>
      <c r="V154" s="1"/>
      <c r="W154" s="1"/>
      <c r="X154" s="1"/>
      <c r="Y154" s="1"/>
      <c r="Z154" s="1"/>
    </row>
    <row r="155" spans="1:26" ht="12" customHeight="1">
      <c r="A155" s="17"/>
      <c r="B155" s="1"/>
      <c r="C155" s="1"/>
      <c r="D155" s="1"/>
      <c r="E155" s="1"/>
      <c r="F155" s="1"/>
      <c r="G155" s="1"/>
      <c r="H155" s="3"/>
      <c r="I155" s="1"/>
      <c r="J155" s="1"/>
      <c r="K155" s="1"/>
      <c r="L155" s="1"/>
      <c r="M155" s="1"/>
      <c r="N155" s="1"/>
      <c r="O155" s="1"/>
      <c r="P155" s="1"/>
      <c r="Q155" s="1"/>
      <c r="R155" s="1"/>
      <c r="S155" s="1"/>
      <c r="T155" s="1"/>
      <c r="U155" s="1"/>
      <c r="V155" s="1"/>
      <c r="W155" s="1"/>
      <c r="X155" s="1"/>
      <c r="Y155" s="1"/>
      <c r="Z155" s="1"/>
    </row>
    <row r="156" spans="1:26" ht="12" customHeight="1">
      <c r="A156" s="17"/>
      <c r="B156" s="1"/>
      <c r="C156" s="1"/>
      <c r="D156" s="1"/>
      <c r="E156" s="1"/>
      <c r="F156" s="1"/>
      <c r="G156" s="1"/>
      <c r="H156" s="3"/>
      <c r="I156" s="1"/>
      <c r="J156" s="1"/>
      <c r="K156" s="1"/>
      <c r="L156" s="1"/>
      <c r="M156" s="1"/>
      <c r="N156" s="1"/>
      <c r="O156" s="1"/>
      <c r="P156" s="1"/>
      <c r="Q156" s="1"/>
      <c r="R156" s="1"/>
      <c r="S156" s="1"/>
      <c r="T156" s="1"/>
      <c r="U156" s="1"/>
      <c r="V156" s="1"/>
      <c r="W156" s="1"/>
      <c r="X156" s="1"/>
      <c r="Y156" s="1"/>
      <c r="Z156" s="1"/>
    </row>
    <row r="157" spans="1:26" ht="12" customHeight="1">
      <c r="A157" s="17"/>
      <c r="B157" s="1"/>
      <c r="C157" s="1"/>
      <c r="D157" s="1"/>
      <c r="E157" s="1"/>
      <c r="F157" s="1"/>
      <c r="G157" s="1"/>
      <c r="H157" s="3"/>
      <c r="I157" s="1"/>
      <c r="J157" s="1"/>
      <c r="K157" s="1"/>
      <c r="L157" s="1"/>
      <c r="M157" s="1"/>
      <c r="N157" s="1"/>
      <c r="O157" s="1"/>
      <c r="P157" s="1"/>
      <c r="Q157" s="1"/>
      <c r="R157" s="1"/>
      <c r="S157" s="1"/>
      <c r="T157" s="1"/>
      <c r="U157" s="1"/>
      <c r="V157" s="1"/>
      <c r="W157" s="1"/>
      <c r="X157" s="1"/>
      <c r="Y157" s="1"/>
      <c r="Z157" s="1"/>
    </row>
    <row r="158" spans="1:26" ht="12" customHeight="1">
      <c r="A158" s="17"/>
      <c r="B158" s="1"/>
      <c r="C158" s="1"/>
      <c r="D158" s="1"/>
      <c r="E158" s="1"/>
      <c r="F158" s="1"/>
      <c r="G158" s="1"/>
      <c r="H158" s="3"/>
      <c r="I158" s="1"/>
      <c r="J158" s="1"/>
      <c r="K158" s="1"/>
      <c r="L158" s="1"/>
      <c r="M158" s="1"/>
      <c r="N158" s="1"/>
      <c r="O158" s="1"/>
      <c r="P158" s="1"/>
      <c r="Q158" s="1"/>
      <c r="R158" s="1"/>
      <c r="S158" s="1"/>
      <c r="T158" s="1"/>
      <c r="U158" s="1"/>
      <c r="V158" s="1"/>
      <c r="W158" s="1"/>
      <c r="X158" s="1"/>
      <c r="Y158" s="1"/>
      <c r="Z158" s="1"/>
    </row>
    <row r="159" spans="1:26" ht="12" customHeight="1">
      <c r="A159" s="17"/>
      <c r="B159" s="1"/>
      <c r="C159" s="1"/>
      <c r="D159" s="1"/>
      <c r="E159" s="1"/>
      <c r="F159" s="1"/>
      <c r="G159" s="1"/>
      <c r="H159" s="3"/>
      <c r="I159" s="1"/>
      <c r="J159" s="1"/>
      <c r="K159" s="1"/>
      <c r="L159" s="1"/>
      <c r="M159" s="1"/>
      <c r="N159" s="1"/>
      <c r="O159" s="1"/>
      <c r="P159" s="1"/>
      <c r="Q159" s="1"/>
      <c r="R159" s="1"/>
      <c r="S159" s="1"/>
      <c r="T159" s="1"/>
      <c r="U159" s="1"/>
      <c r="V159" s="1"/>
      <c r="W159" s="1"/>
      <c r="X159" s="1"/>
      <c r="Y159" s="1"/>
      <c r="Z159" s="1"/>
    </row>
    <row r="160" spans="1:26" ht="12" customHeight="1">
      <c r="A160" s="17"/>
      <c r="B160" s="1"/>
      <c r="C160" s="1"/>
      <c r="D160" s="1"/>
      <c r="E160" s="1"/>
      <c r="F160" s="1"/>
      <c r="G160" s="1"/>
      <c r="H160" s="3"/>
      <c r="I160" s="1"/>
      <c r="J160" s="1"/>
      <c r="K160" s="1"/>
      <c r="L160" s="1"/>
      <c r="M160" s="1"/>
      <c r="N160" s="1"/>
      <c r="O160" s="1"/>
      <c r="P160" s="1"/>
      <c r="Q160" s="1"/>
      <c r="R160" s="1"/>
      <c r="S160" s="1"/>
      <c r="T160" s="1"/>
      <c r="U160" s="1"/>
      <c r="V160" s="1"/>
      <c r="W160" s="1"/>
      <c r="X160" s="1"/>
      <c r="Y160" s="1"/>
      <c r="Z160" s="1"/>
    </row>
    <row r="161" spans="1:26" ht="12" customHeight="1">
      <c r="A161" s="17"/>
      <c r="B161" s="1"/>
      <c r="C161" s="1"/>
      <c r="D161" s="1"/>
      <c r="E161" s="1"/>
      <c r="F161" s="1"/>
      <c r="G161" s="1"/>
      <c r="H161" s="3"/>
      <c r="I161" s="1"/>
      <c r="J161" s="1"/>
      <c r="K161" s="1"/>
      <c r="L161" s="1"/>
      <c r="M161" s="1"/>
      <c r="N161" s="1"/>
      <c r="O161" s="1"/>
      <c r="P161" s="1"/>
      <c r="Q161" s="1"/>
      <c r="R161" s="1"/>
      <c r="S161" s="1"/>
      <c r="T161" s="1"/>
      <c r="U161" s="1"/>
      <c r="V161" s="1"/>
      <c r="W161" s="1"/>
      <c r="X161" s="1"/>
      <c r="Y161" s="1"/>
      <c r="Z161" s="1"/>
    </row>
    <row r="162" spans="1:26" ht="12" customHeight="1">
      <c r="A162" s="17"/>
      <c r="B162" s="1"/>
      <c r="C162" s="1"/>
      <c r="D162" s="1"/>
      <c r="E162" s="1"/>
      <c r="F162" s="1"/>
      <c r="G162" s="1"/>
      <c r="H162" s="3"/>
      <c r="I162" s="1"/>
      <c r="J162" s="1"/>
      <c r="K162" s="1"/>
      <c r="L162" s="1"/>
      <c r="M162" s="1"/>
      <c r="N162" s="1"/>
      <c r="O162" s="1"/>
      <c r="P162" s="1"/>
      <c r="Q162" s="1"/>
      <c r="R162" s="1"/>
      <c r="S162" s="1"/>
      <c r="T162" s="1"/>
      <c r="U162" s="1"/>
      <c r="V162" s="1"/>
      <c r="W162" s="1"/>
      <c r="X162" s="1"/>
      <c r="Y162" s="1"/>
      <c r="Z162" s="1"/>
    </row>
    <row r="163" spans="1:26" ht="12" customHeight="1">
      <c r="A163" s="17"/>
      <c r="B163" s="1"/>
      <c r="C163" s="1"/>
      <c r="D163" s="1"/>
      <c r="E163" s="1"/>
      <c r="F163" s="1"/>
      <c r="G163" s="1"/>
      <c r="H163" s="3"/>
      <c r="I163" s="1"/>
      <c r="J163" s="1"/>
      <c r="K163" s="1"/>
      <c r="L163" s="1"/>
      <c r="M163" s="1"/>
      <c r="N163" s="1"/>
      <c r="O163" s="1"/>
      <c r="P163" s="1"/>
      <c r="Q163" s="1"/>
      <c r="R163" s="1"/>
      <c r="S163" s="1"/>
      <c r="T163" s="1"/>
      <c r="U163" s="1"/>
      <c r="V163" s="1"/>
      <c r="W163" s="1"/>
      <c r="X163" s="1"/>
      <c r="Y163" s="1"/>
      <c r="Z163" s="1"/>
    </row>
    <row r="164" spans="1:26" ht="12" customHeight="1">
      <c r="A164" s="17"/>
      <c r="B164" s="1"/>
      <c r="C164" s="1"/>
      <c r="D164" s="1"/>
      <c r="E164" s="1"/>
      <c r="F164" s="1"/>
      <c r="G164" s="1"/>
      <c r="H164" s="3"/>
      <c r="I164" s="1"/>
      <c r="J164" s="1"/>
      <c r="K164" s="1"/>
      <c r="L164" s="1"/>
      <c r="M164" s="1"/>
      <c r="N164" s="1"/>
      <c r="O164" s="1"/>
      <c r="P164" s="1"/>
      <c r="Q164" s="1"/>
      <c r="R164" s="1"/>
      <c r="S164" s="1"/>
      <c r="T164" s="1"/>
      <c r="U164" s="1"/>
      <c r="V164" s="1"/>
      <c r="W164" s="1"/>
      <c r="X164" s="1"/>
      <c r="Y164" s="1"/>
      <c r="Z164" s="1"/>
    </row>
    <row r="165" spans="1:26" ht="12" customHeight="1">
      <c r="A165" s="17"/>
      <c r="B165" s="1"/>
      <c r="C165" s="1"/>
      <c r="D165" s="1"/>
      <c r="E165" s="1"/>
      <c r="F165" s="1"/>
      <c r="G165" s="1"/>
      <c r="H165" s="3"/>
      <c r="I165" s="1"/>
      <c r="J165" s="1"/>
      <c r="K165" s="1"/>
      <c r="L165" s="1"/>
      <c r="M165" s="1"/>
      <c r="N165" s="1"/>
      <c r="O165" s="1"/>
      <c r="P165" s="1"/>
      <c r="Q165" s="1"/>
      <c r="R165" s="1"/>
      <c r="S165" s="1"/>
      <c r="T165" s="1"/>
      <c r="U165" s="1"/>
      <c r="V165" s="1"/>
      <c r="W165" s="1"/>
      <c r="X165" s="1"/>
      <c r="Y165" s="1"/>
      <c r="Z165" s="1"/>
    </row>
    <row r="166" spans="1:26" ht="12" customHeight="1">
      <c r="A166" s="17"/>
      <c r="B166" s="1"/>
      <c r="C166" s="1"/>
      <c r="D166" s="1"/>
      <c r="E166" s="1"/>
      <c r="F166" s="1"/>
      <c r="G166" s="1"/>
      <c r="H166" s="3"/>
      <c r="I166" s="1"/>
      <c r="J166" s="1"/>
      <c r="K166" s="1"/>
      <c r="L166" s="1"/>
      <c r="M166" s="1"/>
      <c r="N166" s="1"/>
      <c r="O166" s="1"/>
      <c r="P166" s="1"/>
      <c r="Q166" s="1"/>
      <c r="R166" s="1"/>
      <c r="S166" s="1"/>
      <c r="T166" s="1"/>
      <c r="U166" s="1"/>
      <c r="V166" s="1"/>
      <c r="W166" s="1"/>
      <c r="X166" s="1"/>
      <c r="Y166" s="1"/>
      <c r="Z166" s="1"/>
    </row>
    <row r="167" spans="1:26" ht="12" customHeight="1">
      <c r="A167" s="17"/>
      <c r="B167" s="1"/>
      <c r="C167" s="1"/>
      <c r="D167" s="1"/>
      <c r="E167" s="1"/>
      <c r="F167" s="1"/>
      <c r="G167" s="1"/>
      <c r="H167" s="3"/>
      <c r="I167" s="1"/>
      <c r="J167" s="1"/>
      <c r="K167" s="1"/>
      <c r="L167" s="1"/>
      <c r="M167" s="1"/>
      <c r="N167" s="1"/>
      <c r="O167" s="1"/>
      <c r="P167" s="1"/>
      <c r="Q167" s="1"/>
      <c r="R167" s="1"/>
      <c r="S167" s="1"/>
      <c r="T167" s="1"/>
      <c r="U167" s="1"/>
      <c r="V167" s="1"/>
      <c r="W167" s="1"/>
      <c r="X167" s="1"/>
      <c r="Y167" s="1"/>
      <c r="Z167" s="1"/>
    </row>
    <row r="168" spans="1:26" ht="12" customHeight="1">
      <c r="A168" s="17"/>
      <c r="B168" s="1"/>
      <c r="C168" s="1"/>
      <c r="D168" s="1"/>
      <c r="E168" s="1"/>
      <c r="F168" s="1"/>
      <c r="G168" s="1"/>
      <c r="H168" s="3"/>
      <c r="I168" s="1"/>
      <c r="J168" s="1"/>
      <c r="K168" s="1"/>
      <c r="L168" s="1"/>
      <c r="M168" s="1"/>
      <c r="N168" s="1"/>
      <c r="O168" s="1"/>
      <c r="P168" s="1"/>
      <c r="Q168" s="1"/>
      <c r="R168" s="1"/>
      <c r="S168" s="1"/>
      <c r="T168" s="1"/>
      <c r="U168" s="1"/>
      <c r="V168" s="1"/>
      <c r="W168" s="1"/>
      <c r="X168" s="1"/>
      <c r="Y168" s="1"/>
      <c r="Z168" s="1"/>
    </row>
    <row r="169" spans="1:26" ht="12" customHeight="1">
      <c r="A169" s="17"/>
      <c r="B169" s="1"/>
      <c r="C169" s="1"/>
      <c r="D169" s="1"/>
      <c r="E169" s="1"/>
      <c r="F169" s="1"/>
      <c r="G169" s="1"/>
      <c r="H169" s="3"/>
      <c r="I169" s="1"/>
      <c r="J169" s="1"/>
      <c r="K169" s="1"/>
      <c r="L169" s="1"/>
      <c r="M169" s="1"/>
      <c r="N169" s="1"/>
      <c r="O169" s="1"/>
      <c r="P169" s="1"/>
      <c r="Q169" s="1"/>
      <c r="R169" s="1"/>
      <c r="S169" s="1"/>
      <c r="T169" s="1"/>
      <c r="U169" s="1"/>
      <c r="V169" s="1"/>
      <c r="W169" s="1"/>
      <c r="X169" s="1"/>
      <c r="Y169" s="1"/>
      <c r="Z169" s="1"/>
    </row>
    <row r="170" spans="1:26" ht="12" customHeight="1">
      <c r="A170" s="17"/>
      <c r="B170" s="1"/>
      <c r="C170" s="1"/>
      <c r="D170" s="1"/>
      <c r="E170" s="1"/>
      <c r="F170" s="1"/>
      <c r="G170" s="1"/>
      <c r="H170" s="3"/>
      <c r="I170" s="1"/>
      <c r="J170" s="1"/>
      <c r="K170" s="1"/>
      <c r="L170" s="1"/>
      <c r="M170" s="1"/>
      <c r="N170" s="1"/>
      <c r="O170" s="1"/>
      <c r="P170" s="1"/>
      <c r="Q170" s="1"/>
      <c r="R170" s="1"/>
      <c r="S170" s="1"/>
      <c r="T170" s="1"/>
      <c r="U170" s="1"/>
      <c r="V170" s="1"/>
      <c r="W170" s="1"/>
      <c r="X170" s="1"/>
      <c r="Y170" s="1"/>
      <c r="Z170" s="1"/>
    </row>
    <row r="171" spans="1:26" ht="12" customHeight="1">
      <c r="A171" s="17"/>
      <c r="B171" s="1"/>
      <c r="C171" s="1"/>
      <c r="D171" s="1"/>
      <c r="E171" s="1"/>
      <c r="F171" s="1"/>
      <c r="G171" s="1"/>
      <c r="H171" s="3"/>
      <c r="I171" s="1"/>
      <c r="J171" s="1"/>
      <c r="K171" s="1"/>
      <c r="L171" s="1"/>
      <c r="M171" s="1"/>
      <c r="N171" s="1"/>
      <c r="O171" s="1"/>
      <c r="P171" s="1"/>
      <c r="Q171" s="1"/>
      <c r="R171" s="1"/>
      <c r="S171" s="1"/>
      <c r="T171" s="1"/>
      <c r="U171" s="1"/>
      <c r="V171" s="1"/>
      <c r="W171" s="1"/>
      <c r="X171" s="1"/>
      <c r="Y171" s="1"/>
      <c r="Z171" s="1"/>
    </row>
    <row r="172" spans="1:26" ht="12" customHeight="1">
      <c r="A172" s="17"/>
      <c r="B172" s="1"/>
      <c r="C172" s="1"/>
      <c r="D172" s="1"/>
      <c r="E172" s="1"/>
      <c r="F172" s="1"/>
      <c r="G172" s="1"/>
      <c r="H172" s="3"/>
      <c r="I172" s="1"/>
      <c r="J172" s="1"/>
      <c r="K172" s="1"/>
      <c r="L172" s="1"/>
      <c r="M172" s="1"/>
      <c r="N172" s="1"/>
      <c r="O172" s="1"/>
      <c r="P172" s="1"/>
      <c r="Q172" s="1"/>
      <c r="R172" s="1"/>
      <c r="S172" s="1"/>
      <c r="T172" s="1"/>
      <c r="U172" s="1"/>
      <c r="V172" s="1"/>
      <c r="W172" s="1"/>
      <c r="X172" s="1"/>
      <c r="Y172" s="1"/>
      <c r="Z172" s="1"/>
    </row>
    <row r="173" spans="1:26" ht="12" customHeight="1">
      <c r="A173" s="17"/>
      <c r="B173" s="1"/>
      <c r="C173" s="1"/>
      <c r="D173" s="1"/>
      <c r="E173" s="1"/>
      <c r="F173" s="1"/>
      <c r="G173" s="1"/>
      <c r="H173" s="3"/>
      <c r="I173" s="1"/>
      <c r="J173" s="1"/>
      <c r="K173" s="1"/>
      <c r="L173" s="1"/>
      <c r="M173" s="1"/>
      <c r="N173" s="1"/>
      <c r="O173" s="1"/>
      <c r="P173" s="1"/>
      <c r="Q173" s="1"/>
      <c r="R173" s="1"/>
      <c r="S173" s="1"/>
      <c r="T173" s="1"/>
      <c r="U173" s="1"/>
      <c r="V173" s="1"/>
      <c r="W173" s="1"/>
      <c r="X173" s="1"/>
      <c r="Y173" s="1"/>
      <c r="Z173" s="1"/>
    </row>
    <row r="174" spans="1:26" ht="12" customHeight="1">
      <c r="A174" s="17"/>
      <c r="B174" s="1"/>
      <c r="C174" s="1"/>
      <c r="D174" s="1"/>
      <c r="E174" s="1"/>
      <c r="F174" s="1"/>
      <c r="G174" s="1"/>
      <c r="H174" s="3"/>
      <c r="I174" s="1"/>
      <c r="J174" s="1"/>
      <c r="K174" s="1"/>
      <c r="L174" s="1"/>
      <c r="M174" s="1"/>
      <c r="N174" s="1"/>
      <c r="O174" s="1"/>
      <c r="P174" s="1"/>
      <c r="Q174" s="1"/>
      <c r="R174" s="1"/>
      <c r="S174" s="1"/>
      <c r="T174" s="1"/>
      <c r="U174" s="1"/>
      <c r="V174" s="1"/>
      <c r="W174" s="1"/>
      <c r="X174" s="1"/>
      <c r="Y174" s="1"/>
      <c r="Z174" s="1"/>
    </row>
    <row r="175" spans="1:26" ht="12" customHeight="1">
      <c r="A175" s="17"/>
      <c r="B175" s="1"/>
      <c r="C175" s="1"/>
      <c r="D175" s="1"/>
      <c r="E175" s="1"/>
      <c r="F175" s="1"/>
      <c r="G175" s="1"/>
      <c r="H175" s="3"/>
      <c r="I175" s="1"/>
      <c r="J175" s="1"/>
      <c r="K175" s="1"/>
      <c r="L175" s="1"/>
      <c r="M175" s="1"/>
      <c r="N175" s="1"/>
      <c r="O175" s="1"/>
      <c r="P175" s="1"/>
      <c r="Q175" s="1"/>
      <c r="R175" s="1"/>
      <c r="S175" s="1"/>
      <c r="T175" s="1"/>
      <c r="U175" s="1"/>
      <c r="V175" s="1"/>
      <c r="W175" s="1"/>
      <c r="X175" s="1"/>
      <c r="Y175" s="1"/>
      <c r="Z175" s="1"/>
    </row>
    <row r="176" spans="1:26" ht="12" customHeight="1">
      <c r="A176" s="17"/>
      <c r="B176" s="1"/>
      <c r="C176" s="1"/>
      <c r="D176" s="1"/>
      <c r="E176" s="1"/>
      <c r="F176" s="1"/>
      <c r="G176" s="1"/>
      <c r="H176" s="3"/>
      <c r="I176" s="1"/>
      <c r="J176" s="1"/>
      <c r="K176" s="1"/>
      <c r="L176" s="1"/>
      <c r="M176" s="1"/>
      <c r="N176" s="1"/>
      <c r="O176" s="1"/>
      <c r="P176" s="1"/>
      <c r="Q176" s="1"/>
      <c r="R176" s="1"/>
      <c r="S176" s="1"/>
      <c r="T176" s="1"/>
      <c r="U176" s="1"/>
      <c r="V176" s="1"/>
      <c r="W176" s="1"/>
      <c r="X176" s="1"/>
      <c r="Y176" s="1"/>
      <c r="Z176" s="1"/>
    </row>
    <row r="177" spans="1:26" ht="12" customHeight="1">
      <c r="A177" s="17"/>
      <c r="B177" s="1"/>
      <c r="C177" s="1"/>
      <c r="D177" s="1"/>
      <c r="E177" s="1"/>
      <c r="F177" s="1"/>
      <c r="G177" s="1"/>
      <c r="H177" s="3"/>
      <c r="I177" s="1"/>
      <c r="J177" s="1"/>
      <c r="K177" s="1"/>
      <c r="L177" s="1"/>
      <c r="M177" s="1"/>
      <c r="N177" s="1"/>
      <c r="O177" s="1"/>
      <c r="P177" s="1"/>
      <c r="Q177" s="1"/>
      <c r="R177" s="1"/>
      <c r="S177" s="1"/>
      <c r="T177" s="1"/>
      <c r="U177" s="1"/>
      <c r="V177" s="1"/>
      <c r="W177" s="1"/>
      <c r="X177" s="1"/>
      <c r="Y177" s="1"/>
      <c r="Z177" s="1"/>
    </row>
    <row r="178" spans="1:26" ht="12" customHeight="1">
      <c r="A178" s="17"/>
      <c r="B178" s="1"/>
      <c r="C178" s="1"/>
      <c r="D178" s="1"/>
      <c r="E178" s="1"/>
      <c r="F178" s="1"/>
      <c r="G178" s="1"/>
      <c r="H178" s="3"/>
      <c r="I178" s="1"/>
      <c r="J178" s="1"/>
      <c r="K178" s="1"/>
      <c r="L178" s="1"/>
      <c r="M178" s="1"/>
      <c r="N178" s="1"/>
      <c r="O178" s="1"/>
      <c r="P178" s="1"/>
      <c r="Q178" s="1"/>
      <c r="R178" s="1"/>
      <c r="S178" s="1"/>
      <c r="T178" s="1"/>
      <c r="U178" s="1"/>
      <c r="V178" s="1"/>
      <c r="W178" s="1"/>
      <c r="X178" s="1"/>
      <c r="Y178" s="1"/>
      <c r="Z178" s="1"/>
    </row>
    <row r="179" spans="1:26" ht="12" customHeight="1">
      <c r="A179" s="17"/>
      <c r="B179" s="1"/>
      <c r="C179" s="1"/>
      <c r="D179" s="1"/>
      <c r="E179" s="1"/>
      <c r="F179" s="1"/>
      <c r="G179" s="1"/>
      <c r="H179" s="3"/>
      <c r="I179" s="1"/>
      <c r="J179" s="1"/>
      <c r="K179" s="1"/>
      <c r="L179" s="1"/>
      <c r="M179" s="1"/>
      <c r="N179" s="1"/>
      <c r="O179" s="1"/>
      <c r="P179" s="1"/>
      <c r="Q179" s="1"/>
      <c r="R179" s="1"/>
      <c r="S179" s="1"/>
      <c r="T179" s="1"/>
      <c r="U179" s="1"/>
      <c r="V179" s="1"/>
      <c r="W179" s="1"/>
      <c r="X179" s="1"/>
      <c r="Y179" s="1"/>
      <c r="Z179" s="1"/>
    </row>
    <row r="180" spans="1:26" ht="12" customHeight="1">
      <c r="A180" s="17"/>
      <c r="B180" s="1"/>
      <c r="C180" s="1"/>
      <c r="D180" s="1"/>
      <c r="E180" s="1"/>
      <c r="F180" s="1"/>
      <c r="G180" s="1"/>
      <c r="H180" s="3"/>
      <c r="I180" s="1"/>
      <c r="J180" s="1"/>
      <c r="K180" s="1"/>
      <c r="L180" s="1"/>
      <c r="M180" s="1"/>
      <c r="N180" s="1"/>
      <c r="O180" s="1"/>
      <c r="P180" s="1"/>
      <c r="Q180" s="1"/>
      <c r="R180" s="1"/>
      <c r="S180" s="1"/>
      <c r="T180" s="1"/>
      <c r="U180" s="1"/>
      <c r="V180" s="1"/>
      <c r="W180" s="1"/>
      <c r="X180" s="1"/>
      <c r="Y180" s="1"/>
      <c r="Z180" s="1"/>
    </row>
    <row r="181" spans="1:26" ht="12" customHeight="1">
      <c r="A181" s="17"/>
      <c r="B181" s="1"/>
      <c r="C181" s="1"/>
      <c r="D181" s="1"/>
      <c r="E181" s="1"/>
      <c r="F181" s="1"/>
      <c r="G181" s="1"/>
      <c r="H181" s="3"/>
      <c r="I181" s="1"/>
      <c r="J181" s="1"/>
      <c r="K181" s="1"/>
      <c r="L181" s="1"/>
      <c r="M181" s="1"/>
      <c r="N181" s="1"/>
      <c r="O181" s="1"/>
      <c r="P181" s="1"/>
      <c r="Q181" s="1"/>
      <c r="R181" s="1"/>
      <c r="S181" s="1"/>
      <c r="T181" s="1"/>
      <c r="U181" s="1"/>
      <c r="V181" s="1"/>
      <c r="W181" s="1"/>
      <c r="X181" s="1"/>
      <c r="Y181" s="1"/>
      <c r="Z181" s="1"/>
    </row>
    <row r="182" spans="1:26" ht="12" customHeight="1">
      <c r="A182" s="17"/>
      <c r="B182" s="1"/>
      <c r="C182" s="1"/>
      <c r="D182" s="1"/>
      <c r="E182" s="1"/>
      <c r="F182" s="1"/>
      <c r="G182" s="1"/>
      <c r="H182" s="3"/>
      <c r="I182" s="1"/>
      <c r="J182" s="1"/>
      <c r="K182" s="1"/>
      <c r="L182" s="1"/>
      <c r="M182" s="1"/>
      <c r="N182" s="1"/>
      <c r="O182" s="1"/>
      <c r="P182" s="1"/>
      <c r="Q182" s="1"/>
      <c r="R182" s="1"/>
      <c r="S182" s="1"/>
      <c r="T182" s="1"/>
      <c r="U182" s="1"/>
      <c r="V182" s="1"/>
      <c r="W182" s="1"/>
      <c r="X182" s="1"/>
      <c r="Y182" s="1"/>
      <c r="Z182" s="1"/>
    </row>
    <row r="183" spans="1:26" ht="12" customHeight="1">
      <c r="A183" s="17"/>
      <c r="B183" s="1"/>
      <c r="C183" s="1"/>
      <c r="D183" s="1"/>
      <c r="E183" s="1"/>
      <c r="F183" s="1"/>
      <c r="G183" s="1"/>
      <c r="H183" s="3"/>
      <c r="I183" s="1"/>
      <c r="J183" s="1"/>
      <c r="K183" s="1"/>
      <c r="L183" s="1"/>
      <c r="M183" s="1"/>
      <c r="N183" s="1"/>
      <c r="O183" s="1"/>
      <c r="P183" s="1"/>
      <c r="Q183" s="1"/>
      <c r="R183" s="1"/>
      <c r="S183" s="1"/>
      <c r="T183" s="1"/>
      <c r="U183" s="1"/>
      <c r="V183" s="1"/>
      <c r="W183" s="1"/>
      <c r="X183" s="1"/>
      <c r="Y183" s="1"/>
      <c r="Z183" s="1"/>
    </row>
    <row r="184" spans="1:26" ht="12" customHeight="1">
      <c r="A184" s="17"/>
      <c r="B184" s="1"/>
      <c r="C184" s="1"/>
      <c r="D184" s="1"/>
      <c r="E184" s="1"/>
      <c r="F184" s="1"/>
      <c r="G184" s="1"/>
      <c r="H184" s="3"/>
      <c r="I184" s="1"/>
      <c r="J184" s="1"/>
      <c r="K184" s="1"/>
      <c r="L184" s="1"/>
      <c r="M184" s="1"/>
      <c r="N184" s="1"/>
      <c r="O184" s="1"/>
      <c r="P184" s="1"/>
      <c r="Q184" s="1"/>
      <c r="R184" s="1"/>
      <c r="S184" s="1"/>
      <c r="T184" s="1"/>
      <c r="U184" s="1"/>
      <c r="V184" s="1"/>
      <c r="W184" s="1"/>
      <c r="X184" s="1"/>
      <c r="Y184" s="1"/>
      <c r="Z184" s="1"/>
    </row>
    <row r="185" spans="1:26" ht="12" customHeight="1">
      <c r="A185" s="17"/>
      <c r="B185" s="1"/>
      <c r="C185" s="1"/>
      <c r="D185" s="1"/>
      <c r="E185" s="1"/>
      <c r="F185" s="1"/>
      <c r="G185" s="1"/>
      <c r="H185" s="3"/>
      <c r="I185" s="1"/>
      <c r="J185" s="1"/>
      <c r="K185" s="1"/>
      <c r="L185" s="1"/>
      <c r="M185" s="1"/>
      <c r="N185" s="1"/>
      <c r="O185" s="1"/>
      <c r="P185" s="1"/>
      <c r="Q185" s="1"/>
      <c r="R185" s="1"/>
      <c r="S185" s="1"/>
      <c r="T185" s="1"/>
      <c r="U185" s="1"/>
      <c r="V185" s="1"/>
      <c r="W185" s="1"/>
      <c r="X185" s="1"/>
      <c r="Y185" s="1"/>
      <c r="Z185" s="1"/>
    </row>
    <row r="186" spans="1:26" ht="12" customHeight="1">
      <c r="A186" s="17"/>
      <c r="B186" s="1"/>
      <c r="C186" s="1"/>
      <c r="D186" s="1"/>
      <c r="E186" s="1"/>
      <c r="F186" s="1"/>
      <c r="G186" s="1"/>
      <c r="H186" s="3"/>
      <c r="I186" s="1"/>
      <c r="J186" s="1"/>
      <c r="K186" s="1"/>
      <c r="L186" s="1"/>
      <c r="M186" s="1"/>
      <c r="N186" s="1"/>
      <c r="O186" s="1"/>
      <c r="P186" s="1"/>
      <c r="Q186" s="1"/>
      <c r="R186" s="1"/>
      <c r="S186" s="1"/>
      <c r="T186" s="1"/>
      <c r="U186" s="1"/>
      <c r="V186" s="1"/>
      <c r="W186" s="1"/>
      <c r="X186" s="1"/>
      <c r="Y186" s="1"/>
      <c r="Z186" s="1"/>
    </row>
    <row r="187" spans="1:26" ht="12" customHeight="1">
      <c r="A187" s="17"/>
      <c r="B187" s="1"/>
      <c r="C187" s="1"/>
      <c r="D187" s="1"/>
      <c r="E187" s="1"/>
      <c r="F187" s="1"/>
      <c r="G187" s="1"/>
      <c r="H187" s="3"/>
      <c r="I187" s="1"/>
      <c r="J187" s="1"/>
      <c r="K187" s="1"/>
      <c r="L187" s="1"/>
      <c r="M187" s="1"/>
      <c r="N187" s="1"/>
      <c r="O187" s="1"/>
      <c r="P187" s="1"/>
      <c r="Q187" s="1"/>
      <c r="R187" s="1"/>
      <c r="S187" s="1"/>
      <c r="T187" s="1"/>
      <c r="U187" s="1"/>
      <c r="V187" s="1"/>
      <c r="W187" s="1"/>
      <c r="X187" s="1"/>
      <c r="Y187" s="1"/>
      <c r="Z187" s="1"/>
    </row>
    <row r="188" spans="1:26" ht="12" customHeight="1">
      <c r="A188" s="17"/>
      <c r="B188" s="1"/>
      <c r="C188" s="1"/>
      <c r="D188" s="1"/>
      <c r="E188" s="1"/>
      <c r="F188" s="1"/>
      <c r="G188" s="1"/>
      <c r="H188" s="3"/>
      <c r="I188" s="1"/>
      <c r="J188" s="1"/>
      <c r="K188" s="1"/>
      <c r="L188" s="1"/>
      <c r="M188" s="1"/>
      <c r="N188" s="1"/>
      <c r="O188" s="1"/>
      <c r="P188" s="1"/>
      <c r="Q188" s="1"/>
      <c r="R188" s="1"/>
      <c r="S188" s="1"/>
      <c r="T188" s="1"/>
      <c r="U188" s="1"/>
      <c r="V188" s="1"/>
      <c r="W188" s="1"/>
      <c r="X188" s="1"/>
      <c r="Y188" s="1"/>
      <c r="Z188" s="1"/>
    </row>
    <row r="189" spans="1:26" ht="12" customHeight="1">
      <c r="A189" s="17"/>
      <c r="B189" s="1"/>
      <c r="C189" s="1"/>
      <c r="D189" s="1"/>
      <c r="E189" s="1"/>
      <c r="F189" s="1"/>
      <c r="G189" s="1"/>
      <c r="H189" s="3"/>
      <c r="I189" s="1"/>
      <c r="J189" s="1"/>
      <c r="K189" s="1"/>
      <c r="L189" s="1"/>
      <c r="M189" s="1"/>
      <c r="N189" s="1"/>
      <c r="O189" s="1"/>
      <c r="P189" s="1"/>
      <c r="Q189" s="1"/>
      <c r="R189" s="1"/>
      <c r="S189" s="1"/>
      <c r="T189" s="1"/>
      <c r="U189" s="1"/>
      <c r="V189" s="1"/>
      <c r="W189" s="1"/>
      <c r="X189" s="1"/>
      <c r="Y189" s="1"/>
      <c r="Z189" s="1"/>
    </row>
    <row r="190" spans="1:26" ht="12" customHeight="1">
      <c r="A190" s="17"/>
      <c r="B190" s="1"/>
      <c r="C190" s="1"/>
      <c r="D190" s="1"/>
      <c r="E190" s="1"/>
      <c r="F190" s="1"/>
      <c r="G190" s="1"/>
      <c r="H190" s="3"/>
      <c r="I190" s="1"/>
      <c r="J190" s="1"/>
      <c r="K190" s="1"/>
      <c r="L190" s="1"/>
      <c r="M190" s="1"/>
      <c r="N190" s="1"/>
      <c r="O190" s="1"/>
      <c r="P190" s="1"/>
      <c r="Q190" s="1"/>
      <c r="R190" s="1"/>
      <c r="S190" s="1"/>
      <c r="T190" s="1"/>
      <c r="U190" s="1"/>
      <c r="V190" s="1"/>
      <c r="W190" s="1"/>
      <c r="X190" s="1"/>
      <c r="Y190" s="1"/>
      <c r="Z190" s="1"/>
    </row>
    <row r="191" spans="1:26" ht="12" customHeight="1">
      <c r="A191" s="17"/>
      <c r="B191" s="1"/>
      <c r="C191" s="1"/>
      <c r="D191" s="1"/>
      <c r="E191" s="1"/>
      <c r="F191" s="1"/>
      <c r="G191" s="1"/>
      <c r="H191" s="3"/>
      <c r="I191" s="1"/>
      <c r="J191" s="1"/>
      <c r="K191" s="1"/>
      <c r="L191" s="1"/>
      <c r="M191" s="1"/>
      <c r="N191" s="1"/>
      <c r="O191" s="1"/>
      <c r="P191" s="1"/>
      <c r="Q191" s="1"/>
      <c r="R191" s="1"/>
      <c r="S191" s="1"/>
      <c r="T191" s="1"/>
      <c r="U191" s="1"/>
      <c r="V191" s="1"/>
      <c r="W191" s="1"/>
      <c r="X191" s="1"/>
      <c r="Y191" s="1"/>
      <c r="Z191" s="1"/>
    </row>
    <row r="192" spans="1:26" ht="12" customHeight="1">
      <c r="A192" s="17"/>
      <c r="B192" s="1"/>
      <c r="C192" s="1"/>
      <c r="D192" s="1"/>
      <c r="E192" s="1"/>
      <c r="F192" s="1"/>
      <c r="G192" s="1"/>
      <c r="H192" s="3"/>
      <c r="I192" s="1"/>
      <c r="J192" s="1"/>
      <c r="K192" s="1"/>
      <c r="L192" s="1"/>
      <c r="M192" s="1"/>
      <c r="N192" s="1"/>
      <c r="O192" s="1"/>
      <c r="P192" s="1"/>
      <c r="Q192" s="1"/>
      <c r="R192" s="1"/>
      <c r="S192" s="1"/>
      <c r="T192" s="1"/>
      <c r="U192" s="1"/>
      <c r="V192" s="1"/>
      <c r="W192" s="1"/>
      <c r="X192" s="1"/>
      <c r="Y192" s="1"/>
      <c r="Z192" s="1"/>
    </row>
    <row r="193" spans="1:26" ht="12" customHeight="1">
      <c r="A193" s="17"/>
      <c r="B193" s="1"/>
      <c r="C193" s="1"/>
      <c r="D193" s="1"/>
      <c r="E193" s="1"/>
      <c r="F193" s="1"/>
      <c r="G193" s="1"/>
      <c r="H193" s="3"/>
      <c r="I193" s="1"/>
      <c r="J193" s="1"/>
      <c r="K193" s="1"/>
      <c r="L193" s="1"/>
      <c r="M193" s="1"/>
      <c r="N193" s="1"/>
      <c r="O193" s="1"/>
      <c r="P193" s="1"/>
      <c r="Q193" s="1"/>
      <c r="R193" s="1"/>
      <c r="S193" s="1"/>
      <c r="T193" s="1"/>
      <c r="U193" s="1"/>
      <c r="V193" s="1"/>
      <c r="W193" s="1"/>
      <c r="X193" s="1"/>
      <c r="Y193" s="1"/>
      <c r="Z193" s="1"/>
    </row>
    <row r="194" spans="1:26" ht="12" customHeight="1">
      <c r="A194" s="17"/>
      <c r="B194" s="1"/>
      <c r="C194" s="1"/>
      <c r="D194" s="1"/>
      <c r="E194" s="1"/>
      <c r="F194" s="1"/>
      <c r="G194" s="1"/>
      <c r="H194" s="3"/>
      <c r="I194" s="1"/>
      <c r="J194" s="1"/>
      <c r="K194" s="1"/>
      <c r="L194" s="1"/>
      <c r="M194" s="1"/>
      <c r="N194" s="1"/>
      <c r="O194" s="1"/>
      <c r="P194" s="1"/>
      <c r="Q194" s="1"/>
      <c r="R194" s="1"/>
      <c r="S194" s="1"/>
      <c r="T194" s="1"/>
      <c r="U194" s="1"/>
      <c r="V194" s="1"/>
      <c r="W194" s="1"/>
      <c r="X194" s="1"/>
      <c r="Y194" s="1"/>
      <c r="Z194" s="1"/>
    </row>
    <row r="195" spans="1:26" ht="12" customHeight="1">
      <c r="A195" s="17"/>
      <c r="B195" s="1"/>
      <c r="C195" s="1"/>
      <c r="D195" s="1"/>
      <c r="E195" s="1"/>
      <c r="F195" s="1"/>
      <c r="G195" s="1"/>
      <c r="H195" s="3"/>
      <c r="I195" s="1"/>
      <c r="J195" s="1"/>
      <c r="K195" s="1"/>
      <c r="L195" s="1"/>
      <c r="M195" s="1"/>
      <c r="N195" s="1"/>
      <c r="O195" s="1"/>
      <c r="P195" s="1"/>
      <c r="Q195" s="1"/>
      <c r="R195" s="1"/>
      <c r="S195" s="1"/>
      <c r="T195" s="1"/>
      <c r="U195" s="1"/>
      <c r="V195" s="1"/>
      <c r="W195" s="1"/>
      <c r="X195" s="1"/>
      <c r="Y195" s="1"/>
      <c r="Z195" s="1"/>
    </row>
    <row r="196" spans="1:26" ht="12" customHeight="1">
      <c r="A196" s="17"/>
      <c r="B196" s="1"/>
      <c r="C196" s="1"/>
      <c r="D196" s="1"/>
      <c r="E196" s="1"/>
      <c r="F196" s="1"/>
      <c r="G196" s="1"/>
      <c r="H196" s="3"/>
      <c r="I196" s="1"/>
      <c r="J196" s="1"/>
      <c r="K196" s="1"/>
      <c r="L196" s="1"/>
      <c r="M196" s="1"/>
      <c r="N196" s="1"/>
      <c r="O196" s="1"/>
      <c r="P196" s="1"/>
      <c r="Q196" s="1"/>
      <c r="R196" s="1"/>
      <c r="S196" s="1"/>
      <c r="T196" s="1"/>
      <c r="U196" s="1"/>
      <c r="V196" s="1"/>
      <c r="W196" s="1"/>
      <c r="X196" s="1"/>
      <c r="Y196" s="1"/>
      <c r="Z196" s="1"/>
    </row>
    <row r="197" spans="1:26" ht="12" customHeight="1">
      <c r="A197" s="17"/>
      <c r="B197" s="1"/>
      <c r="C197" s="1"/>
      <c r="D197" s="1"/>
      <c r="E197" s="1"/>
      <c r="F197" s="1"/>
      <c r="G197" s="1"/>
      <c r="H197" s="3"/>
      <c r="I197" s="1"/>
      <c r="J197" s="1"/>
      <c r="K197" s="1"/>
      <c r="L197" s="1"/>
      <c r="M197" s="1"/>
      <c r="N197" s="1"/>
      <c r="O197" s="1"/>
      <c r="P197" s="1"/>
      <c r="Q197" s="1"/>
      <c r="R197" s="1"/>
      <c r="S197" s="1"/>
      <c r="T197" s="1"/>
      <c r="U197" s="1"/>
      <c r="V197" s="1"/>
      <c r="W197" s="1"/>
      <c r="X197" s="1"/>
      <c r="Y197" s="1"/>
      <c r="Z197" s="1"/>
    </row>
    <row r="198" spans="1:26" ht="12" customHeight="1">
      <c r="A198" s="17"/>
      <c r="B198" s="1"/>
      <c r="C198" s="1"/>
      <c r="D198" s="1"/>
      <c r="E198" s="1"/>
      <c r="F198" s="1"/>
      <c r="G198" s="1"/>
      <c r="H198" s="3"/>
      <c r="I198" s="1"/>
      <c r="J198" s="1"/>
      <c r="K198" s="1"/>
      <c r="L198" s="1"/>
      <c r="M198" s="1"/>
      <c r="N198" s="1"/>
      <c r="O198" s="1"/>
      <c r="P198" s="1"/>
      <c r="Q198" s="1"/>
      <c r="R198" s="1"/>
      <c r="S198" s="1"/>
      <c r="T198" s="1"/>
      <c r="U198" s="1"/>
      <c r="V198" s="1"/>
      <c r="W198" s="1"/>
      <c r="X198" s="1"/>
      <c r="Y198" s="1"/>
      <c r="Z198" s="1"/>
    </row>
    <row r="199" spans="1:26" ht="12" customHeight="1">
      <c r="A199" s="17"/>
      <c r="B199" s="1"/>
      <c r="C199" s="1"/>
      <c r="D199" s="1"/>
      <c r="E199" s="1"/>
      <c r="F199" s="1"/>
      <c r="G199" s="1"/>
      <c r="H199" s="3"/>
      <c r="I199" s="1"/>
      <c r="J199" s="1"/>
      <c r="K199" s="1"/>
      <c r="L199" s="1"/>
      <c r="M199" s="1"/>
      <c r="N199" s="1"/>
      <c r="O199" s="1"/>
      <c r="P199" s="1"/>
      <c r="Q199" s="1"/>
      <c r="R199" s="1"/>
      <c r="S199" s="1"/>
      <c r="T199" s="1"/>
      <c r="U199" s="1"/>
      <c r="V199" s="1"/>
      <c r="W199" s="1"/>
      <c r="X199" s="1"/>
      <c r="Y199" s="1"/>
      <c r="Z199" s="1"/>
    </row>
    <row r="200" spans="1:26" ht="12" customHeight="1">
      <c r="A200" s="17"/>
      <c r="B200" s="1"/>
      <c r="C200" s="1"/>
      <c r="D200" s="1"/>
      <c r="E200" s="1"/>
      <c r="F200" s="1"/>
      <c r="G200" s="1"/>
      <c r="H200" s="3"/>
      <c r="I200" s="1"/>
      <c r="J200" s="1"/>
      <c r="K200" s="1"/>
      <c r="L200" s="1"/>
      <c r="M200" s="1"/>
      <c r="N200" s="1"/>
      <c r="O200" s="1"/>
      <c r="P200" s="1"/>
      <c r="Q200" s="1"/>
      <c r="R200" s="1"/>
      <c r="S200" s="1"/>
      <c r="T200" s="1"/>
      <c r="U200" s="1"/>
      <c r="V200" s="1"/>
      <c r="W200" s="1"/>
      <c r="X200" s="1"/>
      <c r="Y200" s="1"/>
      <c r="Z200" s="1"/>
    </row>
    <row r="201" spans="1:26" ht="12" customHeight="1">
      <c r="A201" s="17"/>
      <c r="B201" s="1"/>
      <c r="C201" s="1"/>
      <c r="D201" s="1"/>
      <c r="E201" s="1"/>
      <c r="F201" s="1"/>
      <c r="G201" s="1"/>
      <c r="H201" s="3"/>
      <c r="I201" s="1"/>
      <c r="J201" s="1"/>
      <c r="K201" s="1"/>
      <c r="L201" s="1"/>
      <c r="M201" s="1"/>
      <c r="N201" s="1"/>
      <c r="O201" s="1"/>
      <c r="P201" s="1"/>
      <c r="Q201" s="1"/>
      <c r="R201" s="1"/>
      <c r="S201" s="1"/>
      <c r="T201" s="1"/>
      <c r="U201" s="1"/>
      <c r="V201" s="1"/>
      <c r="W201" s="1"/>
      <c r="X201" s="1"/>
      <c r="Y201" s="1"/>
      <c r="Z201" s="1"/>
    </row>
    <row r="202" spans="1:26" ht="12" customHeight="1">
      <c r="A202" s="17"/>
      <c r="B202" s="1"/>
      <c r="C202" s="1"/>
      <c r="D202" s="1"/>
      <c r="E202" s="1"/>
      <c r="F202" s="1"/>
      <c r="G202" s="1"/>
      <c r="H202" s="3"/>
      <c r="I202" s="1"/>
      <c r="J202" s="1"/>
      <c r="K202" s="1"/>
      <c r="L202" s="1"/>
      <c r="M202" s="1"/>
      <c r="N202" s="1"/>
      <c r="O202" s="1"/>
      <c r="P202" s="1"/>
      <c r="Q202" s="1"/>
      <c r="R202" s="1"/>
      <c r="S202" s="1"/>
      <c r="T202" s="1"/>
      <c r="U202" s="1"/>
      <c r="V202" s="1"/>
      <c r="W202" s="1"/>
      <c r="X202" s="1"/>
      <c r="Y202" s="1"/>
      <c r="Z202" s="1"/>
    </row>
    <row r="203" spans="1:26" ht="12" customHeight="1">
      <c r="A203" s="17"/>
      <c r="B203" s="1"/>
      <c r="C203" s="1"/>
      <c r="D203" s="1"/>
      <c r="E203" s="1"/>
      <c r="F203" s="1"/>
      <c r="G203" s="1"/>
      <c r="H203" s="3"/>
      <c r="I203" s="1"/>
      <c r="J203" s="1"/>
      <c r="K203" s="1"/>
      <c r="L203" s="1"/>
      <c r="M203" s="1"/>
      <c r="N203" s="1"/>
      <c r="O203" s="1"/>
      <c r="P203" s="1"/>
      <c r="Q203" s="1"/>
      <c r="R203" s="1"/>
      <c r="S203" s="1"/>
      <c r="T203" s="1"/>
      <c r="U203" s="1"/>
      <c r="V203" s="1"/>
      <c r="W203" s="1"/>
      <c r="X203" s="1"/>
      <c r="Y203" s="1"/>
      <c r="Z203" s="1"/>
    </row>
    <row r="204" spans="1:26" ht="12" customHeight="1">
      <c r="A204" s="17"/>
      <c r="B204" s="1"/>
      <c r="C204" s="1"/>
      <c r="D204" s="1"/>
      <c r="E204" s="1"/>
      <c r="F204" s="1"/>
      <c r="G204" s="1"/>
      <c r="H204" s="3"/>
      <c r="I204" s="1"/>
      <c r="J204" s="1"/>
      <c r="K204" s="1"/>
      <c r="L204" s="1"/>
      <c r="M204" s="1"/>
      <c r="N204" s="1"/>
      <c r="O204" s="1"/>
      <c r="P204" s="1"/>
      <c r="Q204" s="1"/>
      <c r="R204" s="1"/>
      <c r="S204" s="1"/>
      <c r="T204" s="1"/>
      <c r="U204" s="1"/>
      <c r="V204" s="1"/>
      <c r="W204" s="1"/>
      <c r="X204" s="1"/>
      <c r="Y204" s="1"/>
      <c r="Z204" s="1"/>
    </row>
    <row r="205" spans="1:26" ht="12" customHeight="1">
      <c r="A205" s="17"/>
      <c r="B205" s="1"/>
      <c r="C205" s="1"/>
      <c r="D205" s="1"/>
      <c r="E205" s="1"/>
      <c r="F205" s="1"/>
      <c r="G205" s="1"/>
      <c r="H205" s="3"/>
      <c r="I205" s="1"/>
      <c r="J205" s="1"/>
      <c r="K205" s="1"/>
      <c r="L205" s="1"/>
      <c r="M205" s="1"/>
      <c r="N205" s="1"/>
      <c r="O205" s="1"/>
      <c r="P205" s="1"/>
      <c r="Q205" s="1"/>
      <c r="R205" s="1"/>
      <c r="S205" s="1"/>
      <c r="T205" s="1"/>
      <c r="U205" s="1"/>
      <c r="V205" s="1"/>
      <c r="W205" s="1"/>
      <c r="X205" s="1"/>
      <c r="Y205" s="1"/>
      <c r="Z205" s="1"/>
    </row>
    <row r="206" spans="1:26" ht="12" customHeight="1">
      <c r="A206" s="17"/>
      <c r="B206" s="1"/>
      <c r="C206" s="1"/>
      <c r="D206" s="1"/>
      <c r="E206" s="1"/>
      <c r="F206" s="1"/>
      <c r="G206" s="1"/>
      <c r="H206" s="3"/>
      <c r="I206" s="1"/>
      <c r="J206" s="1"/>
      <c r="K206" s="1"/>
      <c r="L206" s="1"/>
      <c r="M206" s="1"/>
      <c r="N206" s="1"/>
      <c r="O206" s="1"/>
      <c r="P206" s="1"/>
      <c r="Q206" s="1"/>
      <c r="R206" s="1"/>
      <c r="S206" s="1"/>
      <c r="T206" s="1"/>
      <c r="U206" s="1"/>
      <c r="V206" s="1"/>
      <c r="W206" s="1"/>
      <c r="X206" s="1"/>
      <c r="Y206" s="1"/>
      <c r="Z206" s="1"/>
    </row>
    <row r="207" spans="1:26" ht="12" customHeight="1">
      <c r="A207" s="17"/>
      <c r="B207" s="1"/>
      <c r="C207" s="1"/>
      <c r="D207" s="1"/>
      <c r="E207" s="1"/>
      <c r="F207" s="1"/>
      <c r="G207" s="1"/>
      <c r="H207" s="3"/>
      <c r="I207" s="1"/>
      <c r="J207" s="1"/>
      <c r="K207" s="1"/>
      <c r="L207" s="1"/>
      <c r="M207" s="1"/>
      <c r="N207" s="1"/>
      <c r="O207" s="1"/>
      <c r="P207" s="1"/>
      <c r="Q207" s="1"/>
      <c r="R207" s="1"/>
      <c r="S207" s="1"/>
      <c r="T207" s="1"/>
      <c r="U207" s="1"/>
      <c r="V207" s="1"/>
      <c r="W207" s="1"/>
      <c r="X207" s="1"/>
      <c r="Y207" s="1"/>
      <c r="Z207" s="1"/>
    </row>
    <row r="208" spans="1:26" ht="12" customHeight="1">
      <c r="A208" s="17"/>
      <c r="B208" s="1"/>
      <c r="C208" s="1"/>
      <c r="D208" s="1"/>
      <c r="E208" s="1"/>
      <c r="F208" s="1"/>
      <c r="G208" s="1"/>
      <c r="H208" s="3"/>
      <c r="I208" s="1"/>
      <c r="J208" s="1"/>
      <c r="K208" s="1"/>
      <c r="L208" s="1"/>
      <c r="M208" s="1"/>
      <c r="N208" s="1"/>
      <c r="O208" s="1"/>
      <c r="P208" s="1"/>
      <c r="Q208" s="1"/>
      <c r="R208" s="1"/>
      <c r="S208" s="1"/>
      <c r="T208" s="1"/>
      <c r="U208" s="1"/>
      <c r="V208" s="1"/>
      <c r="W208" s="1"/>
      <c r="X208" s="1"/>
      <c r="Y208" s="1"/>
      <c r="Z208" s="1"/>
    </row>
    <row r="209" spans="1:26" ht="12" customHeight="1">
      <c r="A209" s="17"/>
      <c r="B209" s="1"/>
      <c r="C209" s="1"/>
      <c r="D209" s="1"/>
      <c r="E209" s="1"/>
      <c r="F209" s="1"/>
      <c r="G209" s="1"/>
      <c r="H209" s="3"/>
      <c r="I209" s="1"/>
      <c r="J209" s="1"/>
      <c r="K209" s="1"/>
      <c r="L209" s="1"/>
      <c r="M209" s="1"/>
      <c r="N209" s="1"/>
      <c r="O209" s="1"/>
      <c r="P209" s="1"/>
      <c r="Q209" s="1"/>
      <c r="R209" s="1"/>
      <c r="S209" s="1"/>
      <c r="T209" s="1"/>
      <c r="U209" s="1"/>
      <c r="V209" s="1"/>
      <c r="W209" s="1"/>
      <c r="X209" s="1"/>
      <c r="Y209" s="1"/>
      <c r="Z209" s="1"/>
    </row>
    <row r="210" spans="1:26" ht="12" customHeight="1">
      <c r="A210" s="17"/>
      <c r="B210" s="1"/>
      <c r="C210" s="1"/>
      <c r="D210" s="1"/>
      <c r="E210" s="1"/>
      <c r="F210" s="1"/>
      <c r="G210" s="1"/>
      <c r="H210" s="3"/>
      <c r="I210" s="1"/>
      <c r="J210" s="1"/>
      <c r="K210" s="1"/>
      <c r="L210" s="1"/>
      <c r="M210" s="1"/>
      <c r="N210" s="1"/>
      <c r="O210" s="1"/>
      <c r="P210" s="1"/>
      <c r="Q210" s="1"/>
      <c r="R210" s="1"/>
      <c r="S210" s="1"/>
      <c r="T210" s="1"/>
      <c r="U210" s="1"/>
      <c r="V210" s="1"/>
      <c r="W210" s="1"/>
      <c r="X210" s="1"/>
      <c r="Y210" s="1"/>
      <c r="Z210" s="1"/>
    </row>
    <row r="211" spans="1:26" ht="12" customHeight="1">
      <c r="A211" s="17"/>
      <c r="B211" s="1"/>
      <c r="C211" s="1"/>
      <c r="D211" s="1"/>
      <c r="E211" s="1"/>
      <c r="F211" s="1"/>
      <c r="G211" s="1"/>
      <c r="H211" s="3"/>
      <c r="I211" s="1"/>
      <c r="J211" s="1"/>
      <c r="K211" s="1"/>
      <c r="L211" s="1"/>
      <c r="M211" s="1"/>
      <c r="N211" s="1"/>
      <c r="O211" s="1"/>
      <c r="P211" s="1"/>
      <c r="Q211" s="1"/>
      <c r="R211" s="1"/>
      <c r="S211" s="1"/>
      <c r="T211" s="1"/>
      <c r="U211" s="1"/>
      <c r="V211" s="1"/>
      <c r="W211" s="1"/>
      <c r="X211" s="1"/>
      <c r="Y211" s="1"/>
      <c r="Z211" s="1"/>
    </row>
    <row r="212" spans="1:26" ht="12" customHeight="1">
      <c r="A212" s="17"/>
      <c r="B212" s="1"/>
      <c r="C212" s="1"/>
      <c r="D212" s="1"/>
      <c r="E212" s="1"/>
      <c r="F212" s="1"/>
      <c r="G212" s="1"/>
      <c r="H212" s="3"/>
      <c r="I212" s="1"/>
      <c r="J212" s="1"/>
      <c r="K212" s="1"/>
      <c r="L212" s="1"/>
      <c r="M212" s="1"/>
      <c r="N212" s="1"/>
      <c r="O212" s="1"/>
      <c r="P212" s="1"/>
      <c r="Q212" s="1"/>
      <c r="R212" s="1"/>
      <c r="S212" s="1"/>
      <c r="T212" s="1"/>
      <c r="U212" s="1"/>
      <c r="V212" s="1"/>
      <c r="W212" s="1"/>
      <c r="X212" s="1"/>
      <c r="Y212" s="1"/>
      <c r="Z212" s="1"/>
    </row>
    <row r="213" spans="1:26" ht="12" customHeight="1">
      <c r="A213" s="17"/>
      <c r="B213" s="1"/>
      <c r="C213" s="1"/>
      <c r="D213" s="1"/>
      <c r="E213" s="1"/>
      <c r="F213" s="1"/>
      <c r="G213" s="1"/>
      <c r="H213" s="3"/>
      <c r="I213" s="1"/>
      <c r="J213" s="1"/>
      <c r="K213" s="1"/>
      <c r="L213" s="1"/>
      <c r="M213" s="1"/>
      <c r="N213" s="1"/>
      <c r="O213" s="1"/>
      <c r="P213" s="1"/>
      <c r="Q213" s="1"/>
      <c r="R213" s="1"/>
      <c r="S213" s="1"/>
      <c r="T213" s="1"/>
      <c r="U213" s="1"/>
      <c r="V213" s="1"/>
      <c r="W213" s="1"/>
      <c r="X213" s="1"/>
      <c r="Y213" s="1"/>
      <c r="Z213" s="1"/>
    </row>
    <row r="214" spans="1:26" ht="12" customHeight="1">
      <c r="A214" s="17"/>
      <c r="B214" s="1"/>
      <c r="C214" s="1"/>
      <c r="D214" s="1"/>
      <c r="E214" s="1"/>
      <c r="F214" s="1"/>
      <c r="G214" s="1"/>
      <c r="H214" s="3"/>
      <c r="I214" s="1"/>
      <c r="J214" s="1"/>
      <c r="K214" s="1"/>
      <c r="L214" s="1"/>
      <c r="M214" s="1"/>
      <c r="N214" s="1"/>
      <c r="O214" s="1"/>
      <c r="P214" s="1"/>
      <c r="Q214" s="1"/>
      <c r="R214" s="1"/>
      <c r="S214" s="1"/>
      <c r="T214" s="1"/>
      <c r="U214" s="1"/>
      <c r="V214" s="1"/>
      <c r="W214" s="1"/>
      <c r="X214" s="1"/>
      <c r="Y214" s="1"/>
      <c r="Z214" s="1"/>
    </row>
    <row r="215" spans="1:26" ht="12" customHeight="1">
      <c r="A215" s="17"/>
      <c r="B215" s="1"/>
      <c r="C215" s="1"/>
      <c r="D215" s="1"/>
      <c r="E215" s="1"/>
      <c r="F215" s="1"/>
      <c r="G215" s="1"/>
      <c r="H215" s="3"/>
      <c r="I215" s="1"/>
      <c r="J215" s="1"/>
      <c r="K215" s="1"/>
      <c r="L215" s="1"/>
      <c r="M215" s="1"/>
      <c r="N215" s="1"/>
      <c r="O215" s="1"/>
      <c r="P215" s="1"/>
      <c r="Q215" s="1"/>
      <c r="R215" s="1"/>
      <c r="S215" s="1"/>
      <c r="T215" s="1"/>
      <c r="U215" s="1"/>
      <c r="V215" s="1"/>
      <c r="W215" s="1"/>
      <c r="X215" s="1"/>
      <c r="Y215" s="1"/>
      <c r="Z215" s="1"/>
    </row>
    <row r="216" spans="1:26" ht="12" customHeight="1">
      <c r="A216" s="17"/>
      <c r="B216" s="1"/>
      <c r="C216" s="1"/>
      <c r="D216" s="1"/>
      <c r="E216" s="1"/>
      <c r="F216" s="1"/>
      <c r="G216" s="1"/>
      <c r="H216" s="3"/>
      <c r="I216" s="1"/>
      <c r="J216" s="1"/>
      <c r="K216" s="1"/>
      <c r="L216" s="1"/>
      <c r="M216" s="1"/>
      <c r="N216" s="1"/>
      <c r="O216" s="1"/>
      <c r="P216" s="1"/>
      <c r="Q216" s="1"/>
      <c r="R216" s="1"/>
      <c r="S216" s="1"/>
      <c r="T216" s="1"/>
      <c r="U216" s="1"/>
      <c r="V216" s="1"/>
      <c r="W216" s="1"/>
      <c r="X216" s="1"/>
      <c r="Y216" s="1"/>
      <c r="Z216" s="1"/>
    </row>
    <row r="217" spans="1:26" ht="12" customHeight="1">
      <c r="A217" s="17"/>
      <c r="B217" s="1"/>
      <c r="C217" s="1"/>
      <c r="D217" s="1"/>
      <c r="E217" s="1"/>
      <c r="F217" s="1"/>
      <c r="G217" s="1"/>
      <c r="H217" s="3"/>
      <c r="I217" s="1"/>
      <c r="J217" s="1"/>
      <c r="K217" s="1"/>
      <c r="L217" s="1"/>
      <c r="M217" s="1"/>
      <c r="N217" s="1"/>
      <c r="O217" s="1"/>
      <c r="P217" s="1"/>
      <c r="Q217" s="1"/>
      <c r="R217" s="1"/>
      <c r="S217" s="1"/>
      <c r="T217" s="1"/>
      <c r="U217" s="1"/>
      <c r="V217" s="1"/>
      <c r="W217" s="1"/>
      <c r="X217" s="1"/>
      <c r="Y217" s="1"/>
      <c r="Z217" s="1"/>
    </row>
    <row r="218" spans="1:26" ht="12" customHeight="1">
      <c r="A218" s="17"/>
      <c r="B218" s="1"/>
      <c r="C218" s="1"/>
      <c r="D218" s="1"/>
      <c r="E218" s="1"/>
      <c r="F218" s="1"/>
      <c r="G218" s="1"/>
      <c r="H218" s="3"/>
      <c r="I218" s="1"/>
      <c r="J218" s="1"/>
      <c r="K218" s="1"/>
      <c r="L218" s="1"/>
      <c r="M218" s="1"/>
      <c r="N218" s="1"/>
      <c r="O218" s="1"/>
      <c r="P218" s="1"/>
      <c r="Q218" s="1"/>
      <c r="R218" s="1"/>
      <c r="S218" s="1"/>
      <c r="T218" s="1"/>
      <c r="U218" s="1"/>
      <c r="V218" s="1"/>
      <c r="W218" s="1"/>
      <c r="X218" s="1"/>
      <c r="Y218" s="1"/>
      <c r="Z218" s="1"/>
    </row>
    <row r="219" spans="1:26" ht="12" customHeight="1">
      <c r="A219" s="17"/>
      <c r="B219" s="1"/>
      <c r="C219" s="1"/>
      <c r="D219" s="1"/>
      <c r="E219" s="1"/>
      <c r="F219" s="1"/>
      <c r="G219" s="1"/>
      <c r="H219" s="3"/>
      <c r="I219" s="1"/>
      <c r="J219" s="1"/>
      <c r="K219" s="1"/>
      <c r="L219" s="1"/>
      <c r="M219" s="1"/>
      <c r="N219" s="1"/>
      <c r="O219" s="1"/>
      <c r="P219" s="1"/>
      <c r="Q219" s="1"/>
      <c r="R219" s="1"/>
      <c r="S219" s="1"/>
      <c r="T219" s="1"/>
      <c r="U219" s="1"/>
      <c r="V219" s="1"/>
      <c r="W219" s="1"/>
      <c r="X219" s="1"/>
      <c r="Y219" s="1"/>
      <c r="Z219" s="1"/>
    </row>
    <row r="220" spans="1:26" ht="12" customHeight="1">
      <c r="A220" s="17"/>
      <c r="B220" s="1"/>
      <c r="C220" s="1"/>
      <c r="D220" s="1"/>
      <c r="E220" s="1"/>
      <c r="F220" s="1"/>
      <c r="G220" s="1"/>
      <c r="H220" s="3"/>
      <c r="I220" s="1"/>
      <c r="J220" s="1"/>
      <c r="K220" s="1"/>
      <c r="L220" s="1"/>
      <c r="M220" s="1"/>
      <c r="N220" s="1"/>
      <c r="O220" s="1"/>
      <c r="P220" s="1"/>
      <c r="Q220" s="1"/>
      <c r="R220" s="1"/>
      <c r="S220" s="1"/>
      <c r="T220" s="1"/>
      <c r="U220" s="1"/>
      <c r="V220" s="1"/>
      <c r="W220" s="1"/>
      <c r="X220" s="1"/>
      <c r="Y220" s="1"/>
      <c r="Z220" s="1"/>
    </row>
    <row r="221" spans="1:26" ht="12" customHeight="1">
      <c r="A221" s="17"/>
      <c r="B221" s="1"/>
      <c r="C221" s="1"/>
      <c r="D221" s="1"/>
      <c r="E221" s="1"/>
      <c r="F221" s="1"/>
      <c r="G221" s="1"/>
      <c r="H221" s="3"/>
      <c r="I221" s="1"/>
      <c r="J221" s="1"/>
      <c r="K221" s="1"/>
      <c r="L221" s="1"/>
      <c r="M221" s="1"/>
      <c r="N221" s="1"/>
      <c r="O221" s="1"/>
      <c r="P221" s="1"/>
      <c r="Q221" s="1"/>
      <c r="R221" s="1"/>
      <c r="S221" s="1"/>
      <c r="T221" s="1"/>
      <c r="U221" s="1"/>
      <c r="V221" s="1"/>
      <c r="W221" s="1"/>
      <c r="X221" s="1"/>
      <c r="Y221" s="1"/>
      <c r="Z221" s="1"/>
    </row>
    <row r="222" spans="1:26" ht="12" customHeight="1">
      <c r="A222" s="17"/>
      <c r="B222" s="1"/>
      <c r="C222" s="1"/>
      <c r="D222" s="1"/>
      <c r="E222" s="1"/>
      <c r="F222" s="1"/>
      <c r="G222" s="1"/>
      <c r="H222" s="3"/>
      <c r="I222" s="1"/>
      <c r="J222" s="1"/>
      <c r="K222" s="1"/>
      <c r="L222" s="1"/>
      <c r="M222" s="1"/>
      <c r="N222" s="1"/>
      <c r="O222" s="1"/>
      <c r="P222" s="1"/>
      <c r="Q222" s="1"/>
      <c r="R222" s="1"/>
      <c r="S222" s="1"/>
      <c r="T222" s="1"/>
      <c r="U222" s="1"/>
      <c r="V222" s="1"/>
      <c r="W222" s="1"/>
      <c r="X222" s="1"/>
      <c r="Y222" s="1"/>
      <c r="Z222" s="1"/>
    </row>
    <row r="223" spans="1:26" ht="12" customHeight="1">
      <c r="A223" s="17"/>
      <c r="B223" s="1"/>
      <c r="C223" s="1"/>
      <c r="D223" s="1"/>
      <c r="E223" s="1"/>
      <c r="F223" s="1"/>
      <c r="G223" s="1"/>
      <c r="H223" s="3"/>
      <c r="I223" s="1"/>
      <c r="J223" s="1"/>
      <c r="K223" s="1"/>
      <c r="L223" s="1"/>
      <c r="M223" s="1"/>
      <c r="N223" s="1"/>
      <c r="O223" s="1"/>
      <c r="P223" s="1"/>
      <c r="Q223" s="1"/>
      <c r="R223" s="1"/>
      <c r="S223" s="1"/>
      <c r="T223" s="1"/>
      <c r="U223" s="1"/>
      <c r="V223" s="1"/>
      <c r="W223" s="1"/>
      <c r="X223" s="1"/>
      <c r="Y223" s="1"/>
      <c r="Z223" s="1"/>
    </row>
    <row r="224" spans="1:26" ht="12" customHeight="1">
      <c r="A224" s="17"/>
      <c r="B224" s="1"/>
      <c r="C224" s="1"/>
      <c r="D224" s="1"/>
      <c r="E224" s="1"/>
      <c r="F224" s="1"/>
      <c r="G224" s="1"/>
      <c r="H224" s="3"/>
      <c r="I224" s="1"/>
      <c r="J224" s="1"/>
      <c r="K224" s="1"/>
      <c r="L224" s="1"/>
      <c r="M224" s="1"/>
      <c r="N224" s="1"/>
      <c r="O224" s="1"/>
      <c r="P224" s="1"/>
      <c r="Q224" s="1"/>
      <c r="R224" s="1"/>
      <c r="S224" s="1"/>
      <c r="T224" s="1"/>
      <c r="U224" s="1"/>
      <c r="V224" s="1"/>
      <c r="W224" s="1"/>
      <c r="X224" s="1"/>
      <c r="Y224" s="1"/>
      <c r="Z224" s="1"/>
    </row>
    <row r="225" spans="1:26" ht="12" customHeight="1">
      <c r="A225" s="17"/>
      <c r="B225" s="1"/>
      <c r="C225" s="1"/>
      <c r="D225" s="1"/>
      <c r="E225" s="1"/>
      <c r="F225" s="1"/>
      <c r="G225" s="1"/>
      <c r="H225" s="3"/>
      <c r="I225" s="1"/>
      <c r="J225" s="1"/>
      <c r="K225" s="1"/>
      <c r="L225" s="1"/>
      <c r="M225" s="1"/>
      <c r="N225" s="1"/>
      <c r="O225" s="1"/>
      <c r="P225" s="1"/>
      <c r="Q225" s="1"/>
      <c r="R225" s="1"/>
      <c r="S225" s="1"/>
      <c r="T225" s="1"/>
      <c r="U225" s="1"/>
      <c r="V225" s="1"/>
      <c r="W225" s="1"/>
      <c r="X225" s="1"/>
      <c r="Y225" s="1"/>
      <c r="Z225" s="1"/>
    </row>
    <row r="226" spans="1:26" ht="12" customHeight="1">
      <c r="A226" s="17"/>
      <c r="B226" s="1"/>
      <c r="C226" s="1"/>
      <c r="D226" s="1"/>
      <c r="E226" s="1"/>
      <c r="F226" s="1"/>
      <c r="G226" s="1"/>
      <c r="H226" s="3"/>
      <c r="I226" s="1"/>
      <c r="J226" s="1"/>
      <c r="K226" s="1"/>
      <c r="L226" s="1"/>
      <c r="M226" s="1"/>
      <c r="N226" s="1"/>
      <c r="O226" s="1"/>
      <c r="P226" s="1"/>
      <c r="Q226" s="1"/>
      <c r="R226" s="1"/>
      <c r="S226" s="1"/>
      <c r="T226" s="1"/>
      <c r="U226" s="1"/>
      <c r="V226" s="1"/>
      <c r="W226" s="1"/>
      <c r="X226" s="1"/>
      <c r="Y226" s="1"/>
      <c r="Z226" s="1"/>
    </row>
    <row r="227" spans="1:26" ht="12" customHeight="1">
      <c r="A227" s="17"/>
      <c r="B227" s="1"/>
      <c r="C227" s="1"/>
      <c r="D227" s="1"/>
      <c r="E227" s="1"/>
      <c r="F227" s="1"/>
      <c r="G227" s="1"/>
      <c r="H227" s="3"/>
      <c r="I227" s="1"/>
      <c r="J227" s="1"/>
      <c r="K227" s="1"/>
      <c r="L227" s="1"/>
      <c r="M227" s="1"/>
      <c r="N227" s="1"/>
      <c r="O227" s="1"/>
      <c r="P227" s="1"/>
      <c r="Q227" s="1"/>
      <c r="R227" s="1"/>
      <c r="S227" s="1"/>
      <c r="T227" s="1"/>
      <c r="U227" s="1"/>
      <c r="V227" s="1"/>
      <c r="W227" s="1"/>
      <c r="X227" s="1"/>
      <c r="Y227" s="1"/>
      <c r="Z227" s="1"/>
    </row>
    <row r="228" spans="1:26" ht="12" customHeight="1">
      <c r="A228" s="17"/>
      <c r="B228" s="1"/>
      <c r="C228" s="1"/>
      <c r="D228" s="1"/>
      <c r="E228" s="1"/>
      <c r="F228" s="1"/>
      <c r="G228" s="1"/>
      <c r="H228" s="3"/>
      <c r="I228" s="1"/>
      <c r="J228" s="1"/>
      <c r="K228" s="1"/>
      <c r="L228" s="1"/>
      <c r="M228" s="1"/>
      <c r="N228" s="1"/>
      <c r="O228" s="1"/>
      <c r="P228" s="1"/>
      <c r="Q228" s="1"/>
      <c r="R228" s="1"/>
      <c r="S228" s="1"/>
      <c r="T228" s="1"/>
      <c r="U228" s="1"/>
      <c r="V228" s="1"/>
      <c r="W228" s="1"/>
      <c r="X228" s="1"/>
      <c r="Y228" s="1"/>
      <c r="Z228" s="1"/>
    </row>
    <row r="229" spans="1:26" ht="12" customHeight="1">
      <c r="A229" s="17"/>
      <c r="B229" s="1"/>
      <c r="C229" s="1"/>
      <c r="D229" s="1"/>
      <c r="E229" s="1"/>
      <c r="F229" s="1"/>
      <c r="G229" s="1"/>
      <c r="H229" s="3"/>
      <c r="I229" s="1"/>
      <c r="J229" s="1"/>
      <c r="K229" s="1"/>
      <c r="L229" s="1"/>
      <c r="M229" s="1"/>
      <c r="N229" s="1"/>
      <c r="O229" s="1"/>
      <c r="P229" s="1"/>
      <c r="Q229" s="1"/>
      <c r="R229" s="1"/>
      <c r="S229" s="1"/>
      <c r="T229" s="1"/>
      <c r="U229" s="1"/>
      <c r="V229" s="1"/>
      <c r="W229" s="1"/>
      <c r="X229" s="1"/>
      <c r="Y229" s="1"/>
      <c r="Z229" s="1"/>
    </row>
    <row r="230" spans="1:26" ht="12" customHeight="1">
      <c r="A230" s="17"/>
      <c r="B230" s="1"/>
      <c r="C230" s="1"/>
      <c r="D230" s="1"/>
      <c r="E230" s="1"/>
      <c r="F230" s="1"/>
      <c r="G230" s="1"/>
      <c r="H230" s="3"/>
      <c r="I230" s="1"/>
      <c r="J230" s="1"/>
      <c r="K230" s="1"/>
      <c r="L230" s="1"/>
      <c r="M230" s="1"/>
      <c r="N230" s="1"/>
      <c r="O230" s="1"/>
      <c r="P230" s="1"/>
      <c r="Q230" s="1"/>
      <c r="R230" s="1"/>
      <c r="S230" s="1"/>
      <c r="T230" s="1"/>
      <c r="U230" s="1"/>
      <c r="V230" s="1"/>
      <c r="W230" s="1"/>
      <c r="X230" s="1"/>
      <c r="Y230" s="1"/>
      <c r="Z230" s="1"/>
    </row>
    <row r="231" spans="1:26" ht="12" customHeight="1">
      <c r="A231" s="17"/>
      <c r="B231" s="1"/>
      <c r="C231" s="1"/>
      <c r="D231" s="1"/>
      <c r="E231" s="1"/>
      <c r="F231" s="1"/>
      <c r="G231" s="1"/>
      <c r="H231" s="3"/>
      <c r="I231" s="1"/>
      <c r="J231" s="1"/>
      <c r="K231" s="1"/>
      <c r="L231" s="1"/>
      <c r="M231" s="1"/>
      <c r="N231" s="1"/>
      <c r="O231" s="1"/>
      <c r="P231" s="1"/>
      <c r="Q231" s="1"/>
      <c r="R231" s="1"/>
      <c r="S231" s="1"/>
      <c r="T231" s="1"/>
      <c r="U231" s="1"/>
      <c r="V231" s="1"/>
      <c r="W231" s="1"/>
      <c r="X231" s="1"/>
      <c r="Y231" s="1"/>
      <c r="Z231" s="1"/>
    </row>
    <row r="232" spans="1:26" ht="12" customHeight="1">
      <c r="A232" s="17"/>
      <c r="B232" s="1"/>
      <c r="C232" s="1"/>
      <c r="D232" s="1"/>
      <c r="E232" s="1"/>
      <c r="F232" s="1"/>
      <c r="G232" s="1"/>
      <c r="H232" s="3"/>
      <c r="I232" s="1"/>
      <c r="J232" s="1"/>
      <c r="K232" s="1"/>
      <c r="L232" s="1"/>
      <c r="M232" s="1"/>
      <c r="N232" s="1"/>
      <c r="O232" s="1"/>
      <c r="P232" s="1"/>
      <c r="Q232" s="1"/>
      <c r="R232" s="1"/>
      <c r="S232" s="1"/>
      <c r="T232" s="1"/>
      <c r="U232" s="1"/>
      <c r="V232" s="1"/>
      <c r="W232" s="1"/>
      <c r="X232" s="1"/>
      <c r="Y232" s="1"/>
      <c r="Z232" s="1"/>
    </row>
    <row r="233" spans="1:26" ht="12" customHeight="1">
      <c r="A233" s="17"/>
      <c r="B233" s="1"/>
      <c r="C233" s="1"/>
      <c r="D233" s="1"/>
      <c r="E233" s="1"/>
      <c r="F233" s="1"/>
      <c r="G233" s="1"/>
      <c r="H233" s="3"/>
      <c r="I233" s="1"/>
      <c r="J233" s="1"/>
      <c r="K233" s="1"/>
      <c r="L233" s="1"/>
      <c r="M233" s="1"/>
      <c r="N233" s="1"/>
      <c r="O233" s="1"/>
      <c r="P233" s="1"/>
      <c r="Q233" s="1"/>
      <c r="R233" s="1"/>
      <c r="S233" s="1"/>
      <c r="T233" s="1"/>
      <c r="U233" s="1"/>
      <c r="V233" s="1"/>
      <c r="W233" s="1"/>
      <c r="X233" s="1"/>
      <c r="Y233" s="1"/>
      <c r="Z233" s="1"/>
    </row>
    <row r="234" spans="1:26" ht="12" customHeight="1">
      <c r="A234" s="17"/>
      <c r="B234" s="1"/>
      <c r="C234" s="1"/>
      <c r="D234" s="1"/>
      <c r="E234" s="1"/>
      <c r="F234" s="1"/>
      <c r="G234" s="1"/>
      <c r="H234" s="3"/>
      <c r="I234" s="1"/>
      <c r="J234" s="1"/>
      <c r="K234" s="1"/>
      <c r="L234" s="1"/>
      <c r="M234" s="1"/>
      <c r="N234" s="1"/>
      <c r="O234" s="1"/>
      <c r="P234" s="1"/>
      <c r="Q234" s="1"/>
      <c r="R234" s="1"/>
      <c r="S234" s="1"/>
      <c r="T234" s="1"/>
      <c r="U234" s="1"/>
      <c r="V234" s="1"/>
      <c r="W234" s="1"/>
      <c r="X234" s="1"/>
      <c r="Y234" s="1"/>
      <c r="Z234" s="1"/>
    </row>
    <row r="235" spans="1:26" ht="12" customHeight="1">
      <c r="A235" s="17"/>
      <c r="B235" s="1"/>
      <c r="C235" s="1"/>
      <c r="D235" s="1"/>
      <c r="E235" s="1"/>
      <c r="F235" s="1"/>
      <c r="G235" s="1"/>
      <c r="H235" s="3"/>
      <c r="I235" s="1"/>
      <c r="J235" s="1"/>
      <c r="K235" s="1"/>
      <c r="L235" s="1"/>
      <c r="M235" s="1"/>
      <c r="N235" s="1"/>
      <c r="O235" s="1"/>
      <c r="P235" s="1"/>
      <c r="Q235" s="1"/>
      <c r="R235" s="1"/>
      <c r="S235" s="1"/>
      <c r="T235" s="1"/>
      <c r="U235" s="1"/>
      <c r="V235" s="1"/>
      <c r="W235" s="1"/>
      <c r="X235" s="1"/>
      <c r="Y235" s="1"/>
      <c r="Z235" s="1"/>
    </row>
    <row r="236" spans="1:26" ht="12" customHeight="1">
      <c r="A236" s="17"/>
      <c r="B236" s="1"/>
      <c r="C236" s="1"/>
      <c r="D236" s="1"/>
      <c r="E236" s="1"/>
      <c r="F236" s="1"/>
      <c r="G236" s="1"/>
      <c r="H236" s="3"/>
      <c r="I236" s="1"/>
      <c r="J236" s="1"/>
      <c r="K236" s="1"/>
      <c r="L236" s="1"/>
      <c r="M236" s="1"/>
      <c r="N236" s="1"/>
      <c r="O236" s="1"/>
      <c r="P236" s="1"/>
      <c r="Q236" s="1"/>
      <c r="R236" s="1"/>
      <c r="S236" s="1"/>
      <c r="T236" s="1"/>
      <c r="U236" s="1"/>
      <c r="V236" s="1"/>
      <c r="W236" s="1"/>
      <c r="X236" s="1"/>
      <c r="Y236" s="1"/>
      <c r="Z236" s="1"/>
    </row>
    <row r="237" spans="1:26" ht="12" customHeight="1">
      <c r="A237" s="17"/>
      <c r="B237" s="1"/>
      <c r="C237" s="1"/>
      <c r="D237" s="1"/>
      <c r="E237" s="1"/>
      <c r="F237" s="1"/>
      <c r="G237" s="1"/>
      <c r="H237" s="3"/>
      <c r="I237" s="1"/>
      <c r="J237" s="1"/>
      <c r="K237" s="1"/>
      <c r="L237" s="1"/>
      <c r="M237" s="1"/>
      <c r="N237" s="1"/>
      <c r="O237" s="1"/>
      <c r="P237" s="1"/>
      <c r="Q237" s="1"/>
      <c r="R237" s="1"/>
      <c r="S237" s="1"/>
      <c r="T237" s="1"/>
      <c r="U237" s="1"/>
      <c r="V237" s="1"/>
      <c r="W237" s="1"/>
      <c r="X237" s="1"/>
      <c r="Y237" s="1"/>
      <c r="Z237" s="1"/>
    </row>
    <row r="238" spans="1:26" ht="12" customHeight="1">
      <c r="A238" s="17"/>
      <c r="B238" s="1"/>
      <c r="C238" s="1"/>
      <c r="D238" s="1"/>
      <c r="E238" s="1"/>
      <c r="F238" s="1"/>
      <c r="G238" s="1"/>
      <c r="H238" s="3"/>
      <c r="I238" s="1"/>
      <c r="J238" s="1"/>
      <c r="K238" s="1"/>
      <c r="L238" s="1"/>
      <c r="M238" s="1"/>
      <c r="N238" s="1"/>
      <c r="O238" s="1"/>
      <c r="P238" s="1"/>
      <c r="Q238" s="1"/>
      <c r="R238" s="1"/>
      <c r="S238" s="1"/>
      <c r="T238" s="1"/>
      <c r="U238" s="1"/>
      <c r="V238" s="1"/>
      <c r="W238" s="1"/>
      <c r="X238" s="1"/>
      <c r="Y238" s="1"/>
      <c r="Z238" s="1"/>
    </row>
    <row r="239" spans="1:26" ht="12" customHeight="1">
      <c r="A239" s="17"/>
      <c r="B239" s="1"/>
      <c r="C239" s="1"/>
      <c r="D239" s="1"/>
      <c r="E239" s="1"/>
      <c r="F239" s="1"/>
      <c r="G239" s="1"/>
      <c r="H239" s="3"/>
      <c r="I239" s="1"/>
      <c r="J239" s="1"/>
      <c r="K239" s="1"/>
      <c r="L239" s="1"/>
      <c r="M239" s="1"/>
      <c r="N239" s="1"/>
      <c r="O239" s="1"/>
      <c r="P239" s="1"/>
      <c r="Q239" s="1"/>
      <c r="R239" s="1"/>
      <c r="S239" s="1"/>
      <c r="T239" s="1"/>
      <c r="U239" s="1"/>
      <c r="V239" s="1"/>
      <c r="W239" s="1"/>
      <c r="X239" s="1"/>
      <c r="Y239" s="1"/>
      <c r="Z239" s="1"/>
    </row>
    <row r="240" spans="1:26" ht="12" customHeight="1">
      <c r="A240" s="17"/>
      <c r="B240" s="1"/>
      <c r="C240" s="1"/>
      <c r="D240" s="1"/>
      <c r="E240" s="1"/>
      <c r="F240" s="1"/>
      <c r="G240" s="1"/>
      <c r="H240" s="3"/>
      <c r="I240" s="1"/>
      <c r="J240" s="1"/>
      <c r="K240" s="1"/>
      <c r="L240" s="1"/>
      <c r="M240" s="1"/>
      <c r="N240" s="1"/>
      <c r="O240" s="1"/>
      <c r="P240" s="1"/>
      <c r="Q240" s="1"/>
      <c r="R240" s="1"/>
      <c r="S240" s="1"/>
      <c r="T240" s="1"/>
      <c r="U240" s="1"/>
      <c r="V240" s="1"/>
      <c r="W240" s="1"/>
      <c r="X240" s="1"/>
      <c r="Y240" s="1"/>
      <c r="Z240" s="1"/>
    </row>
    <row r="241" spans="1:26" ht="12" customHeight="1">
      <c r="A241" s="17"/>
      <c r="B241" s="1"/>
      <c r="C241" s="1"/>
      <c r="D241" s="1"/>
      <c r="E241" s="1"/>
      <c r="F241" s="1"/>
      <c r="G241" s="1"/>
      <c r="H241" s="3"/>
      <c r="I241" s="1"/>
      <c r="J241" s="1"/>
      <c r="K241" s="1"/>
      <c r="L241" s="1"/>
      <c r="M241" s="1"/>
      <c r="N241" s="1"/>
      <c r="O241" s="1"/>
      <c r="P241" s="1"/>
      <c r="Q241" s="1"/>
      <c r="R241" s="1"/>
      <c r="S241" s="1"/>
      <c r="T241" s="1"/>
      <c r="U241" s="1"/>
      <c r="V241" s="1"/>
      <c r="W241" s="1"/>
      <c r="X241" s="1"/>
      <c r="Y241" s="1"/>
      <c r="Z241" s="1"/>
    </row>
    <row r="242" spans="1:26" ht="12" customHeight="1">
      <c r="A242" s="17"/>
      <c r="B242" s="1"/>
      <c r="C242" s="1"/>
      <c r="D242" s="1"/>
      <c r="E242" s="1"/>
      <c r="F242" s="1"/>
      <c r="G242" s="1"/>
      <c r="H242" s="3"/>
      <c r="I242" s="1"/>
      <c r="J242" s="1"/>
      <c r="K242" s="1"/>
      <c r="L242" s="1"/>
      <c r="M242" s="1"/>
      <c r="N242" s="1"/>
      <c r="O242" s="1"/>
      <c r="P242" s="1"/>
      <c r="Q242" s="1"/>
      <c r="R242" s="1"/>
      <c r="S242" s="1"/>
      <c r="T242" s="1"/>
      <c r="U242" s="1"/>
      <c r="V242" s="1"/>
      <c r="W242" s="1"/>
      <c r="X242" s="1"/>
      <c r="Y242" s="1"/>
      <c r="Z242" s="1"/>
    </row>
    <row r="243" spans="1:26" ht="12" customHeight="1">
      <c r="A243" s="17"/>
      <c r="B243" s="1"/>
      <c r="C243" s="1"/>
      <c r="D243" s="1"/>
      <c r="E243" s="1"/>
      <c r="F243" s="1"/>
      <c r="G243" s="1"/>
      <c r="H243" s="3"/>
      <c r="I243" s="1"/>
      <c r="J243" s="1"/>
      <c r="K243" s="1"/>
      <c r="L243" s="1"/>
      <c r="M243" s="1"/>
      <c r="N243" s="1"/>
      <c r="O243" s="1"/>
      <c r="P243" s="1"/>
      <c r="Q243" s="1"/>
      <c r="R243" s="1"/>
      <c r="S243" s="1"/>
      <c r="T243" s="1"/>
      <c r="U243" s="1"/>
      <c r="V243" s="1"/>
      <c r="W243" s="1"/>
      <c r="X243" s="1"/>
      <c r="Y243" s="1"/>
      <c r="Z243" s="1"/>
    </row>
    <row r="244" spans="1:26" ht="12" customHeight="1">
      <c r="A244" s="17"/>
      <c r="B244" s="1"/>
      <c r="C244" s="1"/>
      <c r="D244" s="1"/>
      <c r="E244" s="1"/>
      <c r="F244" s="1"/>
      <c r="G244" s="1"/>
      <c r="H244" s="3"/>
      <c r="I244" s="1"/>
      <c r="J244" s="1"/>
      <c r="K244" s="1"/>
      <c r="L244" s="1"/>
      <c r="M244" s="1"/>
      <c r="N244" s="1"/>
      <c r="O244" s="1"/>
      <c r="P244" s="1"/>
      <c r="Q244" s="1"/>
      <c r="R244" s="1"/>
      <c r="S244" s="1"/>
      <c r="T244" s="1"/>
      <c r="U244" s="1"/>
      <c r="V244" s="1"/>
      <c r="W244" s="1"/>
      <c r="X244" s="1"/>
      <c r="Y244" s="1"/>
      <c r="Z244" s="1"/>
    </row>
    <row r="245" spans="1:26" ht="12" customHeight="1">
      <c r="A245" s="17"/>
      <c r="B245" s="1"/>
      <c r="C245" s="1"/>
      <c r="D245" s="1"/>
      <c r="E245" s="1"/>
      <c r="F245" s="1"/>
      <c r="G245" s="1"/>
      <c r="H245" s="3"/>
      <c r="I245" s="1"/>
      <c r="J245" s="1"/>
      <c r="K245" s="1"/>
      <c r="L245" s="1"/>
      <c r="M245" s="1"/>
      <c r="N245" s="1"/>
      <c r="O245" s="1"/>
      <c r="P245" s="1"/>
      <c r="Q245" s="1"/>
      <c r="R245" s="1"/>
      <c r="S245" s="1"/>
      <c r="T245" s="1"/>
      <c r="U245" s="1"/>
      <c r="V245" s="1"/>
      <c r="W245" s="1"/>
      <c r="X245" s="1"/>
      <c r="Y245" s="1"/>
      <c r="Z245" s="1"/>
    </row>
    <row r="246" spans="1:26" ht="12" customHeight="1">
      <c r="A246" s="17"/>
      <c r="B246" s="1"/>
      <c r="C246" s="1"/>
      <c r="D246" s="1"/>
      <c r="E246" s="1"/>
      <c r="F246" s="1"/>
      <c r="G246" s="1"/>
      <c r="H246" s="3"/>
      <c r="I246" s="1"/>
      <c r="J246" s="1"/>
      <c r="K246" s="1"/>
      <c r="L246" s="1"/>
      <c r="M246" s="1"/>
      <c r="N246" s="1"/>
      <c r="O246" s="1"/>
      <c r="P246" s="1"/>
      <c r="Q246" s="1"/>
      <c r="R246" s="1"/>
      <c r="S246" s="1"/>
      <c r="T246" s="1"/>
      <c r="U246" s="1"/>
      <c r="V246" s="1"/>
      <c r="W246" s="1"/>
      <c r="X246" s="1"/>
      <c r="Y246" s="1"/>
      <c r="Z246" s="1"/>
    </row>
    <row r="247" spans="1:26" ht="12" customHeight="1">
      <c r="A247" s="17"/>
      <c r="B247" s="1"/>
      <c r="C247" s="1"/>
      <c r="D247" s="1"/>
      <c r="E247" s="1"/>
      <c r="F247" s="1"/>
      <c r="G247" s="1"/>
      <c r="H247" s="3"/>
      <c r="I247" s="1"/>
      <c r="J247" s="1"/>
      <c r="K247" s="1"/>
      <c r="L247" s="1"/>
      <c r="M247" s="1"/>
      <c r="N247" s="1"/>
      <c r="O247" s="1"/>
      <c r="P247" s="1"/>
      <c r="Q247" s="1"/>
      <c r="R247" s="1"/>
      <c r="S247" s="1"/>
      <c r="T247" s="1"/>
      <c r="U247" s="1"/>
      <c r="V247" s="1"/>
      <c r="W247" s="1"/>
      <c r="X247" s="1"/>
      <c r="Y247" s="1"/>
      <c r="Z247" s="1"/>
    </row>
    <row r="248" spans="1:26" ht="12" customHeight="1">
      <c r="A248" s="17"/>
      <c r="B248" s="1"/>
      <c r="C248" s="1"/>
      <c r="D248" s="1"/>
      <c r="E248" s="1"/>
      <c r="F248" s="1"/>
      <c r="G248" s="1"/>
      <c r="H248" s="3"/>
      <c r="I248" s="1"/>
      <c r="J248" s="1"/>
      <c r="K248" s="1"/>
      <c r="L248" s="1"/>
      <c r="M248" s="1"/>
      <c r="N248" s="1"/>
      <c r="O248" s="1"/>
      <c r="P248" s="1"/>
      <c r="Q248" s="1"/>
      <c r="R248" s="1"/>
      <c r="S248" s="1"/>
      <c r="T248" s="1"/>
      <c r="U248" s="1"/>
      <c r="V248" s="1"/>
      <c r="W248" s="1"/>
      <c r="X248" s="1"/>
      <c r="Y248" s="1"/>
      <c r="Z248" s="1"/>
    </row>
    <row r="249" spans="1:26" ht="12" customHeight="1">
      <c r="A249" s="17"/>
      <c r="B249" s="1"/>
      <c r="C249" s="1"/>
      <c r="D249" s="1"/>
      <c r="E249" s="1"/>
      <c r="F249" s="1"/>
      <c r="G249" s="1"/>
      <c r="H249" s="3"/>
      <c r="I249" s="1"/>
      <c r="J249" s="1"/>
      <c r="K249" s="1"/>
      <c r="L249" s="1"/>
      <c r="M249" s="1"/>
      <c r="N249" s="1"/>
      <c r="O249" s="1"/>
      <c r="P249" s="1"/>
      <c r="Q249" s="1"/>
      <c r="R249" s="1"/>
      <c r="S249" s="1"/>
      <c r="T249" s="1"/>
      <c r="U249" s="1"/>
      <c r="V249" s="1"/>
      <c r="W249" s="1"/>
      <c r="X249" s="1"/>
      <c r="Y249" s="1"/>
      <c r="Z249" s="1"/>
    </row>
    <row r="250" spans="1:26" ht="12" customHeight="1">
      <c r="A250" s="17"/>
      <c r="B250" s="1"/>
      <c r="C250" s="1"/>
      <c r="D250" s="1"/>
      <c r="E250" s="1"/>
      <c r="F250" s="1"/>
      <c r="G250" s="1"/>
      <c r="H250" s="3"/>
      <c r="I250" s="1"/>
      <c r="J250" s="1"/>
      <c r="K250" s="1"/>
      <c r="L250" s="1"/>
      <c r="M250" s="1"/>
      <c r="N250" s="1"/>
      <c r="O250" s="1"/>
      <c r="P250" s="1"/>
      <c r="Q250" s="1"/>
      <c r="R250" s="1"/>
      <c r="S250" s="1"/>
      <c r="T250" s="1"/>
      <c r="U250" s="1"/>
      <c r="V250" s="1"/>
      <c r="W250" s="1"/>
      <c r="X250" s="1"/>
      <c r="Y250" s="1"/>
      <c r="Z250" s="1"/>
    </row>
    <row r="251" spans="1:26" ht="12" customHeight="1">
      <c r="A251" s="17"/>
      <c r="B251" s="1"/>
      <c r="C251" s="1"/>
      <c r="D251" s="1"/>
      <c r="E251" s="1"/>
      <c r="F251" s="1"/>
      <c r="G251" s="1"/>
      <c r="H251" s="3"/>
      <c r="I251" s="1"/>
      <c r="J251" s="1"/>
      <c r="K251" s="1"/>
      <c r="L251" s="1"/>
      <c r="M251" s="1"/>
      <c r="N251" s="1"/>
      <c r="O251" s="1"/>
      <c r="P251" s="1"/>
      <c r="Q251" s="1"/>
      <c r="R251" s="1"/>
      <c r="S251" s="1"/>
      <c r="T251" s="1"/>
      <c r="U251" s="1"/>
      <c r="V251" s="1"/>
      <c r="W251" s="1"/>
      <c r="X251" s="1"/>
      <c r="Y251" s="1"/>
      <c r="Z251" s="1"/>
    </row>
    <row r="252" spans="1:26" ht="12" customHeight="1">
      <c r="A252" s="17"/>
      <c r="B252" s="1"/>
      <c r="C252" s="1"/>
      <c r="D252" s="1"/>
      <c r="E252" s="1"/>
      <c r="F252" s="1"/>
      <c r="G252" s="1"/>
      <c r="H252" s="3"/>
      <c r="I252" s="1"/>
      <c r="J252" s="1"/>
      <c r="K252" s="1"/>
      <c r="L252" s="1"/>
      <c r="M252" s="1"/>
      <c r="N252" s="1"/>
      <c r="O252" s="1"/>
      <c r="P252" s="1"/>
      <c r="Q252" s="1"/>
      <c r="R252" s="1"/>
      <c r="S252" s="1"/>
      <c r="T252" s="1"/>
      <c r="U252" s="1"/>
      <c r="V252" s="1"/>
      <c r="W252" s="1"/>
      <c r="X252" s="1"/>
      <c r="Y252" s="1"/>
      <c r="Z252" s="1"/>
    </row>
    <row r="253" spans="1:26" ht="12" customHeight="1">
      <c r="A253" s="17"/>
      <c r="B253" s="1"/>
      <c r="C253" s="1"/>
      <c r="D253" s="1"/>
      <c r="E253" s="1"/>
      <c r="F253" s="1"/>
      <c r="G253" s="1"/>
      <c r="H253" s="3"/>
      <c r="I253" s="1"/>
      <c r="J253" s="1"/>
      <c r="K253" s="1"/>
      <c r="L253" s="1"/>
      <c r="M253" s="1"/>
      <c r="N253" s="1"/>
      <c r="O253" s="1"/>
      <c r="P253" s="1"/>
      <c r="Q253" s="1"/>
      <c r="R253" s="1"/>
      <c r="S253" s="1"/>
      <c r="T253" s="1"/>
      <c r="U253" s="1"/>
      <c r="V253" s="1"/>
      <c r="W253" s="1"/>
      <c r="X253" s="1"/>
      <c r="Y253" s="1"/>
      <c r="Z253" s="1"/>
    </row>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u1tNHgKdbsWBAvXmg5MeR21hEEKozFgFxkD+Q4ayJEEz7W5b1yjDggqpP5T90d/3SHvdjY/UUr76lX8UoxarGg==" saltValue="vCRLkvdHDLYKHJQW+Gp/AQ==" spinCount="100000" sheet="1" objects="1" scenarios="1"/>
  <mergeCells count="12">
    <mergeCell ref="C6:C53"/>
    <mergeCell ref="D6:D53"/>
    <mergeCell ref="G4:H4"/>
    <mergeCell ref="I4:I5"/>
    <mergeCell ref="A1:J1"/>
    <mergeCell ref="A2:J2"/>
    <mergeCell ref="A4:A5"/>
    <mergeCell ref="B4:B5"/>
    <mergeCell ref="C4:C5"/>
    <mergeCell ref="D4:D5"/>
    <mergeCell ref="E4:F4"/>
    <mergeCell ref="J4:J5"/>
  </mergeCells>
  <pageMargins left="0.7" right="0.7" top="0.75" bottom="0.75" header="0" footer="0"/>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8" width="10.77734375" customWidth="1"/>
    <col min="9" max="12" width="12.8867187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287</v>
      </c>
      <c r="B11" s="102"/>
      <c r="C11" s="32">
        <v>4</v>
      </c>
      <c r="D11" s="33"/>
      <c r="E11" s="101">
        <f>O17</f>
        <v>0</v>
      </c>
      <c r="F11" s="102"/>
      <c r="G11" s="101">
        <f>O19</f>
        <v>3</v>
      </c>
      <c r="H11" s="102"/>
      <c r="I11" s="34">
        <f>O21</f>
        <v>0</v>
      </c>
      <c r="J11" s="34">
        <f>O28</f>
        <v>4.87</v>
      </c>
      <c r="K11" s="34">
        <f>O33</f>
        <v>0</v>
      </c>
      <c r="L11" s="35">
        <f>O38</f>
        <v>8.75</v>
      </c>
      <c r="M11" s="36"/>
      <c r="N11" s="36"/>
      <c r="O11" s="37">
        <f>SUM(C11:L11)</f>
        <v>20.62</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288</v>
      </c>
      <c r="B15" s="77"/>
      <c r="C15" s="41"/>
      <c r="D15" s="120" t="s">
        <v>44</v>
      </c>
      <c r="E15" s="132"/>
      <c r="F15" s="132"/>
      <c r="G15" s="132"/>
      <c r="H15" s="132"/>
      <c r="I15" s="132"/>
      <c r="J15" s="132"/>
      <c r="K15" s="132"/>
      <c r="L15" s="132"/>
      <c r="M15" s="133"/>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289</v>
      </c>
      <c r="B17" s="85"/>
      <c r="C17" s="25"/>
      <c r="D17" s="47"/>
      <c r="E17" s="113"/>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290</v>
      </c>
      <c r="B19" s="85"/>
      <c r="C19" s="41"/>
      <c r="D19" s="48"/>
      <c r="E19" s="134" t="s">
        <v>291</v>
      </c>
      <c r="F19" s="135"/>
      <c r="G19" s="135"/>
      <c r="H19" s="135"/>
      <c r="I19" s="135"/>
      <c r="J19" s="135"/>
      <c r="K19" s="135"/>
      <c r="L19" s="135"/>
      <c r="M19" s="136"/>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292</v>
      </c>
      <c r="B21" s="85"/>
      <c r="C21" s="41"/>
      <c r="D21" s="113"/>
      <c r="E21" s="84"/>
      <c r="F21" s="84"/>
      <c r="G21" s="84"/>
      <c r="H21" s="84"/>
      <c r="I21" s="84"/>
      <c r="J21" s="84"/>
      <c r="K21" s="84"/>
      <c r="L21" s="84"/>
      <c r="M21" s="85"/>
      <c r="N21" s="42"/>
      <c r="O21" s="43">
        <v>0</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7</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15.7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154.19999999999999" customHeight="1">
      <c r="A26" s="110" t="s">
        <v>293</v>
      </c>
      <c r="B26" s="77"/>
      <c r="C26" s="41"/>
      <c r="D26" s="120" t="s">
        <v>294</v>
      </c>
      <c r="E26" s="76"/>
      <c r="F26" s="76"/>
      <c r="G26" s="76"/>
      <c r="H26" s="76"/>
      <c r="I26" s="76"/>
      <c r="J26" s="76"/>
      <c r="K26" s="76"/>
      <c r="L26" s="76"/>
      <c r="M26" s="77"/>
      <c r="N26" s="42"/>
      <c r="O26" s="43">
        <v>4.87</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4.87</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22.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66.599999999999994" customHeight="1">
      <c r="A31" s="110" t="s">
        <v>225</v>
      </c>
      <c r="B31" s="77"/>
      <c r="C31" s="41"/>
      <c r="D31" s="120" t="s">
        <v>295</v>
      </c>
      <c r="E31" s="76"/>
      <c r="F31" s="76"/>
      <c r="G31" s="76"/>
      <c r="H31" s="76"/>
      <c r="I31" s="76"/>
      <c r="J31" s="76"/>
      <c r="K31" s="76"/>
      <c r="L31" s="76"/>
      <c r="M31" s="77"/>
      <c r="N31" s="42"/>
      <c r="O31" s="43">
        <v>0</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0</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15.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409.5" customHeight="1">
      <c r="A36" s="112" t="s">
        <v>229</v>
      </c>
      <c r="B36" s="85"/>
      <c r="C36" s="41"/>
      <c r="D36" s="121" t="s">
        <v>296</v>
      </c>
      <c r="E36" s="76"/>
      <c r="F36" s="76"/>
      <c r="G36" s="76"/>
      <c r="H36" s="76"/>
      <c r="I36" s="76"/>
      <c r="J36" s="76"/>
      <c r="K36" s="76"/>
      <c r="L36" s="76"/>
      <c r="M36" s="77"/>
      <c r="N36" s="42"/>
      <c r="O36" s="43">
        <f>2+1+2+0.25+0.14+0.25+1.11+2</f>
        <v>8.75</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8.75</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32.25" customHeight="1">
      <c r="A41" s="117" t="s">
        <v>210</v>
      </c>
      <c r="B41" s="118"/>
      <c r="C41" s="118"/>
      <c r="D41" s="118"/>
      <c r="E41" s="118"/>
      <c r="F41" s="118"/>
      <c r="G41" s="118"/>
      <c r="H41" s="118"/>
      <c r="I41" s="118"/>
      <c r="J41" s="118"/>
      <c r="K41" s="118"/>
      <c r="L41" s="118"/>
      <c r="M41" s="119"/>
      <c r="N41" s="62"/>
      <c r="O41" s="63">
        <f>IF((O23+O28+O33+O38)&lt;=40,(O23+O28+O33+O38),"ERROR EXCEDE LOS 40 PUNTOS")</f>
        <v>20.62</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PEQWTO7TDz5M4Bw9NlIduXyii1BFfpRL05gfD6JVFWmO4bWzNGcMiMM0gP+NDEzNQV0EwnjTWqG/t8FF1x7Zfw==" saltValue="/5o0hM5Rwn+c5Zyd52bsYA=="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10.109375" customWidth="1"/>
    <col min="7" max="7" width="8.88671875" customWidth="1"/>
    <col min="8" max="8" width="11.44140625" customWidth="1"/>
    <col min="9" max="9" width="13.44140625" customWidth="1"/>
    <col min="10" max="10" width="13.33203125" customWidth="1"/>
    <col min="11" max="12" width="12.44140625" customWidth="1"/>
    <col min="13" max="13" width="31.10937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50</v>
      </c>
      <c r="B11" s="102"/>
      <c r="C11" s="32">
        <v>4</v>
      </c>
      <c r="D11" s="33"/>
      <c r="E11" s="101">
        <f>O17</f>
        <v>0</v>
      </c>
      <c r="F11" s="102"/>
      <c r="G11" s="101">
        <f>O19</f>
        <v>3</v>
      </c>
      <c r="H11" s="102"/>
      <c r="I11" s="34">
        <f>O21</f>
        <v>0</v>
      </c>
      <c r="J11" s="34">
        <f>O28</f>
        <v>0</v>
      </c>
      <c r="K11" s="34">
        <f>O33</f>
        <v>2.2599999999999998</v>
      </c>
      <c r="L11" s="35">
        <f>O38</f>
        <v>10</v>
      </c>
      <c r="M11" s="36"/>
      <c r="N11" s="36"/>
      <c r="O11" s="37">
        <f>SUM(C11:L11)</f>
        <v>19.259999999999998</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305</v>
      </c>
      <c r="B15" s="77"/>
      <c r="C15" s="41"/>
      <c r="D15" s="111" t="s">
        <v>51</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306</v>
      </c>
      <c r="B17" s="85"/>
      <c r="C17" s="25"/>
      <c r="D17" s="47"/>
      <c r="E17" s="113"/>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307</v>
      </c>
      <c r="B19" s="85"/>
      <c r="C19" s="41"/>
      <c r="D19" s="48"/>
      <c r="E19" s="114" t="s">
        <v>52</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308</v>
      </c>
      <c r="B21" s="85"/>
      <c r="C21" s="41"/>
      <c r="D21" s="113"/>
      <c r="E21" s="84"/>
      <c r="F21" s="84"/>
      <c r="G21" s="84"/>
      <c r="H21" s="84"/>
      <c r="I21" s="84"/>
      <c r="J21" s="84"/>
      <c r="K21" s="84"/>
      <c r="L21" s="84"/>
      <c r="M21" s="85"/>
      <c r="N21" s="42"/>
      <c r="O21" s="43">
        <v>0</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7</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22.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93.75" customHeight="1">
      <c r="A26" s="110" t="s">
        <v>309</v>
      </c>
      <c r="B26" s="77"/>
      <c r="C26" s="41"/>
      <c r="D26" s="120" t="s">
        <v>310</v>
      </c>
      <c r="E26" s="76"/>
      <c r="F26" s="76"/>
      <c r="G26" s="76"/>
      <c r="H26" s="76"/>
      <c r="I26" s="76"/>
      <c r="J26" s="76"/>
      <c r="K26" s="76"/>
      <c r="L26" s="76"/>
      <c r="M26" s="77"/>
      <c r="N26" s="42"/>
      <c r="O26" s="43">
        <v>0</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0</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24"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180.75" customHeight="1">
      <c r="A31" s="110" t="s">
        <v>225</v>
      </c>
      <c r="B31" s="77"/>
      <c r="C31" s="41"/>
      <c r="D31" s="120" t="s">
        <v>311</v>
      </c>
      <c r="E31" s="76"/>
      <c r="F31" s="76"/>
      <c r="G31" s="76"/>
      <c r="H31" s="76"/>
      <c r="I31" s="76"/>
      <c r="J31" s="76"/>
      <c r="K31" s="76"/>
      <c r="L31" s="76"/>
      <c r="M31" s="77"/>
      <c r="N31" s="42"/>
      <c r="O31" s="43">
        <v>2.2599999999999998</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2.2599999999999998</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1.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409.5" customHeight="1">
      <c r="A36" s="112" t="s">
        <v>229</v>
      </c>
      <c r="B36" s="85"/>
      <c r="C36" s="41"/>
      <c r="D36" s="121" t="s">
        <v>312</v>
      </c>
      <c r="E36" s="76"/>
      <c r="F36" s="76"/>
      <c r="G36" s="76"/>
      <c r="H36" s="76"/>
      <c r="I36" s="76"/>
      <c r="J36" s="76"/>
      <c r="K36" s="76"/>
      <c r="L36" s="76"/>
      <c r="M36" s="77"/>
      <c r="N36" s="42"/>
      <c r="O36" s="43">
        <v>10</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10</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28.5" customHeight="1">
      <c r="A41" s="117" t="s">
        <v>210</v>
      </c>
      <c r="B41" s="118"/>
      <c r="C41" s="118"/>
      <c r="D41" s="118"/>
      <c r="E41" s="118"/>
      <c r="F41" s="118"/>
      <c r="G41" s="118"/>
      <c r="H41" s="118"/>
      <c r="I41" s="118"/>
      <c r="J41" s="118"/>
      <c r="K41" s="118"/>
      <c r="L41" s="118"/>
      <c r="M41" s="119"/>
      <c r="N41" s="62"/>
      <c r="O41" s="63">
        <f>IF((O23+O28+O33+O38)&lt;=40,(O23+O28+O33+O38),"ERROR EXCEDE LOS 40 PUNTOS")</f>
        <v>19.259999999999998</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0KxzbEefGPv4HEEhydJCo8Ust3EL8U9Zdq7afrsNMFK382nBL8jsw8Ndf11A1S6kpBKz7H38rSUroBA/pyiq+A==" saltValue="ZM8HxcsvsIG6YoUM3EXLCA=="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7.4414062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54</v>
      </c>
      <c r="B11" s="102"/>
      <c r="C11" s="32">
        <v>4</v>
      </c>
      <c r="D11" s="33"/>
      <c r="E11" s="101">
        <f>O17</f>
        <v>1</v>
      </c>
      <c r="F11" s="102"/>
      <c r="G11" s="101">
        <f>O19</f>
        <v>3</v>
      </c>
      <c r="H11" s="102"/>
      <c r="I11" s="34">
        <f>O21</f>
        <v>0</v>
      </c>
      <c r="J11" s="34">
        <f>O28</f>
        <v>10</v>
      </c>
      <c r="K11" s="34">
        <f>O33</f>
        <v>0.77</v>
      </c>
      <c r="L11" s="35">
        <f>O38</f>
        <v>0</v>
      </c>
      <c r="M11" s="36"/>
      <c r="N11" s="36"/>
      <c r="O11" s="37">
        <f>SUM(C11:L11)</f>
        <v>18.77</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313</v>
      </c>
      <c r="B15" s="77"/>
      <c r="C15" s="41"/>
      <c r="D15" s="111" t="s">
        <v>314</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315</v>
      </c>
      <c r="B17" s="85"/>
      <c r="C17" s="25"/>
      <c r="D17" s="47"/>
      <c r="E17" s="113" t="s">
        <v>316</v>
      </c>
      <c r="F17" s="84"/>
      <c r="G17" s="84"/>
      <c r="H17" s="84"/>
      <c r="I17" s="84"/>
      <c r="J17" s="84"/>
      <c r="K17" s="84"/>
      <c r="L17" s="84"/>
      <c r="M17" s="85"/>
      <c r="N17" s="42"/>
      <c r="O17" s="43">
        <v>1</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317</v>
      </c>
      <c r="B19" s="85"/>
      <c r="C19" s="41"/>
      <c r="D19" s="48"/>
      <c r="E19" s="114" t="s">
        <v>56</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318</v>
      </c>
      <c r="B21" s="85"/>
      <c r="C21" s="41"/>
      <c r="D21" s="113"/>
      <c r="E21" s="84"/>
      <c r="F21" s="84"/>
      <c r="G21" s="84"/>
      <c r="H21" s="84"/>
      <c r="I21" s="84"/>
      <c r="J21" s="84"/>
      <c r="K21" s="84"/>
      <c r="L21" s="84"/>
      <c r="M21" s="85"/>
      <c r="N21" s="42"/>
      <c r="O21" s="43">
        <v>0</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8</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25.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91.5" customHeight="1">
      <c r="A26" s="110" t="s">
        <v>319</v>
      </c>
      <c r="B26" s="77"/>
      <c r="C26" s="41"/>
      <c r="D26" s="120" t="s">
        <v>320</v>
      </c>
      <c r="E26" s="76"/>
      <c r="F26" s="76"/>
      <c r="G26" s="76"/>
      <c r="H26" s="76"/>
      <c r="I26" s="76"/>
      <c r="J26" s="76"/>
      <c r="K26" s="76"/>
      <c r="L26" s="76"/>
      <c r="M26" s="77"/>
      <c r="N26" s="42"/>
      <c r="O26" s="43">
        <v>10</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10</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26.2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102.75" customHeight="1">
      <c r="A31" s="110" t="s">
        <v>225</v>
      </c>
      <c r="B31" s="77"/>
      <c r="C31" s="41"/>
      <c r="D31" s="120" t="s">
        <v>321</v>
      </c>
      <c r="E31" s="76"/>
      <c r="F31" s="76"/>
      <c r="G31" s="76"/>
      <c r="H31" s="76"/>
      <c r="I31" s="76"/>
      <c r="J31" s="76"/>
      <c r="K31" s="76"/>
      <c r="L31" s="76"/>
      <c r="M31" s="77"/>
      <c r="N31" s="42"/>
      <c r="O31" s="43">
        <v>0.77</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0.77</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24.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52.5" customHeight="1">
      <c r="A36" s="112" t="s">
        <v>229</v>
      </c>
      <c r="B36" s="85"/>
      <c r="C36" s="41"/>
      <c r="D36" s="110" t="s">
        <v>322</v>
      </c>
      <c r="E36" s="76"/>
      <c r="F36" s="76"/>
      <c r="G36" s="76"/>
      <c r="H36" s="76"/>
      <c r="I36" s="76"/>
      <c r="J36" s="76"/>
      <c r="K36" s="76"/>
      <c r="L36" s="76"/>
      <c r="M36" s="77"/>
      <c r="N36" s="42"/>
      <c r="O36" s="43">
        <v>0</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0</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33" customHeight="1">
      <c r="A41" s="117" t="s">
        <v>210</v>
      </c>
      <c r="B41" s="118"/>
      <c r="C41" s="118"/>
      <c r="D41" s="118"/>
      <c r="E41" s="118"/>
      <c r="F41" s="118"/>
      <c r="G41" s="118"/>
      <c r="H41" s="118"/>
      <c r="I41" s="118"/>
      <c r="J41" s="118"/>
      <c r="K41" s="118"/>
      <c r="L41" s="118"/>
      <c r="M41" s="119"/>
      <c r="N41" s="62"/>
      <c r="O41" s="63">
        <f>IF((O23+O28+O33+O38)&lt;=40,(O23+O28+O33+O38),"ERROR EXCEDE LOS 40 PUNTOS")</f>
        <v>18.77</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yrEVv7wlGe/lI6xNNFgKWa9ME7wpFfyxL+LWX+eua/HQLhaYElanjMteziSdgHF6zGzq+CUtB050+5g+aLx/jw==" saltValue="q6SXsgKyEBMbb6FnUQZzcQ=="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7.4414062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58</v>
      </c>
      <c r="B11" s="102"/>
      <c r="C11" s="32">
        <v>4</v>
      </c>
      <c r="D11" s="33"/>
      <c r="E11" s="101">
        <f>O17</f>
        <v>1</v>
      </c>
      <c r="F11" s="102"/>
      <c r="G11" s="101">
        <f>O19</f>
        <v>3</v>
      </c>
      <c r="H11" s="102"/>
      <c r="I11" s="34">
        <f>O21</f>
        <v>0</v>
      </c>
      <c r="J11" s="34">
        <f>O28</f>
        <v>10</v>
      </c>
      <c r="K11" s="34">
        <f>O33</f>
        <v>0</v>
      </c>
      <c r="L11" s="35">
        <f>O38</f>
        <v>0.67</v>
      </c>
      <c r="M11" s="36"/>
      <c r="N11" s="36"/>
      <c r="O11" s="37">
        <f>SUM(C11:L11)</f>
        <v>18.670000000000002</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323</v>
      </c>
      <c r="B15" s="77"/>
      <c r="C15" s="41"/>
      <c r="D15" s="111" t="s">
        <v>59</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324</v>
      </c>
      <c r="B17" s="85"/>
      <c r="C17" s="25"/>
      <c r="D17" s="47"/>
      <c r="E17" s="113" t="s">
        <v>325</v>
      </c>
      <c r="F17" s="84"/>
      <c r="G17" s="84"/>
      <c r="H17" s="84"/>
      <c r="I17" s="84"/>
      <c r="J17" s="84"/>
      <c r="K17" s="84"/>
      <c r="L17" s="84"/>
      <c r="M17" s="85"/>
      <c r="N17" s="42"/>
      <c r="O17" s="43">
        <v>1</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326</v>
      </c>
      <c r="B19" s="85"/>
      <c r="C19" s="41"/>
      <c r="D19" s="48"/>
      <c r="E19" s="114" t="s">
        <v>60</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327</v>
      </c>
      <c r="B21" s="85"/>
      <c r="C21" s="41"/>
      <c r="D21" s="113"/>
      <c r="E21" s="84"/>
      <c r="F21" s="84"/>
      <c r="G21" s="84"/>
      <c r="H21" s="84"/>
      <c r="I21" s="84"/>
      <c r="J21" s="84"/>
      <c r="K21" s="84"/>
      <c r="L21" s="84"/>
      <c r="M21" s="85"/>
      <c r="N21" s="42"/>
      <c r="O21" s="43">
        <v>0</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8</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19.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101.25" customHeight="1">
      <c r="A26" s="110" t="s">
        <v>328</v>
      </c>
      <c r="B26" s="77"/>
      <c r="C26" s="41"/>
      <c r="D26" s="120" t="s">
        <v>329</v>
      </c>
      <c r="E26" s="76"/>
      <c r="F26" s="76"/>
      <c r="G26" s="76"/>
      <c r="H26" s="76"/>
      <c r="I26" s="76"/>
      <c r="J26" s="76"/>
      <c r="K26" s="76"/>
      <c r="L26" s="76"/>
      <c r="M26" s="77"/>
      <c r="N26" s="42"/>
      <c r="O26" s="43">
        <v>10</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10</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15.7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57.75" customHeight="1">
      <c r="A31" s="110" t="s">
        <v>225</v>
      </c>
      <c r="B31" s="77"/>
      <c r="C31" s="41"/>
      <c r="D31" s="120" t="s">
        <v>330</v>
      </c>
      <c r="E31" s="76"/>
      <c r="F31" s="76"/>
      <c r="G31" s="76"/>
      <c r="H31" s="76"/>
      <c r="I31" s="76"/>
      <c r="J31" s="76"/>
      <c r="K31" s="76"/>
      <c r="L31" s="76"/>
      <c r="M31" s="77"/>
      <c r="N31" s="42"/>
      <c r="O31" s="43">
        <v>0</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0</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15.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39" customHeight="1">
      <c r="A36" s="112" t="s">
        <v>229</v>
      </c>
      <c r="B36" s="85"/>
      <c r="C36" s="41"/>
      <c r="D36" s="120" t="s">
        <v>331</v>
      </c>
      <c r="E36" s="76"/>
      <c r="F36" s="76"/>
      <c r="G36" s="76"/>
      <c r="H36" s="76"/>
      <c r="I36" s="76"/>
      <c r="J36" s="76"/>
      <c r="K36" s="76"/>
      <c r="L36" s="76"/>
      <c r="M36" s="77"/>
      <c r="N36" s="42"/>
      <c r="O36" s="43">
        <v>0.67</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0.67</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38.25" customHeight="1">
      <c r="A41" s="117" t="s">
        <v>210</v>
      </c>
      <c r="B41" s="118"/>
      <c r="C41" s="118"/>
      <c r="D41" s="118"/>
      <c r="E41" s="118"/>
      <c r="F41" s="118"/>
      <c r="G41" s="118"/>
      <c r="H41" s="118"/>
      <c r="I41" s="118"/>
      <c r="J41" s="118"/>
      <c r="K41" s="118"/>
      <c r="L41" s="118"/>
      <c r="M41" s="119"/>
      <c r="N41" s="62"/>
      <c r="O41" s="63">
        <f>IF((O23+O28+O33+O38)&lt;=40,(O23+O28+O33+O38),"ERROR EXCEDE LOS 40 PUNTOS")</f>
        <v>18.670000000000002</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f>5/7.5</f>
        <v>0.66666666666666663</v>
      </c>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xcX8B9rr+Cwde/lqDdpky1ELc+BgMyWLPI07dtQZUIBfKFtvb4fDwzT2umE+iIRFjyZpjDS/7ozPUES4CGO0Iw==" saltValue="H9rGHeHF3ibYwI3ZQkGM/w=="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7"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62</v>
      </c>
      <c r="B11" s="102"/>
      <c r="C11" s="32">
        <v>4</v>
      </c>
      <c r="D11" s="33"/>
      <c r="E11" s="101">
        <f>O17</f>
        <v>1</v>
      </c>
      <c r="F11" s="102"/>
      <c r="G11" s="101">
        <f>O19</f>
        <v>3</v>
      </c>
      <c r="H11" s="102"/>
      <c r="I11" s="34">
        <v>0</v>
      </c>
      <c r="J11" s="34">
        <f>O28</f>
        <v>4.03</v>
      </c>
      <c r="K11" s="34">
        <f>O31</f>
        <v>0</v>
      </c>
      <c r="L11" s="35">
        <f>O38</f>
        <v>5.17</v>
      </c>
      <c r="M11" s="36"/>
      <c r="N11" s="36"/>
      <c r="O11" s="37">
        <f>SUM(C11:L11)</f>
        <v>17.200000000000003</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332</v>
      </c>
      <c r="B15" s="77"/>
      <c r="C15" s="41"/>
      <c r="D15" s="111" t="s">
        <v>63</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333</v>
      </c>
      <c r="B17" s="85"/>
      <c r="C17" s="25"/>
      <c r="D17" s="47"/>
      <c r="E17" s="113" t="s">
        <v>334</v>
      </c>
      <c r="F17" s="84"/>
      <c r="G17" s="84"/>
      <c r="H17" s="84"/>
      <c r="I17" s="84"/>
      <c r="J17" s="84"/>
      <c r="K17" s="84"/>
      <c r="L17" s="84"/>
      <c r="M17" s="85"/>
      <c r="N17" s="42"/>
      <c r="O17" s="43">
        <v>1</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335</v>
      </c>
      <c r="B19" s="85"/>
      <c r="C19" s="41"/>
      <c r="D19" s="48"/>
      <c r="E19" s="114" t="s">
        <v>64</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336</v>
      </c>
      <c r="B21" s="85"/>
      <c r="C21" s="41"/>
      <c r="D21" s="113"/>
      <c r="E21" s="84"/>
      <c r="F21" s="84"/>
      <c r="G21" s="84"/>
      <c r="H21" s="84"/>
      <c r="I21" s="84"/>
      <c r="J21" s="84"/>
      <c r="K21" s="84"/>
      <c r="L21" s="84"/>
      <c r="M21" s="85"/>
      <c r="N21" s="42"/>
      <c r="O21" s="43"/>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8</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21.7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60.75" customHeight="1">
      <c r="A26" s="110" t="s">
        <v>337</v>
      </c>
      <c r="B26" s="77"/>
      <c r="C26" s="41"/>
      <c r="D26" s="120" t="s">
        <v>338</v>
      </c>
      <c r="E26" s="76"/>
      <c r="F26" s="76"/>
      <c r="G26" s="76"/>
      <c r="H26" s="76"/>
      <c r="I26" s="76"/>
      <c r="J26" s="76"/>
      <c r="K26" s="76"/>
      <c r="L26" s="76"/>
      <c r="M26" s="77"/>
      <c r="N26" s="42"/>
      <c r="O26" s="43">
        <v>4.03</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4.03</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25.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44.25" customHeight="1">
      <c r="A31" s="110" t="s">
        <v>225</v>
      </c>
      <c r="B31" s="77"/>
      <c r="C31" s="41"/>
      <c r="D31" s="120" t="s">
        <v>339</v>
      </c>
      <c r="E31" s="76"/>
      <c r="F31" s="76"/>
      <c r="G31" s="76"/>
      <c r="H31" s="76"/>
      <c r="I31" s="76"/>
      <c r="J31" s="76"/>
      <c r="K31" s="76"/>
      <c r="L31" s="76"/>
      <c r="M31" s="77"/>
      <c r="N31" s="42"/>
      <c r="O31" s="43">
        <v>0</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0</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15.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219.75" customHeight="1">
      <c r="A36" s="112" t="s">
        <v>229</v>
      </c>
      <c r="B36" s="85"/>
      <c r="C36" s="41"/>
      <c r="D36" s="120" t="s">
        <v>340</v>
      </c>
      <c r="E36" s="76"/>
      <c r="F36" s="76"/>
      <c r="G36" s="76"/>
      <c r="H36" s="76"/>
      <c r="I36" s="76"/>
      <c r="J36" s="76"/>
      <c r="K36" s="76"/>
      <c r="L36" s="76"/>
      <c r="M36" s="77"/>
      <c r="N36" s="42"/>
      <c r="O36" s="43">
        <f>5+0.17</f>
        <v>5.17</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5.17</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43.5" customHeight="1">
      <c r="A41" s="117" t="s">
        <v>210</v>
      </c>
      <c r="B41" s="118"/>
      <c r="C41" s="118"/>
      <c r="D41" s="118"/>
      <c r="E41" s="118"/>
      <c r="F41" s="118"/>
      <c r="G41" s="118"/>
      <c r="H41" s="118"/>
      <c r="I41" s="118"/>
      <c r="J41" s="118"/>
      <c r="K41" s="118"/>
      <c r="L41" s="118"/>
      <c r="M41" s="119"/>
      <c r="N41" s="62"/>
      <c r="O41" s="63">
        <f>IF((O23+O28+O33+O38)&lt;=40,(O23+O28+O33+O38),"ERROR EXCEDE LOS 40 PUNTOS")</f>
        <v>17.200000000000003</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mtYyrvpJLVJC4fijmC6MGWHcWny7ID51awlnIBe7lAAhYPwuIjR5iG88nwZ398WESxRP0M0j9xkAEgE5XLnnyw==" saltValue="WOMb2fE8VuDP7uLvnok0Qw=="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30" sqref="O30"/>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11.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66</v>
      </c>
      <c r="B11" s="102"/>
      <c r="C11" s="32">
        <v>4</v>
      </c>
      <c r="D11" s="33"/>
      <c r="E11" s="101">
        <f>O17</f>
        <v>0</v>
      </c>
      <c r="F11" s="102"/>
      <c r="G11" s="101">
        <f>O19</f>
        <v>3</v>
      </c>
      <c r="H11" s="102"/>
      <c r="I11" s="34">
        <f>O21</f>
        <v>0</v>
      </c>
      <c r="J11" s="34">
        <f>O28</f>
        <v>0</v>
      </c>
      <c r="K11" s="34">
        <f>O33</f>
        <v>10</v>
      </c>
      <c r="L11" s="35">
        <f>O38</f>
        <v>0</v>
      </c>
      <c r="M11" s="36"/>
      <c r="N11" s="36"/>
      <c r="O11" s="37">
        <f>SUM(C11:L11)</f>
        <v>17</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341</v>
      </c>
      <c r="B15" s="77"/>
      <c r="C15" s="41"/>
      <c r="D15" s="111" t="s">
        <v>68</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342</v>
      </c>
      <c r="B17" s="85"/>
      <c r="C17" s="25"/>
      <c r="D17" s="47"/>
      <c r="E17" s="122"/>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343</v>
      </c>
      <c r="B19" s="85"/>
      <c r="C19" s="41"/>
      <c r="D19" s="48"/>
      <c r="E19" s="114" t="s">
        <v>344</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345</v>
      </c>
      <c r="B21" s="85"/>
      <c r="C21" s="41"/>
      <c r="D21" s="122"/>
      <c r="E21" s="84"/>
      <c r="F21" s="84"/>
      <c r="G21" s="84"/>
      <c r="H21" s="84"/>
      <c r="I21" s="84"/>
      <c r="J21" s="84"/>
      <c r="K21" s="84"/>
      <c r="L21" s="84"/>
      <c r="M21" s="85"/>
      <c r="N21" s="42"/>
      <c r="O21" s="43">
        <v>0</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15.75" customHeight="1">
      <c r="A23" s="115" t="s">
        <v>219</v>
      </c>
      <c r="B23" s="84"/>
      <c r="C23" s="84"/>
      <c r="D23" s="84"/>
      <c r="E23" s="84"/>
      <c r="F23" s="84"/>
      <c r="G23" s="84"/>
      <c r="H23" s="84"/>
      <c r="I23" s="84"/>
      <c r="J23" s="84"/>
      <c r="K23" s="84"/>
      <c r="L23" s="84"/>
      <c r="M23" s="85"/>
      <c r="N23" s="25"/>
      <c r="O23" s="53">
        <f>IF( SUM(O15:O21)&lt;=10,SUM(O15:O21),"EXCEDE LOS 10 PUNTOS VALIDOS")</f>
        <v>7</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15.7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73.5" customHeight="1">
      <c r="A26" s="110" t="s">
        <v>346</v>
      </c>
      <c r="B26" s="77"/>
      <c r="C26" s="41"/>
      <c r="D26" s="120" t="s">
        <v>347</v>
      </c>
      <c r="E26" s="76"/>
      <c r="F26" s="76"/>
      <c r="G26" s="76"/>
      <c r="H26" s="76"/>
      <c r="I26" s="76"/>
      <c r="J26" s="76"/>
      <c r="K26" s="76"/>
      <c r="L26" s="76"/>
      <c r="M26" s="77"/>
      <c r="N26" s="42"/>
      <c r="O26" s="43">
        <v>0</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0</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15.7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97.5" customHeight="1">
      <c r="A31" s="110" t="s">
        <v>225</v>
      </c>
      <c r="B31" s="77"/>
      <c r="C31" s="41"/>
      <c r="D31" s="120" t="s">
        <v>348</v>
      </c>
      <c r="E31" s="76"/>
      <c r="F31" s="76"/>
      <c r="G31" s="76"/>
      <c r="H31" s="76"/>
      <c r="I31" s="76"/>
      <c r="J31" s="76"/>
      <c r="K31" s="76"/>
      <c r="L31" s="76"/>
      <c r="M31" s="77"/>
      <c r="N31" s="42"/>
      <c r="O31" s="43">
        <v>10</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10</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24"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117.75" customHeight="1">
      <c r="A36" s="112" t="s">
        <v>229</v>
      </c>
      <c r="B36" s="85"/>
      <c r="C36" s="41"/>
      <c r="D36" s="120" t="s">
        <v>349</v>
      </c>
      <c r="E36" s="76"/>
      <c r="F36" s="76"/>
      <c r="G36" s="76"/>
      <c r="H36" s="76"/>
      <c r="I36" s="76"/>
      <c r="J36" s="76"/>
      <c r="K36" s="76"/>
      <c r="L36" s="76"/>
      <c r="M36" s="77"/>
      <c r="N36" s="42"/>
      <c r="O36" s="43">
        <v>0</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0</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26.25" customHeight="1">
      <c r="A41" s="117" t="s">
        <v>210</v>
      </c>
      <c r="B41" s="118"/>
      <c r="C41" s="118"/>
      <c r="D41" s="118"/>
      <c r="E41" s="118"/>
      <c r="F41" s="118"/>
      <c r="G41" s="118"/>
      <c r="H41" s="118"/>
      <c r="I41" s="118"/>
      <c r="J41" s="118"/>
      <c r="K41" s="118"/>
      <c r="L41" s="118"/>
      <c r="M41" s="119"/>
      <c r="N41" s="62"/>
      <c r="O41" s="63">
        <f>IF((O23+O28+O33+O38)&lt;=40,(O23+O28+O33+O38),"ERROR EXCEDE LOS 40 PUNTOS")</f>
        <v>17</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R1tS6R6MJo9Yhf3VCSQTIZqjaIwGn7LGm6xvIpmMG1eYorDsIJImCg5hOsgwZw7a+c7OHTg5lSVrBA/jo7uDXA==" saltValue="1XiRelUAMcSbdzqmQDb7c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E18" sqref="E18"/>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7"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71</v>
      </c>
      <c r="B11" s="102"/>
      <c r="C11" s="32">
        <v>4</v>
      </c>
      <c r="D11" s="33"/>
      <c r="E11" s="101">
        <f>O17</f>
        <v>1</v>
      </c>
      <c r="F11" s="102"/>
      <c r="G11" s="101">
        <f>O19</f>
        <v>3</v>
      </c>
      <c r="H11" s="102"/>
      <c r="I11" s="34">
        <f>O21</f>
        <v>0</v>
      </c>
      <c r="J11" s="34">
        <f>O28</f>
        <v>8.35</v>
      </c>
      <c r="K11" s="34">
        <f>O33</f>
        <v>0.46</v>
      </c>
      <c r="L11" s="35">
        <f>O38</f>
        <v>0</v>
      </c>
      <c r="M11" s="36"/>
      <c r="N11" s="36"/>
      <c r="O11" s="37">
        <f>SUM(C11:L11)</f>
        <v>16.810000000000002</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350</v>
      </c>
      <c r="B15" s="77"/>
      <c r="C15" s="41"/>
      <c r="D15" s="111" t="s">
        <v>72</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351</v>
      </c>
      <c r="B17" s="85"/>
      <c r="C17" s="25"/>
      <c r="D17" s="47"/>
      <c r="E17" s="113" t="s">
        <v>352</v>
      </c>
      <c r="F17" s="84"/>
      <c r="G17" s="84"/>
      <c r="H17" s="84"/>
      <c r="I17" s="84"/>
      <c r="J17" s="84"/>
      <c r="K17" s="84"/>
      <c r="L17" s="84"/>
      <c r="M17" s="85"/>
      <c r="N17" s="42"/>
      <c r="O17" s="43">
        <v>1</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353</v>
      </c>
      <c r="B19" s="85"/>
      <c r="C19" s="41"/>
      <c r="D19" s="48"/>
      <c r="E19" s="114" t="s">
        <v>73</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354</v>
      </c>
      <c r="B21" s="85"/>
      <c r="C21" s="41"/>
      <c r="D21" s="122"/>
      <c r="E21" s="84"/>
      <c r="F21" s="84"/>
      <c r="G21" s="84"/>
      <c r="H21" s="84"/>
      <c r="I21" s="84"/>
      <c r="J21" s="84"/>
      <c r="K21" s="84"/>
      <c r="L21" s="84"/>
      <c r="M21" s="85"/>
      <c r="N21" s="42"/>
      <c r="O21" s="43">
        <v>0</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15.75" customHeight="1">
      <c r="A23" s="115" t="s">
        <v>219</v>
      </c>
      <c r="B23" s="84"/>
      <c r="C23" s="84"/>
      <c r="D23" s="84"/>
      <c r="E23" s="84"/>
      <c r="F23" s="84"/>
      <c r="G23" s="84"/>
      <c r="H23" s="84"/>
      <c r="I23" s="84"/>
      <c r="J23" s="84"/>
      <c r="K23" s="84"/>
      <c r="L23" s="84"/>
      <c r="M23" s="85"/>
      <c r="N23" s="25"/>
      <c r="O23" s="53">
        <f>IF( SUM(O15:O21)&lt;=10,SUM(O15:O21),"EXCEDE LOS 10 PUNTOS VALIDOS")</f>
        <v>8</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23.2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221.25" customHeight="1">
      <c r="A26" s="110" t="s">
        <v>355</v>
      </c>
      <c r="B26" s="77"/>
      <c r="C26" s="41"/>
      <c r="D26" s="120" t="s">
        <v>356</v>
      </c>
      <c r="E26" s="76"/>
      <c r="F26" s="76"/>
      <c r="G26" s="76"/>
      <c r="H26" s="76"/>
      <c r="I26" s="76"/>
      <c r="J26" s="76"/>
      <c r="K26" s="76"/>
      <c r="L26" s="76"/>
      <c r="M26" s="77"/>
      <c r="N26" s="42"/>
      <c r="O26" s="43">
        <v>8.35</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8.35</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15.7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180.75" customHeight="1">
      <c r="A31" s="110" t="s">
        <v>225</v>
      </c>
      <c r="B31" s="77"/>
      <c r="C31" s="41"/>
      <c r="D31" s="120" t="s">
        <v>357</v>
      </c>
      <c r="E31" s="76"/>
      <c r="F31" s="76"/>
      <c r="G31" s="76"/>
      <c r="H31" s="76"/>
      <c r="I31" s="76"/>
      <c r="J31" s="76"/>
      <c r="K31" s="76"/>
      <c r="L31" s="76"/>
      <c r="M31" s="77"/>
      <c r="N31" s="42"/>
      <c r="O31" s="43">
        <v>0.46</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0.46</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34.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336" customHeight="1">
      <c r="A36" s="112" t="s">
        <v>229</v>
      </c>
      <c r="B36" s="85"/>
      <c r="C36" s="41"/>
      <c r="D36" s="120" t="s">
        <v>358</v>
      </c>
      <c r="E36" s="76"/>
      <c r="F36" s="76"/>
      <c r="G36" s="76"/>
      <c r="H36" s="76"/>
      <c r="I36" s="76"/>
      <c r="J36" s="76"/>
      <c r="K36" s="76"/>
      <c r="L36" s="76"/>
      <c r="M36" s="77"/>
      <c r="N36" s="42"/>
      <c r="O36" s="43">
        <v>0</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0</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29.25" customHeight="1">
      <c r="A41" s="117" t="s">
        <v>210</v>
      </c>
      <c r="B41" s="118"/>
      <c r="C41" s="118"/>
      <c r="D41" s="118"/>
      <c r="E41" s="118"/>
      <c r="F41" s="118"/>
      <c r="G41" s="118"/>
      <c r="H41" s="118"/>
      <c r="I41" s="118"/>
      <c r="J41" s="118"/>
      <c r="K41" s="118"/>
      <c r="L41" s="118"/>
      <c r="M41" s="119"/>
      <c r="N41" s="62"/>
      <c r="O41" s="63">
        <f>IF((O23+O28+O33+O38)&lt;=40,(O23+O28+O33+O38),"ERROR EXCEDE LOS 40 PUNTOS")</f>
        <v>16.810000000000002</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RWK/Mws5WAucRWiEDdoUn3UXhPF/zD661/0u4OCqBfj9BSlA4kEx9xeFmc6GKNRW+OCubJqYeUwqhz3zhmoRsw==" saltValue="rwMqwaKv3k9Vk8jxwX7ZAQ=="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7.55468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75</v>
      </c>
      <c r="B11" s="102"/>
      <c r="C11" s="32">
        <v>4</v>
      </c>
      <c r="D11" s="33"/>
      <c r="E11" s="101">
        <f>O17</f>
        <v>0</v>
      </c>
      <c r="F11" s="102"/>
      <c r="G11" s="101">
        <f>O19</f>
        <v>3</v>
      </c>
      <c r="H11" s="102"/>
      <c r="I11" s="34">
        <f>O21</f>
        <v>0</v>
      </c>
      <c r="J11" s="34">
        <f>O28</f>
        <v>3.78</v>
      </c>
      <c r="K11" s="34">
        <f>O33</f>
        <v>4.1100000000000003</v>
      </c>
      <c r="L11" s="35">
        <f>O38</f>
        <v>0</v>
      </c>
      <c r="M11" s="36"/>
      <c r="N11" s="36"/>
      <c r="O11" s="37">
        <f>SUM(C11:L11)</f>
        <v>14.89</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359</v>
      </c>
      <c r="B15" s="77"/>
      <c r="C15" s="41"/>
      <c r="D15" s="111" t="s">
        <v>76</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360</v>
      </c>
      <c r="B17" s="85"/>
      <c r="C17" s="25"/>
      <c r="D17" s="47"/>
      <c r="E17" s="113"/>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361</v>
      </c>
      <c r="B19" s="85"/>
      <c r="C19" s="41"/>
      <c r="D19" s="48"/>
      <c r="E19" s="114" t="s">
        <v>77</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362</v>
      </c>
      <c r="B21" s="85"/>
      <c r="C21" s="41"/>
      <c r="D21" s="113"/>
      <c r="E21" s="84"/>
      <c r="F21" s="84"/>
      <c r="G21" s="84"/>
      <c r="H21" s="84"/>
      <c r="I21" s="84"/>
      <c r="J21" s="84"/>
      <c r="K21" s="84"/>
      <c r="L21" s="84"/>
      <c r="M21" s="85"/>
      <c r="N21" s="42"/>
      <c r="O21" s="43">
        <v>0</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7</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15.7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114.75" customHeight="1">
      <c r="A26" s="110" t="s">
        <v>363</v>
      </c>
      <c r="B26" s="77"/>
      <c r="C26" s="41"/>
      <c r="D26" s="120" t="s">
        <v>364</v>
      </c>
      <c r="E26" s="76"/>
      <c r="F26" s="76"/>
      <c r="G26" s="76"/>
      <c r="H26" s="76"/>
      <c r="I26" s="76"/>
      <c r="J26" s="76"/>
      <c r="K26" s="76"/>
      <c r="L26" s="76"/>
      <c r="M26" s="77"/>
      <c r="N26" s="42"/>
      <c r="O26" s="43">
        <v>3.78</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3.78</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30.7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106.5" customHeight="1">
      <c r="A31" s="110" t="s">
        <v>225</v>
      </c>
      <c r="B31" s="77"/>
      <c r="C31" s="41"/>
      <c r="D31" s="120" t="s">
        <v>365</v>
      </c>
      <c r="E31" s="76"/>
      <c r="F31" s="76"/>
      <c r="G31" s="76"/>
      <c r="H31" s="76"/>
      <c r="I31" s="76"/>
      <c r="J31" s="76"/>
      <c r="K31" s="76"/>
      <c r="L31" s="76"/>
      <c r="M31" s="77"/>
      <c r="N31" s="42"/>
      <c r="O31" s="43">
        <v>4.1100000000000003</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4.1100000000000003</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15.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105" customHeight="1">
      <c r="A36" s="112" t="s">
        <v>229</v>
      </c>
      <c r="B36" s="85"/>
      <c r="C36" s="41"/>
      <c r="D36" s="123" t="s">
        <v>322</v>
      </c>
      <c r="E36" s="76"/>
      <c r="F36" s="76"/>
      <c r="G36" s="76"/>
      <c r="H36" s="76"/>
      <c r="I36" s="76"/>
      <c r="J36" s="76"/>
      <c r="K36" s="76"/>
      <c r="L36" s="76"/>
      <c r="M36" s="77"/>
      <c r="N36" s="42"/>
      <c r="O36" s="43">
        <v>0</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0</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26.25" customHeight="1">
      <c r="A41" s="117" t="s">
        <v>210</v>
      </c>
      <c r="B41" s="118"/>
      <c r="C41" s="118"/>
      <c r="D41" s="118"/>
      <c r="E41" s="118"/>
      <c r="F41" s="118"/>
      <c r="G41" s="118"/>
      <c r="H41" s="118"/>
      <c r="I41" s="118"/>
      <c r="J41" s="118"/>
      <c r="K41" s="118"/>
      <c r="L41" s="118"/>
      <c r="M41" s="119"/>
      <c r="N41" s="62"/>
      <c r="O41" s="63">
        <f>IF((O23+O28+O33+O38)&lt;=40,(O23+O28+O33+O38),"ERROR EXCEDE LOS 40 PUNTOS")</f>
        <v>14.89</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i3EL56ECEmS3aBeFdkaXoe2CPEfoNPlmK6xNoy3rDh8fL/dAh/orf4KP2I1bVk8czxIxVkSbLBciEndv4phb5A==" saltValue="xnmiKRLLegBdEJGc84HDF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11.33203125" customWidth="1"/>
    <col min="7" max="7" width="7.55468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366</v>
      </c>
      <c r="B11" s="102"/>
      <c r="C11" s="32">
        <v>4</v>
      </c>
      <c r="D11" s="33"/>
      <c r="E11" s="101">
        <f>O17</f>
        <v>1</v>
      </c>
      <c r="F11" s="102"/>
      <c r="G11" s="101">
        <f>O19</f>
        <v>3</v>
      </c>
      <c r="H11" s="102"/>
      <c r="I11" s="68">
        <v>0</v>
      </c>
      <c r="J11" s="34">
        <f>O28</f>
        <v>2.98</v>
      </c>
      <c r="K11" s="34">
        <f>O33</f>
        <v>3.17</v>
      </c>
      <c r="L11" s="35">
        <f>O38</f>
        <v>0.7</v>
      </c>
      <c r="M11" s="36"/>
      <c r="N11" s="36"/>
      <c r="O11" s="37">
        <f>SUM(C11:L11)</f>
        <v>14.85</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367</v>
      </c>
      <c r="B15" s="77"/>
      <c r="C15" s="41"/>
      <c r="D15" s="111" t="s">
        <v>80</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368</v>
      </c>
      <c r="B17" s="85"/>
      <c r="C17" s="25"/>
      <c r="D17" s="47"/>
      <c r="E17" s="113" t="s">
        <v>369</v>
      </c>
      <c r="F17" s="84"/>
      <c r="G17" s="84"/>
      <c r="H17" s="84"/>
      <c r="I17" s="84"/>
      <c r="J17" s="84"/>
      <c r="K17" s="84"/>
      <c r="L17" s="84"/>
      <c r="M17" s="85"/>
      <c r="N17" s="42"/>
      <c r="O17" s="43">
        <v>1</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370</v>
      </c>
      <c r="B19" s="85"/>
      <c r="C19" s="41"/>
      <c r="D19" s="48"/>
      <c r="E19" s="114" t="s">
        <v>371</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372</v>
      </c>
      <c r="B21" s="85"/>
      <c r="C21" s="41"/>
      <c r="D21" s="113"/>
      <c r="E21" s="84"/>
      <c r="F21" s="84"/>
      <c r="G21" s="84"/>
      <c r="H21" s="84"/>
      <c r="I21" s="84"/>
      <c r="J21" s="84"/>
      <c r="K21" s="84"/>
      <c r="L21" s="84"/>
      <c r="M21" s="85"/>
      <c r="N21" s="42"/>
      <c r="O21" s="43"/>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8</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21.7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129.75" customHeight="1">
      <c r="A26" s="110" t="s">
        <v>373</v>
      </c>
      <c r="B26" s="77"/>
      <c r="C26" s="41"/>
      <c r="D26" s="120" t="s">
        <v>374</v>
      </c>
      <c r="E26" s="76"/>
      <c r="F26" s="76"/>
      <c r="G26" s="76"/>
      <c r="H26" s="76"/>
      <c r="I26" s="76"/>
      <c r="J26" s="76"/>
      <c r="K26" s="76"/>
      <c r="L26" s="76"/>
      <c r="M26" s="77"/>
      <c r="N26" s="42"/>
      <c r="O26" s="69">
        <v>2.98</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2.98</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22.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180.75" customHeight="1">
      <c r="A31" s="110" t="s">
        <v>225</v>
      </c>
      <c r="B31" s="77"/>
      <c r="C31" s="41"/>
      <c r="D31" s="120" t="s">
        <v>375</v>
      </c>
      <c r="E31" s="76"/>
      <c r="F31" s="76"/>
      <c r="G31" s="76"/>
      <c r="H31" s="76"/>
      <c r="I31" s="76"/>
      <c r="J31" s="76"/>
      <c r="K31" s="76"/>
      <c r="L31" s="76"/>
      <c r="M31" s="77"/>
      <c r="N31" s="42"/>
      <c r="O31" s="43">
        <f>1.4+0.63+1.14</f>
        <v>3.17</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3.17</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22.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120" customHeight="1">
      <c r="A36" s="112" t="s">
        <v>229</v>
      </c>
      <c r="B36" s="85"/>
      <c r="C36" s="41"/>
      <c r="D36" s="120" t="s">
        <v>376</v>
      </c>
      <c r="E36" s="76"/>
      <c r="F36" s="76"/>
      <c r="G36" s="76"/>
      <c r="H36" s="76"/>
      <c r="I36" s="76"/>
      <c r="J36" s="76"/>
      <c r="K36" s="76"/>
      <c r="L36" s="76"/>
      <c r="M36" s="77"/>
      <c r="N36" s="42"/>
      <c r="O36" s="43">
        <f>0.2+0.5</f>
        <v>0.7</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0.7</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31.5" customHeight="1">
      <c r="A41" s="117" t="s">
        <v>210</v>
      </c>
      <c r="B41" s="118"/>
      <c r="C41" s="118"/>
      <c r="D41" s="118"/>
      <c r="E41" s="118"/>
      <c r="F41" s="118"/>
      <c r="G41" s="118"/>
      <c r="H41" s="118"/>
      <c r="I41" s="118"/>
      <c r="J41" s="118"/>
      <c r="K41" s="118"/>
      <c r="L41" s="118"/>
      <c r="M41" s="119"/>
      <c r="N41" s="62"/>
      <c r="O41" s="63">
        <f>IF((O23+O28+O33+O38)&lt;=40,(O23+O28+O33+O38),"ERROR EXCEDE LOS 40 PUNTOS")</f>
        <v>14.85</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v>0.2</v>
      </c>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pt2CCU84PO516+4ZPS5POPSWCrnjiFLtkGefFLXNcwDppJ6GpTKfqdEqOnhRr+4dwg15kUwmMEyIKETUsi469w==" saltValue="RJuryM79bEU5jJKig5kpww=="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7.664062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83</v>
      </c>
      <c r="B11" s="102"/>
      <c r="C11" s="32">
        <v>4</v>
      </c>
      <c r="D11" s="33"/>
      <c r="E11" s="101">
        <f>O17</f>
        <v>0</v>
      </c>
      <c r="F11" s="102"/>
      <c r="G11" s="101">
        <f>O19</f>
        <v>3</v>
      </c>
      <c r="H11" s="102"/>
      <c r="I11" s="34">
        <f>O21</f>
        <v>0</v>
      </c>
      <c r="J11" s="34">
        <f>O28</f>
        <v>3.83</v>
      </c>
      <c r="K11" s="34">
        <f>O33</f>
        <v>0.76</v>
      </c>
      <c r="L11" s="35">
        <f>O38</f>
        <v>2</v>
      </c>
      <c r="M11" s="36"/>
      <c r="N11" s="36"/>
      <c r="O11" s="37">
        <f>SUM(C11:L11)</f>
        <v>13.59</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377</v>
      </c>
      <c r="B15" s="77"/>
      <c r="C15" s="41"/>
      <c r="D15" s="111" t="s">
        <v>378</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379</v>
      </c>
      <c r="B17" s="85"/>
      <c r="C17" s="25"/>
      <c r="D17" s="47"/>
      <c r="E17" s="113"/>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380</v>
      </c>
      <c r="B19" s="85"/>
      <c r="C19" s="41"/>
      <c r="D19" s="48"/>
      <c r="E19" s="114" t="s">
        <v>85</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381</v>
      </c>
      <c r="B21" s="85"/>
      <c r="C21" s="41"/>
      <c r="D21" s="113"/>
      <c r="E21" s="84"/>
      <c r="F21" s="84"/>
      <c r="G21" s="84"/>
      <c r="H21" s="84"/>
      <c r="I21" s="84"/>
      <c r="J21" s="84"/>
      <c r="K21" s="84"/>
      <c r="L21" s="84"/>
      <c r="M21" s="85"/>
      <c r="N21" s="42"/>
      <c r="O21" s="43">
        <v>0</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7</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30"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145.5" customHeight="1">
      <c r="A26" s="110" t="s">
        <v>382</v>
      </c>
      <c r="B26" s="77"/>
      <c r="C26" s="41"/>
      <c r="D26" s="120" t="s">
        <v>383</v>
      </c>
      <c r="E26" s="76"/>
      <c r="F26" s="76"/>
      <c r="G26" s="76"/>
      <c r="H26" s="76"/>
      <c r="I26" s="76"/>
      <c r="J26" s="76"/>
      <c r="K26" s="76"/>
      <c r="L26" s="76"/>
      <c r="M26" s="77"/>
      <c r="N26" s="42"/>
      <c r="O26" s="43">
        <v>3.83</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3.83</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15.7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134.25" customHeight="1">
      <c r="A31" s="110" t="s">
        <v>225</v>
      </c>
      <c r="B31" s="77"/>
      <c r="C31" s="41"/>
      <c r="D31" s="120" t="s">
        <v>384</v>
      </c>
      <c r="E31" s="76"/>
      <c r="F31" s="76"/>
      <c r="G31" s="76"/>
      <c r="H31" s="76"/>
      <c r="I31" s="76"/>
      <c r="J31" s="76"/>
      <c r="K31" s="76"/>
      <c r="L31" s="76"/>
      <c r="M31" s="77"/>
      <c r="N31" s="42"/>
      <c r="O31" s="43">
        <v>0.76</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0.76</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15.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302.25" customHeight="1">
      <c r="A36" s="112" t="s">
        <v>229</v>
      </c>
      <c r="B36" s="85"/>
      <c r="C36" s="41"/>
      <c r="D36" s="120" t="s">
        <v>385</v>
      </c>
      <c r="E36" s="76"/>
      <c r="F36" s="76"/>
      <c r="G36" s="76"/>
      <c r="H36" s="76"/>
      <c r="I36" s="76"/>
      <c r="J36" s="76"/>
      <c r="K36" s="76"/>
      <c r="L36" s="76"/>
      <c r="M36" s="77"/>
      <c r="N36" s="42"/>
      <c r="O36" s="43">
        <v>2</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2</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36" customHeight="1">
      <c r="A41" s="117" t="s">
        <v>210</v>
      </c>
      <c r="B41" s="118"/>
      <c r="C41" s="118"/>
      <c r="D41" s="118"/>
      <c r="E41" s="118"/>
      <c r="F41" s="118"/>
      <c r="G41" s="118"/>
      <c r="H41" s="118"/>
      <c r="I41" s="118"/>
      <c r="J41" s="118"/>
      <c r="K41" s="118"/>
      <c r="L41" s="118"/>
      <c r="M41" s="119"/>
      <c r="N41" s="62"/>
      <c r="O41" s="63">
        <f>IF((O23+O28+O33+O38)&lt;=40,(O23+O28+O33+O38),"ERROR EXCEDE LOS 40 PUNTOS")</f>
        <v>13.59</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70"/>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qjqp1CWqfPya0/+1Lu3ZGSM2bGGk0t9DUlJNc/rpE5KHVKzSurmOeHGIgJp8pwMoywc5ttv1ja7Y4S6QQmDXQw==" saltValue="4sgAGWWv4hYjZEzAgkvNZQ=="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E4" sqref="E4:G4"/>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8" width="13.109375" customWidth="1"/>
    <col min="9" max="13" width="17"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14</v>
      </c>
      <c r="B11" s="102"/>
      <c r="C11" s="32">
        <v>4</v>
      </c>
      <c r="D11" s="33"/>
      <c r="E11" s="101">
        <f>O17</f>
        <v>0</v>
      </c>
      <c r="F11" s="102"/>
      <c r="G11" s="101">
        <f>O19</f>
        <v>3</v>
      </c>
      <c r="H11" s="102"/>
      <c r="I11" s="34">
        <f>O21</f>
        <v>0</v>
      </c>
      <c r="J11" s="34">
        <f>O28</f>
        <v>10</v>
      </c>
      <c r="K11" s="34">
        <f>O33</f>
        <v>10</v>
      </c>
      <c r="L11" s="35">
        <f>O38</f>
        <v>6</v>
      </c>
      <c r="M11" s="36"/>
      <c r="N11" s="36"/>
      <c r="O11" s="37">
        <f>IF( SUM(C11:L11)&lt;=40,SUM(C11:L11),"EXCEDE LOS 40 PUNTOS")</f>
        <v>33</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214</v>
      </c>
      <c r="B15" s="77"/>
      <c r="C15" s="41"/>
      <c r="D15" s="111" t="s">
        <v>15</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215</v>
      </c>
      <c r="B17" s="85"/>
      <c r="C17" s="25"/>
      <c r="D17" s="47"/>
      <c r="E17" s="113"/>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216</v>
      </c>
      <c r="B19" s="85"/>
      <c r="C19" s="41"/>
      <c r="D19" s="48"/>
      <c r="E19" s="114" t="s">
        <v>16</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82.5" customHeight="1">
      <c r="A21" s="112" t="s">
        <v>217</v>
      </c>
      <c r="B21" s="85"/>
      <c r="C21" s="41"/>
      <c r="D21" s="113" t="s">
        <v>218</v>
      </c>
      <c r="E21" s="84"/>
      <c r="F21" s="84"/>
      <c r="G21" s="84"/>
      <c r="H21" s="84"/>
      <c r="I21" s="84"/>
      <c r="J21" s="84"/>
      <c r="K21" s="84"/>
      <c r="L21" s="84"/>
      <c r="M21" s="85"/>
      <c r="N21" s="42"/>
      <c r="O21" s="43">
        <v>0</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7</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27"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162.75" customHeight="1">
      <c r="A26" s="110" t="s">
        <v>221</v>
      </c>
      <c r="B26" s="77"/>
      <c r="C26" s="41"/>
      <c r="D26" s="120" t="s">
        <v>222</v>
      </c>
      <c r="E26" s="76"/>
      <c r="F26" s="76"/>
      <c r="G26" s="76"/>
      <c r="H26" s="76"/>
      <c r="I26" s="76"/>
      <c r="J26" s="76"/>
      <c r="K26" s="76"/>
      <c r="L26" s="76"/>
      <c r="M26" s="77"/>
      <c r="N26" s="42"/>
      <c r="O26" s="43">
        <v>10</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10</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15.7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349.5" customHeight="1">
      <c r="A31" s="110" t="s">
        <v>225</v>
      </c>
      <c r="B31" s="77"/>
      <c r="C31" s="41"/>
      <c r="D31" s="120" t="s">
        <v>226</v>
      </c>
      <c r="E31" s="76"/>
      <c r="F31" s="76"/>
      <c r="G31" s="76"/>
      <c r="H31" s="76"/>
      <c r="I31" s="76"/>
      <c r="J31" s="76"/>
      <c r="K31" s="76"/>
      <c r="L31" s="76"/>
      <c r="M31" s="77"/>
      <c r="N31" s="42"/>
      <c r="O31" s="43">
        <v>10</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10</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15.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409.5" customHeight="1">
      <c r="A36" s="112" t="s">
        <v>229</v>
      </c>
      <c r="B36" s="85"/>
      <c r="C36" s="41"/>
      <c r="D36" s="116" t="s">
        <v>230</v>
      </c>
      <c r="E36" s="76"/>
      <c r="F36" s="76"/>
      <c r="G36" s="76"/>
      <c r="H36" s="76"/>
      <c r="I36" s="76"/>
      <c r="J36" s="76"/>
      <c r="K36" s="76"/>
      <c r="L36" s="76"/>
      <c r="M36" s="77"/>
      <c r="N36" s="42"/>
      <c r="O36" s="43">
        <f>2+2+0.5+0.5+0.5+0.5</f>
        <v>6</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6</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25.5" customHeight="1">
      <c r="A41" s="117" t="s">
        <v>210</v>
      </c>
      <c r="B41" s="118"/>
      <c r="C41" s="118"/>
      <c r="D41" s="118"/>
      <c r="E41" s="118"/>
      <c r="F41" s="118"/>
      <c r="G41" s="118"/>
      <c r="H41" s="118"/>
      <c r="I41" s="118"/>
      <c r="J41" s="118"/>
      <c r="K41" s="118"/>
      <c r="L41" s="118"/>
      <c r="M41" s="119"/>
      <c r="N41" s="62"/>
      <c r="O41" s="63">
        <f>IF((O23+O28+O33+O38)&lt;=40,(O23+O28+O33+O38),"ERROR EXCEDE LOS 40 PUNTOS")</f>
        <v>33</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2W6mvEn6rYpOTeEZ/PFJK38ciUQRacw5cdtzFArpOD0ybk1pNu3hKFtBly4TaEGSSmIO5Sz1cDoFn5DJg9q/bA==" saltValue="1hqjmuMTS5xhyTXc6MgdL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7.3320312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87</v>
      </c>
      <c r="B11" s="102"/>
      <c r="C11" s="32">
        <v>4</v>
      </c>
      <c r="D11" s="33"/>
      <c r="E11" s="101">
        <f>O17</f>
        <v>0</v>
      </c>
      <c r="F11" s="102"/>
      <c r="G11" s="101">
        <f>O19</f>
        <v>3</v>
      </c>
      <c r="H11" s="102"/>
      <c r="I11" s="34">
        <f>O21</f>
        <v>0</v>
      </c>
      <c r="J11" s="34">
        <f>O28</f>
        <v>0.74</v>
      </c>
      <c r="K11" s="34">
        <f>O33</f>
        <v>3.06</v>
      </c>
      <c r="L11" s="35">
        <f>O38</f>
        <v>2</v>
      </c>
      <c r="M11" s="36"/>
      <c r="N11" s="36"/>
      <c r="O11" s="37">
        <f>SUM(C11:L11)</f>
        <v>12.8</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386</v>
      </c>
      <c r="B15" s="77"/>
      <c r="C15" s="41"/>
      <c r="D15" s="111" t="s">
        <v>88</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387</v>
      </c>
      <c r="B17" s="85"/>
      <c r="C17" s="25"/>
      <c r="D17" s="47"/>
      <c r="E17" s="113"/>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388</v>
      </c>
      <c r="B19" s="85"/>
      <c r="C19" s="41"/>
      <c r="D19" s="48"/>
      <c r="E19" s="114" t="s">
        <v>89</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389</v>
      </c>
      <c r="B21" s="85"/>
      <c r="C21" s="41"/>
      <c r="D21" s="113"/>
      <c r="E21" s="84"/>
      <c r="F21" s="84"/>
      <c r="G21" s="84"/>
      <c r="H21" s="84"/>
      <c r="I21" s="84"/>
      <c r="J21" s="84"/>
      <c r="K21" s="84"/>
      <c r="L21" s="84"/>
      <c r="M21" s="85"/>
      <c r="N21" s="42"/>
      <c r="O21" s="43">
        <v>0</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7</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28.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381" customHeight="1">
      <c r="A26" s="110" t="s">
        <v>390</v>
      </c>
      <c r="B26" s="77"/>
      <c r="C26" s="41"/>
      <c r="D26" s="120" t="s">
        <v>391</v>
      </c>
      <c r="E26" s="76"/>
      <c r="F26" s="76"/>
      <c r="G26" s="76"/>
      <c r="H26" s="76"/>
      <c r="I26" s="76"/>
      <c r="J26" s="76"/>
      <c r="K26" s="76"/>
      <c r="L26" s="76"/>
      <c r="M26" s="77"/>
      <c r="N26" s="42"/>
      <c r="O26" s="43">
        <v>0.74</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0.74</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22.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321.75" customHeight="1">
      <c r="A31" s="110" t="s">
        <v>225</v>
      </c>
      <c r="B31" s="77"/>
      <c r="C31" s="41"/>
      <c r="D31" s="120" t="s">
        <v>392</v>
      </c>
      <c r="E31" s="76"/>
      <c r="F31" s="76"/>
      <c r="G31" s="76"/>
      <c r="H31" s="76"/>
      <c r="I31" s="76"/>
      <c r="J31" s="76"/>
      <c r="K31" s="76"/>
      <c r="L31" s="76"/>
      <c r="M31" s="77"/>
      <c r="N31" s="42"/>
      <c r="O31" s="43">
        <v>3.06</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3.06</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15.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276.75" customHeight="1">
      <c r="A36" s="112" t="s">
        <v>229</v>
      </c>
      <c r="B36" s="85"/>
      <c r="C36" s="41"/>
      <c r="D36" s="120" t="s">
        <v>393</v>
      </c>
      <c r="E36" s="76"/>
      <c r="F36" s="76"/>
      <c r="G36" s="76"/>
      <c r="H36" s="76"/>
      <c r="I36" s="76"/>
      <c r="J36" s="76"/>
      <c r="K36" s="76"/>
      <c r="L36" s="76"/>
      <c r="M36" s="77"/>
      <c r="N36" s="42"/>
      <c r="O36" s="43">
        <v>2</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2</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30.75" customHeight="1">
      <c r="A41" s="117" t="s">
        <v>210</v>
      </c>
      <c r="B41" s="118"/>
      <c r="C41" s="118"/>
      <c r="D41" s="118"/>
      <c r="E41" s="118"/>
      <c r="F41" s="118"/>
      <c r="G41" s="118"/>
      <c r="H41" s="118"/>
      <c r="I41" s="118"/>
      <c r="J41" s="118"/>
      <c r="K41" s="118"/>
      <c r="L41" s="118"/>
      <c r="M41" s="119"/>
      <c r="N41" s="62"/>
      <c r="O41" s="63">
        <f>IF((O23+O28+O33+O38)&lt;=40,(O23+O28+O33+O38),"ERROR EXCEDE LOS 40 PUNTOS")</f>
        <v>12.8</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eD2kfiWc6gfJdXrteIpnqqsq08zX8oxsJZqjdDxWx1KlrIykDhzia0b/xy8flCj/UZ2nma5w9Po8ifwUKEy7CQ==" saltValue="WzZXnKjxHlknSKDtfYDZu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7.886718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91</v>
      </c>
      <c r="B11" s="102"/>
      <c r="C11" s="32">
        <v>4</v>
      </c>
      <c r="D11" s="33"/>
      <c r="E11" s="101">
        <f>O17</f>
        <v>0</v>
      </c>
      <c r="F11" s="102"/>
      <c r="G11" s="101">
        <f>O19</f>
        <v>3</v>
      </c>
      <c r="H11" s="102"/>
      <c r="I11" s="34">
        <f>O21</f>
        <v>0</v>
      </c>
      <c r="J11" s="34">
        <f>O28</f>
        <v>1.63</v>
      </c>
      <c r="K11" s="34">
        <f>O33</f>
        <v>3.14</v>
      </c>
      <c r="L11" s="35">
        <f>O38</f>
        <v>0</v>
      </c>
      <c r="M11" s="36"/>
      <c r="N11" s="36"/>
      <c r="O11" s="37">
        <f>SUM(C11:L11)</f>
        <v>11.77</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394</v>
      </c>
      <c r="B15" s="77"/>
      <c r="C15" s="41"/>
      <c r="D15" s="111" t="s">
        <v>92</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395</v>
      </c>
      <c r="B17" s="85"/>
      <c r="C17" s="25"/>
      <c r="D17" s="47"/>
      <c r="E17" s="113"/>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396</v>
      </c>
      <c r="B19" s="85"/>
      <c r="C19" s="41"/>
      <c r="D19" s="48"/>
      <c r="E19" s="114" t="s">
        <v>93</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397</v>
      </c>
      <c r="B21" s="85"/>
      <c r="C21" s="41"/>
      <c r="D21" s="113"/>
      <c r="E21" s="84"/>
      <c r="F21" s="84"/>
      <c r="G21" s="84"/>
      <c r="H21" s="84"/>
      <c r="I21" s="84"/>
      <c r="J21" s="84"/>
      <c r="K21" s="84"/>
      <c r="L21" s="84"/>
      <c r="M21" s="85"/>
      <c r="N21" s="42"/>
      <c r="O21" s="43">
        <v>0</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7</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19.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221.25" customHeight="1">
      <c r="A26" s="110" t="s">
        <v>398</v>
      </c>
      <c r="B26" s="77"/>
      <c r="C26" s="41"/>
      <c r="D26" s="120" t="s">
        <v>399</v>
      </c>
      <c r="E26" s="76"/>
      <c r="F26" s="76"/>
      <c r="G26" s="76"/>
      <c r="H26" s="76"/>
      <c r="I26" s="76"/>
      <c r="J26" s="76"/>
      <c r="K26" s="76"/>
      <c r="L26" s="76"/>
      <c r="M26" s="77"/>
      <c r="N26" s="42"/>
      <c r="O26" s="43">
        <v>1.63</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1.63</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21.7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110.25" customHeight="1">
      <c r="A31" s="110" t="s">
        <v>225</v>
      </c>
      <c r="B31" s="77"/>
      <c r="C31" s="41"/>
      <c r="D31" s="120" t="s">
        <v>400</v>
      </c>
      <c r="E31" s="76"/>
      <c r="F31" s="76"/>
      <c r="G31" s="76"/>
      <c r="H31" s="76"/>
      <c r="I31" s="76"/>
      <c r="J31" s="76"/>
      <c r="K31" s="76"/>
      <c r="L31" s="76"/>
      <c r="M31" s="77"/>
      <c r="N31" s="42"/>
      <c r="O31" s="43">
        <v>3.14</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3.14</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24"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69" customHeight="1">
      <c r="A36" s="112" t="s">
        <v>229</v>
      </c>
      <c r="B36" s="85"/>
      <c r="C36" s="41"/>
      <c r="D36" s="120" t="s">
        <v>401</v>
      </c>
      <c r="E36" s="76"/>
      <c r="F36" s="76"/>
      <c r="G36" s="76"/>
      <c r="H36" s="76"/>
      <c r="I36" s="76"/>
      <c r="J36" s="76"/>
      <c r="K36" s="76"/>
      <c r="L36" s="76"/>
      <c r="M36" s="77"/>
      <c r="N36" s="42"/>
      <c r="O36" s="43">
        <v>0</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0</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35.25" customHeight="1">
      <c r="A41" s="117" t="s">
        <v>210</v>
      </c>
      <c r="B41" s="118"/>
      <c r="C41" s="118"/>
      <c r="D41" s="118"/>
      <c r="E41" s="118"/>
      <c r="F41" s="118"/>
      <c r="G41" s="118"/>
      <c r="H41" s="118"/>
      <c r="I41" s="118"/>
      <c r="J41" s="118"/>
      <c r="K41" s="118"/>
      <c r="L41" s="118"/>
      <c r="M41" s="119"/>
      <c r="N41" s="62"/>
      <c r="O41" s="63">
        <f>IF((O23+O28+O33+O38)&lt;=40,(O23+O28+O33+O38),"ERROR EXCEDE LOS 40 PUNTOS")</f>
        <v>11.77</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UrEMoRtL6h/Qzs0ILNwuGHebllLq13tVtQP31cN7LVkzia7mrgzcmzCs7xEXIDDf0igz15plgvJzase8mfRPdQ==" saltValue="73WM8Vj2QPkakoaxBj8ca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H6" sqref="H6"/>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8" width="10.77734375" customWidth="1"/>
    <col min="9" max="12" width="18.8867187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19</v>
      </c>
      <c r="B11" s="102"/>
      <c r="C11" s="32">
        <v>4</v>
      </c>
      <c r="D11" s="33"/>
      <c r="E11" s="101">
        <f>O17</f>
        <v>0</v>
      </c>
      <c r="F11" s="102"/>
      <c r="G11" s="101">
        <f>O19</f>
        <v>3</v>
      </c>
      <c r="H11" s="102"/>
      <c r="I11" s="34">
        <f>O21</f>
        <v>0</v>
      </c>
      <c r="J11" s="34">
        <f>O28</f>
        <v>10</v>
      </c>
      <c r="K11" s="34">
        <f>O33</f>
        <v>10</v>
      </c>
      <c r="L11" s="35">
        <f>O38</f>
        <v>5.6</v>
      </c>
      <c r="M11" s="36"/>
      <c r="N11" s="36"/>
      <c r="O11" s="37">
        <f>IF( SUM(C11:L11)&lt;=40,SUM(C11:L11),"EXCEDE LOS 40 PUNTOS")</f>
        <v>32.6</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232</v>
      </c>
      <c r="B15" s="77"/>
      <c r="C15" s="41"/>
      <c r="D15" s="111" t="s">
        <v>20</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233</v>
      </c>
      <c r="B17" s="85"/>
      <c r="C17" s="25"/>
      <c r="D17" s="47"/>
      <c r="E17" s="113"/>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234</v>
      </c>
      <c r="B19" s="85"/>
      <c r="C19" s="41"/>
      <c r="D19" s="48"/>
      <c r="E19" s="114" t="s">
        <v>21</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235</v>
      </c>
      <c r="B21" s="85"/>
      <c r="C21" s="41"/>
      <c r="D21" s="113"/>
      <c r="E21" s="84"/>
      <c r="F21" s="84"/>
      <c r="G21" s="84"/>
      <c r="H21" s="84"/>
      <c r="I21" s="84"/>
      <c r="J21" s="84"/>
      <c r="K21" s="84"/>
      <c r="L21" s="84"/>
      <c r="M21" s="85"/>
      <c r="N21" s="42"/>
      <c r="O21" s="43">
        <v>0</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7</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21.7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286.5" customHeight="1">
      <c r="A26" s="110" t="s">
        <v>236</v>
      </c>
      <c r="B26" s="77"/>
      <c r="C26" s="41"/>
      <c r="D26" s="127" t="s">
        <v>405</v>
      </c>
      <c r="E26" s="76"/>
      <c r="F26" s="76"/>
      <c r="G26" s="76"/>
      <c r="H26" s="76"/>
      <c r="I26" s="76"/>
      <c r="J26" s="76"/>
      <c r="K26" s="76"/>
      <c r="L26" s="76"/>
      <c r="M26" s="77"/>
      <c r="N26" s="42"/>
      <c r="O26" s="43">
        <v>10</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10</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28.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330" customHeight="1">
      <c r="A31" s="110" t="s">
        <v>225</v>
      </c>
      <c r="B31" s="77"/>
      <c r="C31" s="41"/>
      <c r="D31" s="127" t="s">
        <v>403</v>
      </c>
      <c r="E31" s="76"/>
      <c r="F31" s="76"/>
      <c r="G31" s="76"/>
      <c r="H31" s="76"/>
      <c r="I31" s="76"/>
      <c r="J31" s="76"/>
      <c r="K31" s="76"/>
      <c r="L31" s="76"/>
      <c r="M31" s="77"/>
      <c r="N31" s="42"/>
      <c r="O31" s="43">
        <v>10</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10</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30.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390.6" customHeight="1">
      <c r="A36" s="112" t="s">
        <v>229</v>
      </c>
      <c r="B36" s="85"/>
      <c r="C36" s="41"/>
      <c r="D36" s="128" t="s">
        <v>404</v>
      </c>
      <c r="E36" s="129"/>
      <c r="F36" s="129"/>
      <c r="G36" s="129"/>
      <c r="H36" s="129"/>
      <c r="I36" s="129"/>
      <c r="J36" s="129"/>
      <c r="K36" s="129"/>
      <c r="L36" s="129"/>
      <c r="M36" s="130"/>
      <c r="N36" s="42"/>
      <c r="O36" s="43">
        <f>0.6+1+1+0.5+0.25+0.25+0.25+0.5+0.25+0.25+0.25+0.5</f>
        <v>5.6</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5.6</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33" customHeight="1">
      <c r="A41" s="117" t="s">
        <v>210</v>
      </c>
      <c r="B41" s="118"/>
      <c r="C41" s="118"/>
      <c r="D41" s="118"/>
      <c r="E41" s="118"/>
      <c r="F41" s="118"/>
      <c r="G41" s="118"/>
      <c r="H41" s="118"/>
      <c r="I41" s="118"/>
      <c r="J41" s="118"/>
      <c r="K41" s="118"/>
      <c r="L41" s="118"/>
      <c r="M41" s="119"/>
      <c r="N41" s="62"/>
      <c r="O41" s="63">
        <f>IF((O23+O28+O33+O38)&lt;=40,(O23+O28+O33+O38),"ERROR EXCEDE LOS 40 PUNTOS")</f>
        <v>32.6</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g1+2fPNnslKdzYGyuLtqeNLyAgQcV4mDs3d6VmcTsW1+Nk3DB06adz0bzsUdTnY/HUvlqCRhmFIpteM+5fvUHg==" saltValue="HhrLDtwV42m6uZ25RlmDz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8" sqref="A8:O8"/>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7"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23</v>
      </c>
      <c r="B11" s="102"/>
      <c r="C11" s="32">
        <v>4</v>
      </c>
      <c r="D11" s="33"/>
      <c r="E11" s="101">
        <f>O17</f>
        <v>1</v>
      </c>
      <c r="F11" s="102"/>
      <c r="G11" s="101">
        <f>O19</f>
        <v>3</v>
      </c>
      <c r="H11" s="102"/>
      <c r="I11" s="34">
        <f>O21</f>
        <v>0</v>
      </c>
      <c r="J11" s="34">
        <f>O28</f>
        <v>8.9499999999999993</v>
      </c>
      <c r="K11" s="34">
        <f>O33</f>
        <v>3.48</v>
      </c>
      <c r="L11" s="35">
        <f>O38</f>
        <v>10</v>
      </c>
      <c r="M11" s="36"/>
      <c r="N11" s="36"/>
      <c r="O11" s="37">
        <f>IF( SUM(C11:L11)&lt;=40,SUM(C11:L11),"EXCEDE LOS 40 PUNTOS")</f>
        <v>30.43</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237</v>
      </c>
      <c r="B15" s="77"/>
      <c r="C15" s="41"/>
      <c r="D15" s="111" t="s">
        <v>24</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238</v>
      </c>
      <c r="B17" s="85"/>
      <c r="C17" s="25"/>
      <c r="D17" s="47"/>
      <c r="E17" s="113" t="s">
        <v>239</v>
      </c>
      <c r="F17" s="84"/>
      <c r="G17" s="84"/>
      <c r="H17" s="84"/>
      <c r="I17" s="84"/>
      <c r="J17" s="84"/>
      <c r="K17" s="84"/>
      <c r="L17" s="84"/>
      <c r="M17" s="85"/>
      <c r="N17" s="42"/>
      <c r="O17" s="43">
        <v>1</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240</v>
      </c>
      <c r="B19" s="85"/>
      <c r="C19" s="41"/>
      <c r="D19" s="48"/>
      <c r="E19" s="114" t="s">
        <v>241</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242</v>
      </c>
      <c r="B21" s="85"/>
      <c r="C21" s="41"/>
      <c r="D21" s="113" t="s">
        <v>243</v>
      </c>
      <c r="E21" s="84"/>
      <c r="F21" s="84"/>
      <c r="G21" s="84"/>
      <c r="H21" s="84"/>
      <c r="I21" s="84"/>
      <c r="J21" s="84"/>
      <c r="K21" s="84"/>
      <c r="L21" s="84"/>
      <c r="M21" s="85"/>
      <c r="N21" s="42"/>
      <c r="O21" s="43">
        <v>0</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8</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15.7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143.25" customHeight="1">
      <c r="A26" s="110" t="s">
        <v>244</v>
      </c>
      <c r="B26" s="77"/>
      <c r="C26" s="41"/>
      <c r="D26" s="120" t="s">
        <v>245</v>
      </c>
      <c r="E26" s="76"/>
      <c r="F26" s="76"/>
      <c r="G26" s="76"/>
      <c r="H26" s="76"/>
      <c r="I26" s="76"/>
      <c r="J26" s="76"/>
      <c r="K26" s="76"/>
      <c r="L26" s="76"/>
      <c r="M26" s="77"/>
      <c r="N26" s="42"/>
      <c r="O26" s="43">
        <v>8.9499999999999993</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8.9499999999999993</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15.7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241.5" customHeight="1">
      <c r="A31" s="110" t="s">
        <v>225</v>
      </c>
      <c r="B31" s="77"/>
      <c r="C31" s="41"/>
      <c r="D31" s="120" t="s">
        <v>246</v>
      </c>
      <c r="E31" s="76"/>
      <c r="F31" s="76"/>
      <c r="G31" s="76"/>
      <c r="H31" s="76"/>
      <c r="I31" s="76"/>
      <c r="J31" s="76"/>
      <c r="K31" s="76"/>
      <c r="L31" s="76"/>
      <c r="M31" s="77"/>
      <c r="N31" s="42"/>
      <c r="O31" s="43">
        <v>3.48</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3.48</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15.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294" customHeight="1">
      <c r="A36" s="112" t="s">
        <v>229</v>
      </c>
      <c r="B36" s="85"/>
      <c r="C36" s="41"/>
      <c r="D36" s="120" t="s">
        <v>247</v>
      </c>
      <c r="E36" s="76"/>
      <c r="F36" s="76"/>
      <c r="G36" s="76"/>
      <c r="H36" s="76"/>
      <c r="I36" s="76"/>
      <c r="J36" s="76"/>
      <c r="K36" s="76"/>
      <c r="L36" s="76"/>
      <c r="M36" s="77"/>
      <c r="N36" s="42"/>
      <c r="O36" s="43">
        <v>10</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10</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29.25" customHeight="1">
      <c r="A41" s="117" t="s">
        <v>210</v>
      </c>
      <c r="B41" s="118"/>
      <c r="C41" s="118"/>
      <c r="D41" s="118"/>
      <c r="E41" s="118"/>
      <c r="F41" s="118"/>
      <c r="G41" s="118"/>
      <c r="H41" s="118"/>
      <c r="I41" s="118"/>
      <c r="J41" s="118"/>
      <c r="K41" s="118"/>
      <c r="L41" s="118"/>
      <c r="M41" s="119"/>
      <c r="N41" s="62"/>
      <c r="O41" s="63">
        <f>IF((O23+O28+O33+O38)&lt;=40,(O23+O28+O33+O38),"ERROR EXCEDE LOS 40 PUNTOS")</f>
        <v>30.43</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7fRESN4MMXuBVLUSjY8Wp6swt5ZwLid82PHw8QQ0wdYrNYTNFBsuTQxCjqi1e8eDfUzymw73ZHJhop4OX3Kq2A==" saltValue="9fb5NWH43IPcj8DOowk4HA=="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10.109375" customWidth="1"/>
    <col min="7" max="7" width="7.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27</v>
      </c>
      <c r="B11" s="102"/>
      <c r="C11" s="32">
        <v>4</v>
      </c>
      <c r="D11" s="33"/>
      <c r="E11" s="101">
        <f>O17</f>
        <v>0</v>
      </c>
      <c r="F11" s="102"/>
      <c r="G11" s="101">
        <f>O19</f>
        <v>3</v>
      </c>
      <c r="H11" s="102"/>
      <c r="I11" s="34">
        <f>O21</f>
        <v>3</v>
      </c>
      <c r="J11" s="34">
        <f>O28</f>
        <v>3.03</v>
      </c>
      <c r="K11" s="34">
        <f>O33</f>
        <v>4.71</v>
      </c>
      <c r="L11" s="35">
        <f>O38</f>
        <v>10</v>
      </c>
      <c r="M11" s="36"/>
      <c r="N11" s="36"/>
      <c r="O11" s="37">
        <f>SUM(C11:L11)</f>
        <v>27.74</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248</v>
      </c>
      <c r="B15" s="77"/>
      <c r="C15" s="41"/>
      <c r="D15" s="111" t="s">
        <v>28</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249</v>
      </c>
      <c r="B17" s="85"/>
      <c r="C17" s="25"/>
      <c r="D17" s="47"/>
      <c r="E17" s="113"/>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250</v>
      </c>
      <c r="B19" s="85"/>
      <c r="C19" s="41"/>
      <c r="D19" s="48"/>
      <c r="E19" s="114" t="s">
        <v>251</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252</v>
      </c>
      <c r="B21" s="85"/>
      <c r="C21" s="41"/>
      <c r="D21" s="113" t="s">
        <v>253</v>
      </c>
      <c r="E21" s="84"/>
      <c r="F21" s="84"/>
      <c r="G21" s="84"/>
      <c r="H21" s="84"/>
      <c r="I21" s="84"/>
      <c r="J21" s="84"/>
      <c r="K21" s="84"/>
      <c r="L21" s="84"/>
      <c r="M21" s="85"/>
      <c r="N21" s="42"/>
      <c r="O21" s="43">
        <v>3</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10</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26.2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99" customHeight="1">
      <c r="A26" s="110" t="s">
        <v>254</v>
      </c>
      <c r="B26" s="77"/>
      <c r="C26" s="41"/>
      <c r="D26" s="120" t="s">
        <v>255</v>
      </c>
      <c r="E26" s="76"/>
      <c r="F26" s="76"/>
      <c r="G26" s="76"/>
      <c r="H26" s="76"/>
      <c r="I26" s="76"/>
      <c r="J26" s="76"/>
      <c r="K26" s="76"/>
      <c r="L26" s="76"/>
      <c r="M26" s="77"/>
      <c r="N26" s="42"/>
      <c r="O26" s="43">
        <v>3.03</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3.03</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24"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99" customHeight="1">
      <c r="A31" s="110" t="s">
        <v>225</v>
      </c>
      <c r="B31" s="77"/>
      <c r="C31" s="41"/>
      <c r="D31" s="120" t="s">
        <v>256</v>
      </c>
      <c r="E31" s="76"/>
      <c r="F31" s="76"/>
      <c r="G31" s="76"/>
      <c r="H31" s="76"/>
      <c r="I31" s="76"/>
      <c r="J31" s="76"/>
      <c r="K31" s="76"/>
      <c r="L31" s="76"/>
      <c r="M31" s="77"/>
      <c r="N31" s="42"/>
      <c r="O31" s="43">
        <v>4.71</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4.71</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15.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317.25" customHeight="1">
      <c r="A36" s="112" t="s">
        <v>229</v>
      </c>
      <c r="B36" s="85"/>
      <c r="C36" s="41"/>
      <c r="D36" s="120" t="s">
        <v>257</v>
      </c>
      <c r="E36" s="76"/>
      <c r="F36" s="76"/>
      <c r="G36" s="76"/>
      <c r="H36" s="76"/>
      <c r="I36" s="76"/>
      <c r="J36" s="76"/>
      <c r="K36" s="76"/>
      <c r="L36" s="76"/>
      <c r="M36" s="77"/>
      <c r="N36" s="42"/>
      <c r="O36" s="43">
        <v>10</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25.5" customHeight="1">
      <c r="A38" s="115" t="s">
        <v>231</v>
      </c>
      <c r="B38" s="84"/>
      <c r="C38" s="84"/>
      <c r="D38" s="84"/>
      <c r="E38" s="84"/>
      <c r="F38" s="84"/>
      <c r="G38" s="84"/>
      <c r="H38" s="84"/>
      <c r="I38" s="84"/>
      <c r="J38" s="84"/>
      <c r="K38" s="84"/>
      <c r="L38" s="84"/>
      <c r="M38" s="85"/>
      <c r="N38" s="51"/>
      <c r="O38" s="53">
        <f>O36</f>
        <v>10</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61"/>
      <c r="P39" s="18"/>
      <c r="Q39" s="18"/>
      <c r="R39" s="18"/>
      <c r="S39" s="18"/>
      <c r="T39" s="18"/>
      <c r="U39" s="18"/>
      <c r="V39" s="18"/>
      <c r="W39" s="18"/>
      <c r="X39" s="18"/>
      <c r="Y39" s="18"/>
      <c r="Z39" s="18"/>
    </row>
    <row r="40" spans="1:26" ht="37.5" customHeight="1">
      <c r="A40" s="117" t="s">
        <v>210</v>
      </c>
      <c r="B40" s="118"/>
      <c r="C40" s="118"/>
      <c r="D40" s="118"/>
      <c r="E40" s="118"/>
      <c r="F40" s="118"/>
      <c r="G40" s="118"/>
      <c r="H40" s="118"/>
      <c r="I40" s="118"/>
      <c r="J40" s="118"/>
      <c r="K40" s="118"/>
      <c r="L40" s="118"/>
      <c r="M40" s="119"/>
      <c r="N40" s="62"/>
      <c r="O40" s="63">
        <f>IF((O23+O28+O33+O38)&lt;=40,(O23+O28+O33+O38),"ERROR EXCEDE LOS 40 PUNTOS")</f>
        <v>27.74</v>
      </c>
      <c r="P40" s="18"/>
      <c r="Q40" s="18"/>
      <c r="R40" s="18"/>
      <c r="S40" s="18"/>
      <c r="T40" s="18"/>
      <c r="U40" s="18"/>
      <c r="V40" s="18"/>
      <c r="W40" s="18"/>
      <c r="X40" s="18"/>
      <c r="Y40" s="18"/>
      <c r="Z40" s="18"/>
    </row>
    <row r="41" spans="1:26" ht="15.75" customHeight="1">
      <c r="A41" s="64"/>
      <c r="B41" s="25"/>
      <c r="C41" s="25"/>
      <c r="D41" s="25"/>
      <c r="E41" s="25"/>
      <c r="F41" s="25"/>
      <c r="G41" s="25"/>
      <c r="H41" s="25"/>
      <c r="I41" s="25"/>
      <c r="J41" s="25"/>
      <c r="K41" s="25"/>
      <c r="L41" s="25"/>
      <c r="M41" s="25"/>
      <c r="N41" s="25"/>
      <c r="O41" s="65"/>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TP2d4IDALtmA++/UeQySRoheF+FqP6XPL7tI39x1Jg/YB1bySVY0Can6x5rlhRHgbk2GdKVR/8ZIzthaCRmq9A==" saltValue="n+fwBXCIxwQMxikD+O9nfg==" spinCount="100000" sheet="1" objects="1" scenarios="1"/>
  <mergeCells count="48">
    <mergeCell ref="A38:M38"/>
    <mergeCell ref="A40:M40"/>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C18" sqref="C18"/>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7.4414062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31</v>
      </c>
      <c r="B11" s="102"/>
      <c r="C11" s="32">
        <v>4</v>
      </c>
      <c r="D11" s="33"/>
      <c r="E11" s="101">
        <f>O17</f>
        <v>0</v>
      </c>
      <c r="F11" s="102"/>
      <c r="G11" s="101">
        <f>O19</f>
        <v>3</v>
      </c>
      <c r="H11" s="102"/>
      <c r="I11" s="34">
        <f>O21</f>
        <v>3</v>
      </c>
      <c r="J11" s="34">
        <f>O28</f>
        <v>4.45</v>
      </c>
      <c r="K11" s="34">
        <f>O33</f>
        <v>10</v>
      </c>
      <c r="L11" s="35">
        <f>O38</f>
        <v>0.92</v>
      </c>
      <c r="M11" s="36"/>
      <c r="N11" s="36"/>
      <c r="O11" s="37">
        <f>SUM(C11:L11)</f>
        <v>25.37</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258</v>
      </c>
      <c r="B15" s="77"/>
      <c r="C15" s="41"/>
      <c r="D15" s="111" t="s">
        <v>32</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259</v>
      </c>
      <c r="B17" s="85"/>
      <c r="C17" s="25"/>
      <c r="D17" s="47"/>
      <c r="E17" s="113" t="s">
        <v>260</v>
      </c>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261</v>
      </c>
      <c r="B19" s="85"/>
      <c r="C19" s="41"/>
      <c r="D19" s="48"/>
      <c r="E19" s="114" t="s">
        <v>33</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262</v>
      </c>
      <c r="B21" s="85"/>
      <c r="C21" s="41"/>
      <c r="D21" s="113" t="s">
        <v>263</v>
      </c>
      <c r="E21" s="84"/>
      <c r="F21" s="84"/>
      <c r="G21" s="84"/>
      <c r="H21" s="84"/>
      <c r="I21" s="84"/>
      <c r="J21" s="84"/>
      <c r="K21" s="84"/>
      <c r="L21" s="84"/>
      <c r="M21" s="85"/>
      <c r="N21" s="42"/>
      <c r="O21" s="43">
        <v>3</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10</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24"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274.8" customHeight="1">
      <c r="A26" s="110" t="s">
        <v>264</v>
      </c>
      <c r="B26" s="77"/>
      <c r="C26" s="41"/>
      <c r="D26" s="121" t="s">
        <v>265</v>
      </c>
      <c r="E26" s="76"/>
      <c r="F26" s="76"/>
      <c r="G26" s="76"/>
      <c r="H26" s="76"/>
      <c r="I26" s="76"/>
      <c r="J26" s="76"/>
      <c r="K26" s="76"/>
      <c r="L26" s="76"/>
      <c r="M26" s="77"/>
      <c r="N26" s="42"/>
      <c r="O26" s="43">
        <v>4.45</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4.45</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15.7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370.2" customHeight="1">
      <c r="A31" s="110" t="s">
        <v>225</v>
      </c>
      <c r="B31" s="77"/>
      <c r="C31" s="41"/>
      <c r="D31" s="131" t="s">
        <v>406</v>
      </c>
      <c r="E31" s="76"/>
      <c r="F31" s="76"/>
      <c r="G31" s="76"/>
      <c r="H31" s="76"/>
      <c r="I31" s="76"/>
      <c r="J31" s="76"/>
      <c r="K31" s="76"/>
      <c r="L31" s="76"/>
      <c r="M31" s="77"/>
      <c r="N31" s="42"/>
      <c r="O31" s="66">
        <v>10</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10</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15.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210" customHeight="1">
      <c r="A36" s="112" t="s">
        <v>229</v>
      </c>
      <c r="B36" s="85"/>
      <c r="C36" s="41"/>
      <c r="D36" s="120" t="s">
        <v>266</v>
      </c>
      <c r="E36" s="76"/>
      <c r="F36" s="76"/>
      <c r="G36" s="76"/>
      <c r="H36" s="76"/>
      <c r="I36" s="76"/>
      <c r="J36" s="76"/>
      <c r="K36" s="76"/>
      <c r="L36" s="76"/>
      <c r="M36" s="77"/>
      <c r="N36" s="42"/>
      <c r="O36" s="43">
        <f>0.67+0.25</f>
        <v>0.92</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0.92</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42" customHeight="1">
      <c r="A41" s="117" t="s">
        <v>210</v>
      </c>
      <c r="B41" s="118"/>
      <c r="C41" s="118"/>
      <c r="D41" s="118"/>
      <c r="E41" s="118"/>
      <c r="F41" s="118"/>
      <c r="G41" s="118"/>
      <c r="H41" s="118"/>
      <c r="I41" s="118"/>
      <c r="J41" s="118"/>
      <c r="K41" s="118"/>
      <c r="L41" s="118"/>
      <c r="M41" s="119"/>
      <c r="N41" s="62"/>
      <c r="O41" s="63">
        <f>IF((O23+O28+O33+O38)&lt;=40,(O23+O28+O33+O38),"ERROR EXCEDE LOS 40 PUNTOS")</f>
        <v>25.37</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a4CoNkhYzXKLT6WLuHjaEcVaBSIhslKK928GtwoFqco8Xk2ve4QNFxbYhF3nM67jvwUdI6/7Li+FXk3e9iqQCg==" saltValue="gx3e78EF2gTHue0dPe2nYQ=="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8" width="9.88671875" customWidth="1"/>
    <col min="9" max="11" width="19" customWidth="1"/>
    <col min="12" max="12" width="12.44140625" customWidth="1"/>
    <col min="13" max="13" width="17.554687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35</v>
      </c>
      <c r="B11" s="102"/>
      <c r="C11" s="32">
        <v>4</v>
      </c>
      <c r="D11" s="33"/>
      <c r="E11" s="101">
        <f>O17</f>
        <v>0</v>
      </c>
      <c r="F11" s="102"/>
      <c r="G11" s="101">
        <f>O19</f>
        <v>3</v>
      </c>
      <c r="H11" s="102"/>
      <c r="I11" s="34">
        <f>O21</f>
        <v>1</v>
      </c>
      <c r="J11" s="34">
        <f>O28</f>
        <v>4.1900000000000004</v>
      </c>
      <c r="K11" s="34">
        <f>O33</f>
        <v>0.12</v>
      </c>
      <c r="L11" s="35">
        <f>O38</f>
        <v>10</v>
      </c>
      <c r="M11" s="36"/>
      <c r="N11" s="36"/>
      <c r="O11" s="37">
        <f>SUM(C11:L11)</f>
        <v>22.310000000000002</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267</v>
      </c>
      <c r="B15" s="77"/>
      <c r="C15" s="41"/>
      <c r="D15" s="111" t="s">
        <v>36</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268</v>
      </c>
      <c r="B17" s="85"/>
      <c r="C17" s="25"/>
      <c r="D17" s="47"/>
      <c r="E17" s="113"/>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269</v>
      </c>
      <c r="B19" s="85"/>
      <c r="C19" s="41"/>
      <c r="D19" s="48"/>
      <c r="E19" s="114" t="s">
        <v>270</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271</v>
      </c>
      <c r="B21" s="85"/>
      <c r="C21" s="41"/>
      <c r="D21" s="113" t="s">
        <v>272</v>
      </c>
      <c r="E21" s="84"/>
      <c r="F21" s="84"/>
      <c r="G21" s="84"/>
      <c r="H21" s="84"/>
      <c r="I21" s="84"/>
      <c r="J21" s="84"/>
      <c r="K21" s="84"/>
      <c r="L21" s="84"/>
      <c r="M21" s="85"/>
      <c r="N21" s="42"/>
      <c r="O21" s="43">
        <v>1</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8</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15.7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105.75" customHeight="1">
      <c r="A26" s="110" t="s">
        <v>273</v>
      </c>
      <c r="B26" s="77"/>
      <c r="C26" s="41"/>
      <c r="D26" s="120" t="s">
        <v>274</v>
      </c>
      <c r="E26" s="76"/>
      <c r="F26" s="76"/>
      <c r="G26" s="76"/>
      <c r="H26" s="76"/>
      <c r="I26" s="76"/>
      <c r="J26" s="76"/>
      <c r="K26" s="76"/>
      <c r="L26" s="76"/>
      <c r="M26" s="77"/>
      <c r="N26" s="42"/>
      <c r="O26" s="43">
        <v>4.1900000000000004</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4.1900000000000004</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15.7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70.5" customHeight="1">
      <c r="A31" s="110" t="s">
        <v>225</v>
      </c>
      <c r="B31" s="77"/>
      <c r="C31" s="41"/>
      <c r="D31" s="120" t="s">
        <v>275</v>
      </c>
      <c r="E31" s="76"/>
      <c r="F31" s="76"/>
      <c r="G31" s="76"/>
      <c r="H31" s="76"/>
      <c r="I31" s="76"/>
      <c r="J31" s="76"/>
      <c r="K31" s="76"/>
      <c r="L31" s="76"/>
      <c r="M31" s="77"/>
      <c r="N31" s="42"/>
      <c r="O31" s="43">
        <v>0.12</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0.12</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20.2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276" customHeight="1">
      <c r="A36" s="112" t="s">
        <v>229</v>
      </c>
      <c r="B36" s="85"/>
      <c r="C36" s="41"/>
      <c r="D36" s="121" t="s">
        <v>276</v>
      </c>
      <c r="E36" s="76"/>
      <c r="F36" s="76"/>
      <c r="G36" s="76"/>
      <c r="H36" s="76"/>
      <c r="I36" s="76"/>
      <c r="J36" s="76"/>
      <c r="K36" s="76"/>
      <c r="L36" s="76"/>
      <c r="M36" s="77"/>
      <c r="N36" s="42"/>
      <c r="O36" s="43">
        <v>10</v>
      </c>
      <c r="P36" s="18"/>
      <c r="Q36" s="67"/>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10</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34.5" customHeight="1">
      <c r="A41" s="117" t="s">
        <v>210</v>
      </c>
      <c r="B41" s="118"/>
      <c r="C41" s="118"/>
      <c r="D41" s="118"/>
      <c r="E41" s="118"/>
      <c r="F41" s="118"/>
      <c r="G41" s="118"/>
      <c r="H41" s="118"/>
      <c r="I41" s="118"/>
      <c r="J41" s="118"/>
      <c r="K41" s="118"/>
      <c r="L41" s="118"/>
      <c r="M41" s="119"/>
      <c r="N41" s="62"/>
      <c r="O41" s="63">
        <f>IF((O23+O28+O33+O38)&lt;=40,(O23+O28+O33+O38),"ERROR EXCEDE LOS 40 PUNTOS")</f>
        <v>22.310000000000002</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tm1tRnoosc+sitgm00F1eVqs49CzeIXZ05PWZEC/cYlXR3dnJY2SG4Kk7eXJofeY+QgTVJkSA5bauz8LkjdC6Q==" saltValue="mk8//ABG6ZzAiCNhE3K7ww=="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3.33203125" customWidth="1"/>
    <col min="3" max="3" width="17.33203125" customWidth="1"/>
    <col min="4" max="4" width="11.44140625" hidden="1" customWidth="1"/>
    <col min="5" max="5" width="8.33203125" customWidth="1"/>
    <col min="6" max="6" width="8.88671875" customWidth="1"/>
    <col min="7" max="7" width="8.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22.4414062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47</v>
      </c>
      <c r="B11" s="102"/>
      <c r="C11" s="32">
        <v>4</v>
      </c>
      <c r="D11" s="33"/>
      <c r="E11" s="101">
        <f>O17</f>
        <v>0</v>
      </c>
      <c r="F11" s="102"/>
      <c r="G11" s="101">
        <f>O19</f>
        <v>0</v>
      </c>
      <c r="H11" s="102"/>
      <c r="I11" s="34">
        <f>O21</f>
        <v>6</v>
      </c>
      <c r="J11" s="34">
        <f>O28</f>
        <v>5.66</v>
      </c>
      <c r="K11" s="34">
        <f>O33</f>
        <v>5.77</v>
      </c>
      <c r="L11" s="35">
        <f>O38</f>
        <v>0.32</v>
      </c>
      <c r="M11" s="36"/>
      <c r="N11" s="36"/>
      <c r="O11" s="37">
        <f>SUM(C11:L11)</f>
        <v>21.75</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297</v>
      </c>
      <c r="B15" s="77"/>
      <c r="C15" s="41"/>
      <c r="D15" s="111" t="s">
        <v>48</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298</v>
      </c>
      <c r="B17" s="85"/>
      <c r="C17" s="25"/>
      <c r="D17" s="47"/>
      <c r="E17" s="113"/>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299</v>
      </c>
      <c r="B19" s="85"/>
      <c r="C19" s="41"/>
      <c r="D19" s="48"/>
      <c r="E19" s="114"/>
      <c r="F19" s="84"/>
      <c r="G19" s="84"/>
      <c r="H19" s="84"/>
      <c r="I19" s="84"/>
      <c r="J19" s="84"/>
      <c r="K19" s="84"/>
      <c r="L19" s="84"/>
      <c r="M19" s="85"/>
      <c r="N19" s="42"/>
      <c r="O19" s="43">
        <v>0</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300</v>
      </c>
      <c r="B21" s="85"/>
      <c r="C21" s="41"/>
      <c r="D21" s="113" t="s">
        <v>49</v>
      </c>
      <c r="E21" s="84"/>
      <c r="F21" s="84"/>
      <c r="G21" s="84"/>
      <c r="H21" s="84"/>
      <c r="I21" s="84"/>
      <c r="J21" s="84"/>
      <c r="K21" s="84"/>
      <c r="L21" s="84"/>
      <c r="M21" s="85"/>
      <c r="N21" s="42"/>
      <c r="O21" s="43">
        <v>6</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10</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24"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150" customHeight="1">
      <c r="A26" s="110" t="s">
        <v>301</v>
      </c>
      <c r="B26" s="77"/>
      <c r="C26" s="41"/>
      <c r="D26" s="120" t="s">
        <v>302</v>
      </c>
      <c r="E26" s="76"/>
      <c r="F26" s="76"/>
      <c r="G26" s="76"/>
      <c r="H26" s="76"/>
      <c r="I26" s="76"/>
      <c r="J26" s="76"/>
      <c r="K26" s="76"/>
      <c r="L26" s="76"/>
      <c r="M26" s="77"/>
      <c r="N26" s="42"/>
      <c r="O26" s="43">
        <v>5.66</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5.66</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24.7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180.75" customHeight="1">
      <c r="A31" s="110" t="s">
        <v>225</v>
      </c>
      <c r="B31" s="77"/>
      <c r="C31" s="41"/>
      <c r="D31" s="120" t="s">
        <v>303</v>
      </c>
      <c r="E31" s="76"/>
      <c r="F31" s="76"/>
      <c r="G31" s="76"/>
      <c r="H31" s="76"/>
      <c r="I31" s="76"/>
      <c r="J31" s="76"/>
      <c r="K31" s="76"/>
      <c r="L31" s="76"/>
      <c r="M31" s="77"/>
      <c r="N31" s="42"/>
      <c r="O31" s="43">
        <v>5.77</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5.77</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15.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232.5" customHeight="1">
      <c r="A36" s="112" t="s">
        <v>229</v>
      </c>
      <c r="B36" s="85"/>
      <c r="C36" s="41"/>
      <c r="D36" s="120" t="s">
        <v>304</v>
      </c>
      <c r="E36" s="76"/>
      <c r="F36" s="76"/>
      <c r="G36" s="76"/>
      <c r="H36" s="76"/>
      <c r="I36" s="76"/>
      <c r="J36" s="76"/>
      <c r="K36" s="76"/>
      <c r="L36" s="76"/>
      <c r="M36" s="77"/>
      <c r="N36" s="42"/>
      <c r="O36" s="43">
        <v>0.32</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0.32</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47.25" customHeight="1">
      <c r="A41" s="117" t="s">
        <v>210</v>
      </c>
      <c r="B41" s="118"/>
      <c r="C41" s="118"/>
      <c r="D41" s="118"/>
      <c r="E41" s="118"/>
      <c r="F41" s="118"/>
      <c r="G41" s="118"/>
      <c r="H41" s="118"/>
      <c r="I41" s="118"/>
      <c r="J41" s="118"/>
      <c r="K41" s="118"/>
      <c r="L41" s="118"/>
      <c r="M41" s="119"/>
      <c r="N41" s="62"/>
      <c r="O41" s="63">
        <f>IF((O23+O28+O33+O38)&lt;=40,(O23+O28+O33+O38),"ERROR EXCEDE LOS 40 PUNTOS")</f>
        <v>21.75</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4ZuqY9x7JgxLOS5vEKkLW/8duUt1xu0mprFwyNXsAL31LNKY2EWkmOLshqWVCLIrORJR5oRJZ7tQkV39Mz1vCw==" saltValue="/H/UgDeSVdMveK5Qpew3g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O12" sqref="O12"/>
    </sheetView>
  </sheetViews>
  <sheetFormatPr baseColWidth="10" defaultColWidth="14.44140625" defaultRowHeight="15" customHeight="1"/>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7.44140625" customWidth="1"/>
    <col min="8" max="8" width="11.44140625" customWidth="1"/>
    <col min="9" max="9" width="13.44140625" customWidth="1"/>
    <col min="10" max="10" width="13.33203125" customWidth="1"/>
    <col min="11" max="12" width="12.44140625" customWidth="1"/>
    <col min="13" max="13" width="19.332031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c r="A1" s="78"/>
      <c r="B1" s="73"/>
      <c r="C1" s="73"/>
      <c r="D1" s="73"/>
      <c r="E1" s="74"/>
      <c r="F1" s="83" t="s">
        <v>192</v>
      </c>
      <c r="G1" s="84"/>
      <c r="H1" s="84"/>
      <c r="I1" s="84"/>
      <c r="J1" s="84"/>
      <c r="K1" s="84"/>
      <c r="L1" s="84"/>
      <c r="M1" s="84"/>
      <c r="N1" s="84"/>
      <c r="O1" s="85"/>
      <c r="P1" s="18"/>
      <c r="Q1" s="18"/>
      <c r="R1" s="18"/>
      <c r="S1" s="18"/>
      <c r="T1" s="18"/>
      <c r="U1" s="18"/>
      <c r="V1" s="18"/>
      <c r="W1" s="18"/>
      <c r="X1" s="18"/>
      <c r="Y1" s="18"/>
      <c r="Z1" s="18"/>
    </row>
    <row r="2" spans="1:26" ht="45" customHeight="1">
      <c r="A2" s="79"/>
      <c r="B2" s="80"/>
      <c r="C2" s="80"/>
      <c r="D2" s="80"/>
      <c r="E2" s="81"/>
      <c r="F2" s="83" t="s">
        <v>193</v>
      </c>
      <c r="G2" s="84"/>
      <c r="H2" s="84"/>
      <c r="I2" s="84"/>
      <c r="J2" s="84"/>
      <c r="K2" s="84"/>
      <c r="L2" s="84"/>
      <c r="M2" s="84"/>
      <c r="N2" s="84"/>
      <c r="O2" s="85"/>
      <c r="P2" s="18"/>
      <c r="Q2" s="19"/>
      <c r="R2" s="18"/>
      <c r="S2" s="18"/>
      <c r="T2" s="18"/>
      <c r="U2" s="18"/>
      <c r="V2" s="18"/>
      <c r="W2" s="18"/>
      <c r="X2" s="18"/>
      <c r="Y2" s="18"/>
      <c r="Z2" s="18"/>
    </row>
    <row r="3" spans="1:26" ht="19.5" customHeight="1">
      <c r="A3" s="82"/>
      <c r="B3" s="76"/>
      <c r="C3" s="76"/>
      <c r="D3" s="76"/>
      <c r="E3" s="77"/>
      <c r="F3" s="86" t="s">
        <v>194</v>
      </c>
      <c r="G3" s="84"/>
      <c r="H3" s="84"/>
      <c r="I3" s="84"/>
      <c r="J3" s="84"/>
      <c r="K3" s="84"/>
      <c r="L3" s="84"/>
      <c r="M3" s="84"/>
      <c r="N3" s="84"/>
      <c r="O3" s="85"/>
      <c r="P3" s="18"/>
      <c r="Q3" s="20"/>
      <c r="R3" s="18"/>
      <c r="S3" s="18"/>
      <c r="T3" s="18"/>
      <c r="U3" s="18"/>
      <c r="V3" s="18"/>
      <c r="W3" s="18"/>
      <c r="X3" s="18"/>
      <c r="Y3" s="18"/>
      <c r="Z3" s="18"/>
    </row>
    <row r="4" spans="1:26" ht="15.6">
      <c r="A4" s="87" t="s">
        <v>195</v>
      </c>
      <c r="B4" s="73"/>
      <c r="C4" s="73"/>
      <c r="D4" s="73"/>
      <c r="E4" s="88" t="s">
        <v>196</v>
      </c>
      <c r="F4" s="73"/>
      <c r="G4" s="73"/>
      <c r="H4" s="21"/>
      <c r="I4" s="21"/>
      <c r="J4" s="21"/>
      <c r="K4" s="21"/>
      <c r="L4" s="21"/>
      <c r="M4" s="21"/>
      <c r="N4" s="21"/>
      <c r="O4" s="22"/>
      <c r="P4" s="18"/>
      <c r="Q4" s="18"/>
      <c r="R4" s="18"/>
      <c r="S4" s="18"/>
      <c r="T4" s="18"/>
      <c r="U4" s="18"/>
      <c r="V4" s="18"/>
      <c r="W4" s="18"/>
      <c r="X4" s="18"/>
      <c r="Y4" s="18"/>
      <c r="Z4" s="18"/>
    </row>
    <row r="5" spans="1:26" ht="15.6">
      <c r="A5" s="103" t="s">
        <v>197</v>
      </c>
      <c r="B5" s="80"/>
      <c r="C5" s="80"/>
      <c r="D5" s="80"/>
      <c r="E5" s="89" t="s">
        <v>198</v>
      </c>
      <c r="F5" s="80"/>
      <c r="G5" s="80"/>
      <c r="H5" s="23"/>
      <c r="I5" s="23"/>
      <c r="J5" s="23"/>
      <c r="K5" s="23"/>
      <c r="L5" s="23"/>
      <c r="M5" s="23"/>
      <c r="N5" s="23"/>
      <c r="O5" s="24"/>
      <c r="P5" s="18"/>
      <c r="Q5" s="18"/>
      <c r="R5" s="18"/>
      <c r="S5" s="18"/>
      <c r="T5" s="18"/>
      <c r="U5" s="18"/>
      <c r="V5" s="18"/>
      <c r="W5" s="18"/>
      <c r="X5" s="18"/>
      <c r="Y5" s="18"/>
      <c r="Z5" s="18"/>
    </row>
    <row r="6" spans="1:26" ht="15.6">
      <c r="A6" s="103" t="s">
        <v>199</v>
      </c>
      <c r="B6" s="80"/>
      <c r="C6" s="80"/>
      <c r="D6" s="80"/>
      <c r="E6" s="25" t="s">
        <v>200</v>
      </c>
      <c r="F6" s="25"/>
      <c r="G6" s="23"/>
      <c r="H6" s="23"/>
      <c r="I6" s="23"/>
      <c r="J6" s="23"/>
      <c r="K6" s="23"/>
      <c r="L6" s="23"/>
      <c r="M6" s="23"/>
      <c r="N6" s="23"/>
      <c r="O6" s="24"/>
      <c r="P6" s="18"/>
      <c r="Q6" s="18"/>
      <c r="R6" s="18"/>
      <c r="S6" s="18"/>
      <c r="T6" s="18"/>
      <c r="U6" s="18"/>
      <c r="V6" s="18"/>
      <c r="W6" s="18"/>
      <c r="X6" s="18"/>
      <c r="Y6" s="18"/>
      <c r="Z6" s="18"/>
    </row>
    <row r="7" spans="1:26" ht="15.6">
      <c r="A7" s="26"/>
      <c r="B7" s="27"/>
      <c r="C7" s="27"/>
      <c r="D7" s="27"/>
      <c r="E7" s="25"/>
      <c r="F7" s="28"/>
      <c r="G7" s="28"/>
      <c r="H7" s="28"/>
      <c r="I7" s="28"/>
      <c r="J7" s="28"/>
      <c r="K7" s="28"/>
      <c r="L7" s="28"/>
      <c r="M7" s="28"/>
      <c r="N7" s="28"/>
      <c r="O7" s="29"/>
      <c r="P7" s="18"/>
      <c r="Q7" s="18"/>
      <c r="R7" s="18"/>
      <c r="S7" s="18"/>
      <c r="T7" s="18"/>
      <c r="U7" s="18"/>
      <c r="V7" s="18"/>
      <c r="W7" s="18"/>
      <c r="X7" s="18"/>
      <c r="Y7" s="18"/>
      <c r="Z7" s="18"/>
    </row>
    <row r="8" spans="1:26" ht="24.6">
      <c r="A8" s="90" t="s">
        <v>201</v>
      </c>
      <c r="B8" s="84"/>
      <c r="C8" s="84"/>
      <c r="D8" s="84"/>
      <c r="E8" s="84"/>
      <c r="F8" s="84"/>
      <c r="G8" s="84"/>
      <c r="H8" s="84"/>
      <c r="I8" s="84"/>
      <c r="J8" s="84"/>
      <c r="K8" s="84"/>
      <c r="L8" s="84"/>
      <c r="M8" s="84"/>
      <c r="N8" s="84"/>
      <c r="O8" s="85"/>
      <c r="P8" s="18"/>
      <c r="Q8" s="18"/>
      <c r="R8" s="18"/>
      <c r="S8" s="18"/>
      <c r="T8" s="18"/>
      <c r="U8" s="18"/>
      <c r="V8" s="18"/>
      <c r="W8" s="18"/>
      <c r="X8" s="18"/>
      <c r="Y8" s="18"/>
      <c r="Z8" s="18"/>
    </row>
    <row r="9" spans="1:26" ht="15" customHeight="1">
      <c r="A9" s="104" t="s">
        <v>202</v>
      </c>
      <c r="B9" s="105"/>
      <c r="C9" s="106" t="s">
        <v>203</v>
      </c>
      <c r="D9" s="30"/>
      <c r="E9" s="97" t="s">
        <v>204</v>
      </c>
      <c r="F9" s="98"/>
      <c r="G9" s="97" t="s">
        <v>205</v>
      </c>
      <c r="H9" s="98"/>
      <c r="I9" s="91" t="s">
        <v>206</v>
      </c>
      <c r="J9" s="91" t="s">
        <v>207</v>
      </c>
      <c r="K9" s="91" t="s">
        <v>208</v>
      </c>
      <c r="L9" s="92" t="s">
        <v>209</v>
      </c>
      <c r="M9" s="94"/>
      <c r="N9" s="94"/>
      <c r="O9" s="95" t="s">
        <v>210</v>
      </c>
      <c r="P9" s="18"/>
      <c r="Q9" s="18"/>
      <c r="R9" s="18"/>
      <c r="S9" s="18"/>
      <c r="T9" s="18"/>
      <c r="U9" s="18"/>
      <c r="V9" s="18"/>
      <c r="W9" s="18"/>
      <c r="X9" s="18"/>
      <c r="Y9" s="18"/>
      <c r="Z9" s="18"/>
    </row>
    <row r="10" spans="1:26" ht="31.5" customHeight="1">
      <c r="A10" s="82"/>
      <c r="B10" s="100"/>
      <c r="C10" s="99"/>
      <c r="D10" s="31"/>
      <c r="E10" s="99"/>
      <c r="F10" s="100"/>
      <c r="G10" s="99"/>
      <c r="H10" s="100"/>
      <c r="I10" s="71"/>
      <c r="J10" s="71"/>
      <c r="K10" s="71"/>
      <c r="L10" s="93"/>
      <c r="M10" s="80"/>
      <c r="N10" s="80"/>
      <c r="O10" s="96"/>
      <c r="P10" s="18"/>
      <c r="Q10" s="18"/>
      <c r="R10" s="18"/>
      <c r="S10" s="18"/>
      <c r="T10" s="18"/>
      <c r="U10" s="18"/>
      <c r="V10" s="18"/>
      <c r="W10" s="18"/>
      <c r="X10" s="18"/>
      <c r="Y10" s="18"/>
      <c r="Z10" s="18"/>
    </row>
    <row r="11" spans="1:26" ht="44.25" customHeight="1">
      <c r="A11" s="107" t="s">
        <v>39</v>
      </c>
      <c r="B11" s="102"/>
      <c r="C11" s="32">
        <v>4</v>
      </c>
      <c r="D11" s="33"/>
      <c r="E11" s="101">
        <f>O17</f>
        <v>0</v>
      </c>
      <c r="F11" s="102"/>
      <c r="G11" s="101">
        <f>O19</f>
        <v>3</v>
      </c>
      <c r="H11" s="102"/>
      <c r="I11" s="34">
        <f>O21</f>
        <v>3</v>
      </c>
      <c r="J11" s="34">
        <f>O28</f>
        <v>0.42</v>
      </c>
      <c r="K11" s="34">
        <f>O33</f>
        <v>3.42</v>
      </c>
      <c r="L11" s="35">
        <f>O38</f>
        <v>7.4699999999999989</v>
      </c>
      <c r="M11" s="36"/>
      <c r="N11" s="36"/>
      <c r="O11" s="37">
        <f>SUM(C11:L11)</f>
        <v>21.31</v>
      </c>
      <c r="P11" s="18"/>
      <c r="Q11" s="18"/>
      <c r="R11" s="18"/>
      <c r="S11" s="18"/>
      <c r="T11" s="18"/>
      <c r="U11" s="18"/>
      <c r="V11" s="18"/>
      <c r="W11" s="18"/>
      <c r="X11" s="18"/>
      <c r="Y11" s="18"/>
      <c r="Z11" s="18"/>
    </row>
    <row r="12" spans="1:26" ht="14.4">
      <c r="A12" s="38"/>
      <c r="B12" s="25"/>
      <c r="C12" s="25"/>
      <c r="D12" s="25"/>
      <c r="E12" s="25"/>
      <c r="F12" s="25"/>
      <c r="G12" s="25"/>
      <c r="H12" s="25"/>
      <c r="I12" s="25"/>
      <c r="J12" s="25"/>
      <c r="K12" s="25"/>
      <c r="L12" s="25"/>
      <c r="M12" s="25"/>
      <c r="N12" s="25"/>
      <c r="O12" s="39"/>
      <c r="P12" s="18"/>
      <c r="Q12" s="18"/>
      <c r="R12" s="18"/>
      <c r="S12" s="18"/>
      <c r="T12" s="18"/>
      <c r="U12" s="18"/>
      <c r="V12" s="18"/>
      <c r="W12" s="18"/>
      <c r="X12" s="18"/>
      <c r="Y12" s="18"/>
      <c r="Z12" s="18"/>
    </row>
    <row r="13" spans="1:26" ht="17.399999999999999">
      <c r="A13" s="108" t="s">
        <v>211</v>
      </c>
      <c r="B13" s="80"/>
      <c r="C13" s="80"/>
      <c r="D13" s="80"/>
      <c r="E13" s="80"/>
      <c r="F13" s="80"/>
      <c r="G13" s="80"/>
      <c r="H13" s="80"/>
      <c r="I13" s="80"/>
      <c r="J13" s="80"/>
      <c r="K13" s="80"/>
      <c r="L13" s="80"/>
      <c r="M13" s="80"/>
      <c r="N13" s="81"/>
      <c r="O13" s="40" t="s">
        <v>212</v>
      </c>
      <c r="P13" s="18"/>
      <c r="Q13" s="18"/>
      <c r="R13" s="18"/>
      <c r="S13" s="18"/>
      <c r="T13" s="18"/>
      <c r="U13" s="18"/>
      <c r="V13" s="18"/>
      <c r="W13" s="18"/>
      <c r="X13" s="18"/>
      <c r="Y13" s="18"/>
      <c r="Z13" s="18"/>
    </row>
    <row r="14" spans="1:26" ht="22.8">
      <c r="A14" s="109" t="s">
        <v>213</v>
      </c>
      <c r="B14" s="84"/>
      <c r="C14" s="84"/>
      <c r="D14" s="84"/>
      <c r="E14" s="84"/>
      <c r="F14" s="84"/>
      <c r="G14" s="84"/>
      <c r="H14" s="84"/>
      <c r="I14" s="84"/>
      <c r="J14" s="84"/>
      <c r="K14" s="84"/>
      <c r="L14" s="84"/>
      <c r="M14" s="85"/>
      <c r="N14" s="25"/>
      <c r="O14" s="39"/>
      <c r="P14" s="18"/>
      <c r="Q14" s="18"/>
      <c r="R14" s="18"/>
      <c r="S14" s="18"/>
      <c r="T14" s="18"/>
      <c r="U14" s="18"/>
      <c r="V14" s="18"/>
      <c r="W14" s="18"/>
      <c r="X14" s="18"/>
      <c r="Y14" s="18"/>
      <c r="Z14" s="18"/>
    </row>
    <row r="15" spans="1:26" ht="31.5" customHeight="1">
      <c r="A15" s="110" t="s">
        <v>277</v>
      </c>
      <c r="B15" s="77"/>
      <c r="C15" s="41"/>
      <c r="D15" s="111" t="s">
        <v>40</v>
      </c>
      <c r="E15" s="76"/>
      <c r="F15" s="76"/>
      <c r="G15" s="76"/>
      <c r="H15" s="76"/>
      <c r="I15" s="76"/>
      <c r="J15" s="76"/>
      <c r="K15" s="76"/>
      <c r="L15" s="76"/>
      <c r="M15" s="77"/>
      <c r="N15" s="42"/>
      <c r="O15" s="43">
        <v>4</v>
      </c>
      <c r="P15" s="18"/>
      <c r="Q15" s="18"/>
      <c r="R15" s="18"/>
      <c r="S15" s="18"/>
      <c r="T15" s="18"/>
      <c r="U15" s="18"/>
      <c r="V15" s="18"/>
      <c r="W15" s="18"/>
      <c r="X15" s="18"/>
      <c r="Y15" s="18"/>
      <c r="Z15" s="18"/>
    </row>
    <row r="16" spans="1:26" ht="14.4">
      <c r="A16" s="44"/>
      <c r="B16" s="25"/>
      <c r="C16" s="25"/>
      <c r="D16" s="45"/>
      <c r="E16" s="25"/>
      <c r="F16" s="25"/>
      <c r="G16" s="25"/>
      <c r="H16" s="25"/>
      <c r="I16" s="25"/>
      <c r="J16" s="25"/>
      <c r="K16" s="25"/>
      <c r="L16" s="25"/>
      <c r="M16" s="25"/>
      <c r="N16" s="25"/>
      <c r="O16" s="46"/>
      <c r="P16" s="18"/>
      <c r="Q16" s="18"/>
      <c r="R16" s="18"/>
      <c r="S16" s="18"/>
      <c r="T16" s="18"/>
      <c r="U16" s="18"/>
      <c r="V16" s="18"/>
      <c r="W16" s="18"/>
      <c r="X16" s="18"/>
      <c r="Y16" s="18"/>
      <c r="Z16" s="18"/>
    </row>
    <row r="17" spans="1:26" ht="40.5" customHeight="1">
      <c r="A17" s="112" t="s">
        <v>278</v>
      </c>
      <c r="B17" s="85"/>
      <c r="C17" s="25"/>
      <c r="D17" s="47"/>
      <c r="E17" s="113"/>
      <c r="F17" s="84"/>
      <c r="G17" s="84"/>
      <c r="H17" s="84"/>
      <c r="I17" s="84"/>
      <c r="J17" s="84"/>
      <c r="K17" s="84"/>
      <c r="L17" s="84"/>
      <c r="M17" s="85"/>
      <c r="N17" s="42"/>
      <c r="O17" s="43">
        <v>0</v>
      </c>
      <c r="P17" s="18"/>
      <c r="Q17" s="18"/>
      <c r="R17" s="18"/>
      <c r="S17" s="18"/>
      <c r="T17" s="18"/>
      <c r="U17" s="18"/>
      <c r="V17" s="18"/>
      <c r="W17" s="18"/>
      <c r="X17" s="18"/>
      <c r="Y17" s="18"/>
      <c r="Z17" s="18"/>
    </row>
    <row r="18" spans="1:26" ht="14.4">
      <c r="A18" s="44"/>
      <c r="B18" s="25"/>
      <c r="C18" s="25"/>
      <c r="D18" s="45"/>
      <c r="E18" s="25"/>
      <c r="F18" s="25"/>
      <c r="G18" s="25"/>
      <c r="H18" s="25"/>
      <c r="I18" s="25"/>
      <c r="J18" s="25"/>
      <c r="K18" s="25"/>
      <c r="L18" s="25"/>
      <c r="M18" s="25"/>
      <c r="N18" s="25"/>
      <c r="O18" s="46"/>
      <c r="P18" s="18"/>
      <c r="Q18" s="18"/>
      <c r="R18" s="18"/>
      <c r="S18" s="18"/>
      <c r="T18" s="18"/>
      <c r="U18" s="18"/>
      <c r="V18" s="18"/>
      <c r="W18" s="18"/>
      <c r="X18" s="18"/>
      <c r="Y18" s="18"/>
      <c r="Z18" s="18"/>
    </row>
    <row r="19" spans="1:26" ht="40.5" customHeight="1">
      <c r="A19" s="112" t="s">
        <v>279</v>
      </c>
      <c r="B19" s="85"/>
      <c r="C19" s="41"/>
      <c r="D19" s="48"/>
      <c r="E19" s="114" t="s">
        <v>280</v>
      </c>
      <c r="F19" s="84"/>
      <c r="G19" s="84"/>
      <c r="H19" s="84"/>
      <c r="I19" s="84"/>
      <c r="J19" s="84"/>
      <c r="K19" s="84"/>
      <c r="L19" s="84"/>
      <c r="M19" s="85"/>
      <c r="N19" s="42"/>
      <c r="O19" s="43">
        <v>3</v>
      </c>
      <c r="P19" s="18"/>
      <c r="Q19" s="18"/>
      <c r="R19" s="18"/>
      <c r="S19" s="18"/>
      <c r="T19" s="18"/>
      <c r="U19" s="18"/>
      <c r="V19" s="18"/>
      <c r="W19" s="18"/>
      <c r="X19" s="18"/>
      <c r="Y19" s="18"/>
      <c r="Z19" s="18"/>
    </row>
    <row r="20" spans="1:26" ht="14.4">
      <c r="A20" s="44"/>
      <c r="B20" s="25"/>
      <c r="C20" s="25"/>
      <c r="D20" s="25"/>
      <c r="E20" s="25"/>
      <c r="F20" s="25"/>
      <c r="G20" s="25"/>
      <c r="H20" s="25"/>
      <c r="I20" s="25"/>
      <c r="J20" s="25"/>
      <c r="K20" s="25"/>
      <c r="L20" s="25"/>
      <c r="M20" s="25"/>
      <c r="N20" s="25"/>
      <c r="O20" s="46"/>
      <c r="P20" s="18"/>
      <c r="Q20" s="18"/>
      <c r="R20" s="18"/>
      <c r="S20" s="18"/>
      <c r="T20" s="18"/>
      <c r="U20" s="18"/>
      <c r="V20" s="18"/>
      <c r="W20" s="18"/>
      <c r="X20" s="18"/>
      <c r="Y20" s="18"/>
      <c r="Z20" s="18"/>
    </row>
    <row r="21" spans="1:26" ht="48.75" customHeight="1">
      <c r="A21" s="112" t="s">
        <v>281</v>
      </c>
      <c r="B21" s="85"/>
      <c r="C21" s="41"/>
      <c r="D21" s="113" t="s">
        <v>282</v>
      </c>
      <c r="E21" s="84"/>
      <c r="F21" s="84"/>
      <c r="G21" s="84"/>
      <c r="H21" s="84"/>
      <c r="I21" s="84"/>
      <c r="J21" s="84"/>
      <c r="K21" s="84"/>
      <c r="L21" s="84"/>
      <c r="M21" s="85"/>
      <c r="N21" s="42"/>
      <c r="O21" s="43">
        <v>3</v>
      </c>
      <c r="P21" s="18"/>
      <c r="Q21" s="18"/>
      <c r="R21" s="18"/>
      <c r="S21" s="18"/>
      <c r="T21" s="18"/>
      <c r="U21" s="18"/>
      <c r="V21" s="18"/>
      <c r="W21" s="18"/>
      <c r="X21" s="18"/>
      <c r="Y21" s="18"/>
      <c r="Z21" s="18"/>
    </row>
    <row r="22" spans="1:26" ht="15.75" customHeight="1">
      <c r="A22" s="49"/>
      <c r="B22" s="50"/>
      <c r="C22" s="51"/>
      <c r="D22" s="52"/>
      <c r="E22" s="52"/>
      <c r="F22" s="52"/>
      <c r="G22" s="52"/>
      <c r="H22" s="52"/>
      <c r="I22" s="52"/>
      <c r="J22" s="52"/>
      <c r="K22" s="52"/>
      <c r="L22" s="52"/>
      <c r="M22" s="52"/>
      <c r="N22" s="51"/>
      <c r="O22" s="46"/>
      <c r="P22" s="18"/>
      <c r="Q22" s="18"/>
      <c r="R22" s="18"/>
      <c r="S22" s="18"/>
      <c r="T22" s="18"/>
      <c r="U22" s="18"/>
      <c r="V22" s="18"/>
      <c r="W22" s="18"/>
      <c r="X22" s="18"/>
      <c r="Y22" s="18"/>
      <c r="Z22" s="18"/>
    </row>
    <row r="23" spans="1:26" ht="24" customHeight="1">
      <c r="A23" s="115" t="s">
        <v>219</v>
      </c>
      <c r="B23" s="84"/>
      <c r="C23" s="84"/>
      <c r="D23" s="84"/>
      <c r="E23" s="84"/>
      <c r="F23" s="84"/>
      <c r="G23" s="84"/>
      <c r="H23" s="84"/>
      <c r="I23" s="84"/>
      <c r="J23" s="84"/>
      <c r="K23" s="84"/>
      <c r="L23" s="84"/>
      <c r="M23" s="85"/>
      <c r="N23" s="25"/>
      <c r="O23" s="53">
        <f>IF( SUM(O15:O21)&lt;=10,SUM(O15:O21),"EXCEDE LOS 10 PUNTOS VALIDOS")</f>
        <v>10</v>
      </c>
      <c r="P23" s="18"/>
      <c r="Q23" s="18"/>
      <c r="R23" s="18"/>
      <c r="S23" s="18"/>
      <c r="T23" s="18"/>
      <c r="U23" s="18"/>
      <c r="V23" s="18"/>
      <c r="W23" s="18"/>
      <c r="X23" s="18"/>
      <c r="Y23" s="18"/>
      <c r="Z23" s="18"/>
    </row>
    <row r="24" spans="1:26" ht="15.75" customHeight="1">
      <c r="A24" s="54"/>
      <c r="B24" s="55"/>
      <c r="C24" s="55"/>
      <c r="D24" s="55"/>
      <c r="E24" s="55"/>
      <c r="F24" s="55"/>
      <c r="G24" s="55"/>
      <c r="H24" s="55"/>
      <c r="I24" s="55"/>
      <c r="J24" s="55"/>
      <c r="K24" s="55"/>
      <c r="L24" s="55"/>
      <c r="M24" s="55"/>
      <c r="N24" s="25"/>
      <c r="O24" s="46"/>
      <c r="P24" s="18"/>
      <c r="Q24" s="18"/>
      <c r="R24" s="18"/>
      <c r="S24" s="18"/>
      <c r="T24" s="18"/>
      <c r="U24" s="18"/>
      <c r="V24" s="18"/>
      <c r="W24" s="18"/>
      <c r="X24" s="18"/>
      <c r="Y24" s="18"/>
      <c r="Z24" s="18"/>
    </row>
    <row r="25" spans="1:26" ht="40.5" customHeight="1">
      <c r="A25" s="109" t="s">
        <v>220</v>
      </c>
      <c r="B25" s="84"/>
      <c r="C25" s="84"/>
      <c r="D25" s="84"/>
      <c r="E25" s="84"/>
      <c r="F25" s="84"/>
      <c r="G25" s="84"/>
      <c r="H25" s="84"/>
      <c r="I25" s="84"/>
      <c r="J25" s="84"/>
      <c r="K25" s="84"/>
      <c r="L25" s="84"/>
      <c r="M25" s="85"/>
      <c r="N25" s="25"/>
      <c r="O25" s="46"/>
      <c r="P25" s="18"/>
      <c r="Q25" s="18"/>
      <c r="R25" s="18"/>
      <c r="S25" s="18"/>
      <c r="T25" s="18"/>
      <c r="U25" s="18"/>
      <c r="V25" s="18"/>
      <c r="W25" s="18"/>
      <c r="X25" s="18"/>
      <c r="Y25" s="18"/>
      <c r="Z25" s="18"/>
    </row>
    <row r="26" spans="1:26" ht="60.75" customHeight="1">
      <c r="A26" s="110" t="s">
        <v>283</v>
      </c>
      <c r="B26" s="77"/>
      <c r="C26" s="41"/>
      <c r="D26" s="120" t="s">
        <v>284</v>
      </c>
      <c r="E26" s="76"/>
      <c r="F26" s="76"/>
      <c r="G26" s="76"/>
      <c r="H26" s="76"/>
      <c r="I26" s="76"/>
      <c r="J26" s="76"/>
      <c r="K26" s="76"/>
      <c r="L26" s="76"/>
      <c r="M26" s="77"/>
      <c r="N26" s="42"/>
      <c r="O26" s="43">
        <v>0.42</v>
      </c>
      <c r="P26" s="18"/>
      <c r="Q26" s="56"/>
      <c r="R26" s="56"/>
      <c r="S26" s="18"/>
      <c r="T26" s="18"/>
      <c r="U26" s="18"/>
      <c r="V26" s="18"/>
      <c r="W26" s="18"/>
      <c r="X26" s="18"/>
      <c r="Y26" s="18"/>
      <c r="Z26" s="18"/>
    </row>
    <row r="27" spans="1:26" ht="15.75" customHeight="1">
      <c r="A27" s="49"/>
      <c r="B27" s="50"/>
      <c r="C27" s="51"/>
      <c r="D27" s="52"/>
      <c r="E27" s="52"/>
      <c r="F27" s="52"/>
      <c r="G27" s="52"/>
      <c r="H27" s="52"/>
      <c r="I27" s="52"/>
      <c r="J27" s="52"/>
      <c r="K27" s="52"/>
      <c r="L27" s="52"/>
      <c r="M27" s="52"/>
      <c r="N27" s="51"/>
      <c r="O27" s="46"/>
      <c r="P27" s="18"/>
      <c r="Q27" s="18"/>
      <c r="R27" s="18"/>
      <c r="S27" s="18"/>
      <c r="T27" s="18"/>
      <c r="U27" s="18"/>
      <c r="V27" s="18"/>
      <c r="W27" s="18"/>
      <c r="X27" s="18"/>
      <c r="Y27" s="18"/>
      <c r="Z27" s="18"/>
    </row>
    <row r="28" spans="1:26" ht="15.75" customHeight="1">
      <c r="A28" s="115" t="s">
        <v>223</v>
      </c>
      <c r="B28" s="84"/>
      <c r="C28" s="84"/>
      <c r="D28" s="84"/>
      <c r="E28" s="84"/>
      <c r="F28" s="84"/>
      <c r="G28" s="84"/>
      <c r="H28" s="84"/>
      <c r="I28" s="84"/>
      <c r="J28" s="84"/>
      <c r="K28" s="84"/>
      <c r="L28" s="84"/>
      <c r="M28" s="85"/>
      <c r="N28" s="51"/>
      <c r="O28" s="53">
        <f>IF(O26&lt;=10,O26,"EXCEDE LOS 10 PUNTOS PERMITIDOS")</f>
        <v>0.42</v>
      </c>
      <c r="P28" s="18"/>
      <c r="Q28" s="56"/>
      <c r="R28" s="56"/>
      <c r="S28" s="18"/>
      <c r="T28" s="18"/>
      <c r="U28" s="18"/>
      <c r="V28" s="18"/>
      <c r="W28" s="18"/>
      <c r="X28" s="18"/>
      <c r="Y28" s="18"/>
      <c r="Z28" s="18"/>
    </row>
    <row r="29" spans="1:26" ht="15.75" customHeight="1">
      <c r="A29" s="57"/>
      <c r="B29" s="58"/>
      <c r="C29" s="58"/>
      <c r="D29" s="58"/>
      <c r="E29" s="58"/>
      <c r="F29" s="58"/>
      <c r="G29" s="58"/>
      <c r="H29" s="58"/>
      <c r="I29" s="58"/>
      <c r="J29" s="58"/>
      <c r="K29" s="58"/>
      <c r="L29" s="58"/>
      <c r="M29" s="58"/>
      <c r="N29" s="58"/>
      <c r="O29" s="46"/>
      <c r="P29" s="18"/>
      <c r="Q29" s="18"/>
      <c r="R29" s="18"/>
      <c r="S29" s="18"/>
      <c r="T29" s="18"/>
      <c r="U29" s="18"/>
      <c r="V29" s="18"/>
      <c r="W29" s="18"/>
      <c r="X29" s="18"/>
      <c r="Y29" s="18"/>
      <c r="Z29" s="18"/>
    </row>
    <row r="30" spans="1:26" ht="43.5" customHeight="1">
      <c r="A30" s="109" t="s">
        <v>224</v>
      </c>
      <c r="B30" s="84"/>
      <c r="C30" s="84"/>
      <c r="D30" s="84"/>
      <c r="E30" s="84"/>
      <c r="F30" s="84"/>
      <c r="G30" s="84"/>
      <c r="H30" s="84"/>
      <c r="I30" s="84"/>
      <c r="J30" s="84"/>
      <c r="K30" s="84"/>
      <c r="L30" s="84"/>
      <c r="M30" s="85"/>
      <c r="N30" s="58"/>
      <c r="O30" s="46"/>
      <c r="P30" s="18"/>
      <c r="Q30" s="18"/>
      <c r="R30" s="18"/>
      <c r="S30" s="18"/>
      <c r="T30" s="18"/>
      <c r="U30" s="18"/>
      <c r="V30" s="18"/>
      <c r="W30" s="18"/>
      <c r="X30" s="18"/>
      <c r="Y30" s="18"/>
      <c r="Z30" s="18"/>
    </row>
    <row r="31" spans="1:26" ht="180.75" customHeight="1">
      <c r="A31" s="110" t="s">
        <v>225</v>
      </c>
      <c r="B31" s="77"/>
      <c r="C31" s="41"/>
      <c r="D31" s="120" t="s">
        <v>285</v>
      </c>
      <c r="E31" s="76"/>
      <c r="F31" s="76"/>
      <c r="G31" s="76"/>
      <c r="H31" s="76"/>
      <c r="I31" s="76"/>
      <c r="J31" s="76"/>
      <c r="K31" s="76"/>
      <c r="L31" s="76"/>
      <c r="M31" s="77"/>
      <c r="N31" s="42"/>
      <c r="O31" s="43">
        <v>3.42</v>
      </c>
      <c r="P31" s="18"/>
      <c r="Q31" s="18"/>
      <c r="R31" s="59"/>
      <c r="S31" s="18"/>
      <c r="T31" s="18"/>
      <c r="U31" s="18"/>
      <c r="V31" s="18"/>
      <c r="W31" s="18"/>
      <c r="X31" s="18"/>
      <c r="Y31" s="18"/>
      <c r="Z31" s="18"/>
    </row>
    <row r="32" spans="1:26" ht="15.75" customHeight="1">
      <c r="A32" s="60"/>
      <c r="B32" s="25"/>
      <c r="C32" s="25"/>
      <c r="D32" s="25"/>
      <c r="E32" s="25"/>
      <c r="F32" s="25"/>
      <c r="G32" s="25"/>
      <c r="H32" s="25"/>
      <c r="I32" s="25"/>
      <c r="J32" s="25"/>
      <c r="K32" s="25"/>
      <c r="L32" s="25"/>
      <c r="M32" s="25"/>
      <c r="N32" s="25"/>
      <c r="O32" s="46"/>
      <c r="P32" s="18"/>
      <c r="Q32" s="18"/>
      <c r="R32" s="18"/>
      <c r="S32" s="18"/>
      <c r="T32" s="18"/>
      <c r="U32" s="18"/>
      <c r="V32" s="18"/>
      <c r="W32" s="18"/>
      <c r="X32" s="18"/>
      <c r="Y32" s="18"/>
      <c r="Z32" s="18"/>
    </row>
    <row r="33" spans="1:26" ht="15.75" customHeight="1">
      <c r="A33" s="115" t="s">
        <v>227</v>
      </c>
      <c r="B33" s="84"/>
      <c r="C33" s="84"/>
      <c r="D33" s="84"/>
      <c r="E33" s="84"/>
      <c r="F33" s="84"/>
      <c r="G33" s="84"/>
      <c r="H33" s="84"/>
      <c r="I33" s="84"/>
      <c r="J33" s="84"/>
      <c r="K33" s="84"/>
      <c r="L33" s="84"/>
      <c r="M33" s="85"/>
      <c r="N33" s="51"/>
      <c r="O33" s="53">
        <f>IF(O31&lt;=10,O31,"EXCEDE LOS 10 PUNTOS PERMITIDOS")</f>
        <v>3.42</v>
      </c>
      <c r="P33" s="18"/>
      <c r="Q33" s="18"/>
      <c r="R33" s="18"/>
      <c r="S33" s="18"/>
      <c r="T33" s="18"/>
      <c r="U33" s="18"/>
      <c r="V33" s="18"/>
      <c r="W33" s="18"/>
      <c r="X33" s="18"/>
      <c r="Y33" s="18"/>
      <c r="Z33" s="18"/>
    </row>
    <row r="34" spans="1:26" ht="15.75" customHeight="1">
      <c r="A34" s="60"/>
      <c r="B34" s="25"/>
      <c r="C34" s="25"/>
      <c r="D34" s="25"/>
      <c r="E34" s="25"/>
      <c r="F34" s="25"/>
      <c r="G34" s="25"/>
      <c r="H34" s="25"/>
      <c r="I34" s="25"/>
      <c r="J34" s="25"/>
      <c r="K34" s="25"/>
      <c r="L34" s="25"/>
      <c r="M34" s="25"/>
      <c r="N34" s="25"/>
      <c r="O34" s="46"/>
      <c r="P34" s="18"/>
      <c r="Q34" s="18"/>
      <c r="R34" s="18"/>
      <c r="S34" s="18"/>
      <c r="T34" s="18"/>
      <c r="U34" s="18"/>
      <c r="V34" s="18"/>
      <c r="W34" s="18"/>
      <c r="X34" s="18"/>
      <c r="Y34" s="18"/>
      <c r="Z34" s="18"/>
    </row>
    <row r="35" spans="1:26" ht="15.75" customHeight="1">
      <c r="A35" s="109" t="s">
        <v>228</v>
      </c>
      <c r="B35" s="84"/>
      <c r="C35" s="84"/>
      <c r="D35" s="84"/>
      <c r="E35" s="84"/>
      <c r="F35" s="84"/>
      <c r="G35" s="84"/>
      <c r="H35" s="84"/>
      <c r="I35" s="84"/>
      <c r="J35" s="84"/>
      <c r="K35" s="84"/>
      <c r="L35" s="84"/>
      <c r="M35" s="85"/>
      <c r="N35" s="25"/>
      <c r="O35" s="46"/>
      <c r="P35" s="18"/>
      <c r="Q35" s="18"/>
      <c r="R35" s="18"/>
      <c r="S35" s="18"/>
      <c r="T35" s="18"/>
      <c r="U35" s="18"/>
      <c r="V35" s="18"/>
      <c r="W35" s="18"/>
      <c r="X35" s="18"/>
      <c r="Y35" s="18"/>
      <c r="Z35" s="18"/>
    </row>
    <row r="36" spans="1:26" ht="379.5" customHeight="1">
      <c r="A36" s="112" t="s">
        <v>229</v>
      </c>
      <c r="B36" s="85"/>
      <c r="C36" s="41"/>
      <c r="D36" s="120" t="s">
        <v>286</v>
      </c>
      <c r="E36" s="76"/>
      <c r="F36" s="76"/>
      <c r="G36" s="76"/>
      <c r="H36" s="76"/>
      <c r="I36" s="76"/>
      <c r="J36" s="76"/>
      <c r="K36" s="76"/>
      <c r="L36" s="76"/>
      <c r="M36" s="77"/>
      <c r="N36" s="42"/>
      <c r="O36" s="43">
        <f>1.14+1.33+1.14+2+0.69+0.5+0.67</f>
        <v>7.4699999999999989</v>
      </c>
      <c r="P36" s="18"/>
      <c r="Q36" s="18"/>
      <c r="R36" s="18"/>
      <c r="S36" s="18"/>
      <c r="T36" s="18"/>
      <c r="U36" s="18"/>
      <c r="V36" s="18"/>
      <c r="W36" s="18"/>
      <c r="X36" s="18"/>
      <c r="Y36" s="18"/>
      <c r="Z36" s="18"/>
    </row>
    <row r="37" spans="1:26" ht="15.75" customHeight="1">
      <c r="A37" s="49"/>
      <c r="B37" s="50"/>
      <c r="C37" s="51"/>
      <c r="D37" s="52"/>
      <c r="E37" s="52"/>
      <c r="F37" s="52"/>
      <c r="G37" s="52"/>
      <c r="H37" s="52"/>
      <c r="I37" s="52"/>
      <c r="J37" s="52"/>
      <c r="K37" s="52"/>
      <c r="L37" s="52"/>
      <c r="M37" s="52"/>
      <c r="N37" s="51"/>
      <c r="O37" s="46"/>
      <c r="P37" s="18"/>
      <c r="Q37" s="18"/>
      <c r="R37" s="18"/>
      <c r="S37" s="18"/>
      <c r="T37" s="18"/>
      <c r="U37" s="18"/>
      <c r="V37" s="18"/>
      <c r="W37" s="18"/>
      <c r="X37" s="18"/>
      <c r="Y37" s="18"/>
      <c r="Z37" s="18"/>
    </row>
    <row r="38" spans="1:26" ht="15.75" customHeight="1">
      <c r="A38" s="115" t="s">
        <v>231</v>
      </c>
      <c r="B38" s="84"/>
      <c r="C38" s="84"/>
      <c r="D38" s="84"/>
      <c r="E38" s="84"/>
      <c r="F38" s="84"/>
      <c r="G38" s="84"/>
      <c r="H38" s="84"/>
      <c r="I38" s="84"/>
      <c r="J38" s="84"/>
      <c r="K38" s="84"/>
      <c r="L38" s="84"/>
      <c r="M38" s="85"/>
      <c r="N38" s="51"/>
      <c r="O38" s="53">
        <f>IF(O36&lt;=10,O36,"EXCEDE LOS 10 PUNTOS PERMITIDOS")</f>
        <v>7.4699999999999989</v>
      </c>
      <c r="P38" s="18"/>
      <c r="Q38" s="18"/>
      <c r="R38" s="18"/>
      <c r="S38" s="18"/>
      <c r="T38" s="18"/>
      <c r="U38" s="18"/>
      <c r="V38" s="18"/>
      <c r="W38" s="18"/>
      <c r="X38" s="18"/>
      <c r="Y38" s="18"/>
      <c r="Z38" s="18"/>
    </row>
    <row r="39" spans="1:26" ht="15.75" customHeight="1">
      <c r="A39" s="60"/>
      <c r="B39" s="25"/>
      <c r="C39" s="25"/>
      <c r="D39" s="25"/>
      <c r="E39" s="25"/>
      <c r="F39" s="25"/>
      <c r="G39" s="25"/>
      <c r="H39" s="25"/>
      <c r="I39" s="25"/>
      <c r="J39" s="25"/>
      <c r="K39" s="25"/>
      <c r="L39" s="25"/>
      <c r="M39" s="25"/>
      <c r="N39" s="25"/>
      <c r="O39" s="46"/>
      <c r="P39" s="18"/>
      <c r="Q39" s="18"/>
      <c r="R39" s="18"/>
      <c r="S39" s="18"/>
      <c r="T39" s="18"/>
      <c r="U39" s="18"/>
      <c r="V39" s="18"/>
      <c r="W39" s="18"/>
      <c r="X39" s="18"/>
      <c r="Y39" s="18"/>
      <c r="Z39" s="18"/>
    </row>
    <row r="40" spans="1:26" ht="15.75" customHeight="1">
      <c r="A40" s="60"/>
      <c r="B40" s="25"/>
      <c r="C40" s="25"/>
      <c r="D40" s="25"/>
      <c r="E40" s="25"/>
      <c r="F40" s="25"/>
      <c r="G40" s="25"/>
      <c r="H40" s="25"/>
      <c r="I40" s="25"/>
      <c r="J40" s="25"/>
      <c r="K40" s="25"/>
      <c r="L40" s="25"/>
      <c r="M40" s="25"/>
      <c r="N40" s="25"/>
      <c r="O40" s="61"/>
      <c r="P40" s="18"/>
      <c r="Q40" s="18"/>
      <c r="R40" s="18"/>
      <c r="S40" s="18"/>
      <c r="T40" s="18"/>
      <c r="U40" s="18"/>
      <c r="V40" s="18"/>
      <c r="W40" s="18"/>
      <c r="X40" s="18"/>
      <c r="Y40" s="18"/>
      <c r="Z40" s="18"/>
    </row>
    <row r="41" spans="1:26" ht="27.75" customHeight="1">
      <c r="A41" s="117" t="s">
        <v>210</v>
      </c>
      <c r="B41" s="118"/>
      <c r="C41" s="118"/>
      <c r="D41" s="118"/>
      <c r="E41" s="118"/>
      <c r="F41" s="118"/>
      <c r="G41" s="118"/>
      <c r="H41" s="118"/>
      <c r="I41" s="118"/>
      <c r="J41" s="118"/>
      <c r="K41" s="118"/>
      <c r="L41" s="118"/>
      <c r="M41" s="119"/>
      <c r="N41" s="62"/>
      <c r="O41" s="63">
        <f>IF((O23+O28+O33+O38)&lt;=40,(O23+O28+O33+O38),"ERROR EXCEDE LOS 40 PUNTOS")</f>
        <v>21.31</v>
      </c>
      <c r="P41" s="18"/>
      <c r="Q41" s="18"/>
      <c r="R41" s="18"/>
      <c r="S41" s="18"/>
      <c r="T41" s="18"/>
      <c r="U41" s="18"/>
      <c r="V41" s="18"/>
      <c r="W41" s="18"/>
      <c r="X41" s="18"/>
      <c r="Y41" s="18"/>
      <c r="Z41" s="18"/>
    </row>
    <row r="42" spans="1:26" ht="15.75" customHeight="1">
      <c r="A42" s="64"/>
      <c r="B42" s="25"/>
      <c r="C42" s="25"/>
      <c r="D42" s="25"/>
      <c r="E42" s="25"/>
      <c r="F42" s="25"/>
      <c r="G42" s="25"/>
      <c r="H42" s="25"/>
      <c r="I42" s="25"/>
      <c r="J42" s="25"/>
      <c r="K42" s="25"/>
      <c r="L42" s="25"/>
      <c r="M42" s="25"/>
      <c r="N42" s="25"/>
      <c r="O42" s="65"/>
      <c r="P42" s="18"/>
      <c r="Q42" s="18"/>
      <c r="R42" s="18"/>
      <c r="S42" s="18"/>
      <c r="T42" s="18"/>
      <c r="U42" s="18"/>
      <c r="V42" s="18"/>
      <c r="W42" s="18"/>
      <c r="X42" s="18"/>
      <c r="Y42" s="18"/>
      <c r="Z42" s="18"/>
    </row>
    <row r="43" spans="1:26" ht="15.75" customHeight="1">
      <c r="A43" s="64"/>
      <c r="B43" s="25"/>
      <c r="C43" s="25"/>
      <c r="D43" s="25"/>
      <c r="E43" s="25"/>
      <c r="F43" s="25"/>
      <c r="G43" s="25"/>
      <c r="H43" s="25"/>
      <c r="I43" s="25"/>
      <c r="J43" s="25"/>
      <c r="K43" s="25"/>
      <c r="L43" s="25"/>
      <c r="M43" s="25"/>
      <c r="N43" s="25"/>
      <c r="O43" s="65"/>
      <c r="P43" s="18"/>
      <c r="Q43" s="18"/>
      <c r="R43" s="18"/>
      <c r="S43" s="18"/>
      <c r="T43" s="18"/>
      <c r="U43" s="18"/>
      <c r="V43" s="18"/>
      <c r="W43" s="18"/>
      <c r="X43" s="18"/>
      <c r="Y43" s="18"/>
      <c r="Z43" s="18"/>
    </row>
    <row r="44" spans="1:26" ht="15.75" customHeight="1">
      <c r="A44" s="64"/>
      <c r="B44" s="25"/>
      <c r="C44" s="25"/>
      <c r="D44" s="25"/>
      <c r="E44" s="25"/>
      <c r="F44" s="25"/>
      <c r="G44" s="25"/>
      <c r="H44" s="25"/>
      <c r="I44" s="25"/>
      <c r="J44" s="25"/>
      <c r="K44" s="25"/>
      <c r="L44" s="25"/>
      <c r="M44" s="25"/>
      <c r="N44" s="25"/>
      <c r="O44" s="65"/>
      <c r="P44" s="18"/>
      <c r="Q44" s="18"/>
      <c r="R44" s="18"/>
      <c r="S44" s="18"/>
      <c r="T44" s="18"/>
      <c r="U44" s="18"/>
      <c r="V44" s="18"/>
      <c r="W44" s="18"/>
      <c r="X44" s="18"/>
      <c r="Y44" s="18"/>
      <c r="Z44" s="18"/>
    </row>
    <row r="45" spans="1:26" ht="15.75" customHeight="1">
      <c r="A45" s="64"/>
      <c r="B45" s="25"/>
      <c r="C45" s="25"/>
      <c r="D45" s="25"/>
      <c r="E45" s="25"/>
      <c r="F45" s="25"/>
      <c r="G45" s="25"/>
      <c r="H45" s="25"/>
      <c r="I45" s="25"/>
      <c r="J45" s="25"/>
      <c r="K45" s="25"/>
      <c r="L45" s="25"/>
      <c r="M45" s="25"/>
      <c r="N45" s="25"/>
      <c r="O45" s="65"/>
      <c r="P45" s="18"/>
      <c r="Q45" s="18"/>
      <c r="R45" s="18"/>
      <c r="S45" s="18"/>
      <c r="T45" s="18"/>
      <c r="U45" s="18"/>
      <c r="V45" s="18"/>
      <c r="W45" s="18"/>
      <c r="X45" s="18"/>
      <c r="Y45" s="18"/>
      <c r="Z45" s="18"/>
    </row>
    <row r="46" spans="1:26" ht="15.75" customHeight="1">
      <c r="A46" s="64"/>
      <c r="B46" s="25"/>
      <c r="C46" s="25"/>
      <c r="D46" s="25"/>
      <c r="E46" s="25"/>
      <c r="F46" s="25"/>
      <c r="G46" s="25"/>
      <c r="H46" s="25"/>
      <c r="I46" s="25"/>
      <c r="J46" s="25"/>
      <c r="K46" s="25"/>
      <c r="L46" s="25"/>
      <c r="M46" s="25"/>
      <c r="N46" s="25"/>
      <c r="O46" s="65"/>
      <c r="P46" s="18"/>
      <c r="Q46" s="18"/>
      <c r="R46" s="18"/>
      <c r="S46" s="18"/>
      <c r="T46" s="18"/>
      <c r="U46" s="18"/>
      <c r="V46" s="18"/>
      <c r="W46" s="18"/>
      <c r="X46" s="18"/>
      <c r="Y46" s="18"/>
      <c r="Z46" s="18"/>
    </row>
    <row r="47" spans="1:26" ht="15.75" customHeight="1">
      <c r="A47" s="64"/>
      <c r="B47" s="25"/>
      <c r="C47" s="25"/>
      <c r="D47" s="25"/>
      <c r="E47" s="25"/>
      <c r="F47" s="25"/>
      <c r="G47" s="25"/>
      <c r="H47" s="25"/>
      <c r="I47" s="25"/>
      <c r="J47" s="25"/>
      <c r="K47" s="25"/>
      <c r="L47" s="25"/>
      <c r="M47" s="25"/>
      <c r="N47" s="25"/>
      <c r="O47" s="65"/>
      <c r="P47" s="18"/>
      <c r="Q47" s="18"/>
      <c r="R47" s="18"/>
      <c r="S47" s="18"/>
      <c r="T47" s="18"/>
      <c r="U47" s="18"/>
      <c r="V47" s="18"/>
      <c r="W47" s="18"/>
      <c r="X47" s="18"/>
      <c r="Y47" s="18"/>
      <c r="Z47" s="18"/>
    </row>
    <row r="48" spans="1:26" ht="15.75" customHeight="1">
      <c r="A48" s="64"/>
      <c r="B48" s="25"/>
      <c r="C48" s="25"/>
      <c r="D48" s="25"/>
      <c r="E48" s="25"/>
      <c r="F48" s="25"/>
      <c r="G48" s="25"/>
      <c r="H48" s="25"/>
      <c r="I48" s="25"/>
      <c r="J48" s="25"/>
      <c r="K48" s="25"/>
      <c r="L48" s="25"/>
      <c r="M48" s="25"/>
      <c r="N48" s="25"/>
      <c r="O48" s="65"/>
      <c r="P48" s="18"/>
      <c r="Q48" s="18"/>
      <c r="R48" s="18"/>
      <c r="S48" s="18"/>
      <c r="T48" s="18"/>
      <c r="U48" s="18"/>
      <c r="V48" s="18"/>
      <c r="W48" s="18"/>
      <c r="X48" s="18"/>
      <c r="Y48" s="18"/>
      <c r="Z48" s="18"/>
    </row>
    <row r="49" spans="1:26" ht="15.75" customHeight="1">
      <c r="A49" s="64"/>
      <c r="B49" s="25"/>
      <c r="C49" s="25"/>
      <c r="D49" s="25"/>
      <c r="E49" s="25"/>
      <c r="F49" s="25"/>
      <c r="G49" s="25"/>
      <c r="H49" s="25"/>
      <c r="I49" s="25"/>
      <c r="J49" s="25"/>
      <c r="K49" s="25"/>
      <c r="L49" s="25"/>
      <c r="M49" s="25"/>
      <c r="N49" s="25"/>
      <c r="O49" s="65"/>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row r="243" spans="1:26" ht="15.75" customHeight="1"/>
    <row r="244" spans="1:26" ht="15.75" customHeight="1"/>
    <row r="245" spans="1:26" ht="15.75" customHeight="1"/>
    <row r="246" spans="1:26" ht="15.75" customHeight="1"/>
    <row r="247" spans="1:26" ht="15.75" customHeight="1"/>
    <row r="248" spans="1:26" ht="15.75" customHeight="1"/>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vMEZ8JMo9Z5yuoyQ/db6kWUjlhA2NUFzhnVyY12UN8g0c6hU4mkg9nLc9sf9wP6jn5XzRBJapkC/wtqWrsw7Q==" saltValue="Yhde0AKGDjEAbHlA9eCVfw=="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E5:G5"/>
    <mergeCell ref="A8:O8"/>
    <mergeCell ref="J9:J10"/>
    <mergeCell ref="K9:K10"/>
    <mergeCell ref="L9:L10"/>
    <mergeCell ref="M9:M10"/>
    <mergeCell ref="N9:N10"/>
    <mergeCell ref="O9:O10"/>
    <mergeCell ref="E9:F10"/>
    <mergeCell ref="G9:H10"/>
    <mergeCell ref="I9:I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RE MÍ-ANT</vt:lpstr>
      <vt:lpstr>OSPINA</vt:lpstr>
      <vt:lpstr>MORRIS</vt:lpstr>
      <vt:lpstr>RUBIO</vt:lpstr>
      <vt:lpstr>FRANCO</vt:lpstr>
      <vt:lpstr>CORREDOR</vt:lpstr>
      <vt:lpstr>ORJUELA</vt:lpstr>
      <vt:lpstr>GELVES</vt:lpstr>
      <vt:lpstr>VASQUEZ</vt:lpstr>
      <vt:lpstr>LOPEZ</vt:lpstr>
      <vt:lpstr>BUSTOS</vt:lpstr>
      <vt:lpstr>ARTURO</vt:lpstr>
      <vt:lpstr>BUSTAMANTE</vt:lpstr>
      <vt:lpstr>CARDENAS</vt:lpstr>
      <vt:lpstr>SIERRA</vt:lpstr>
      <vt:lpstr>VILLADA</vt:lpstr>
      <vt:lpstr>CASTRO</vt:lpstr>
      <vt:lpstr>OLMOS</vt:lpstr>
      <vt:lpstr>ARBOLEDA</vt:lpstr>
      <vt:lpstr>MONTEALEGRE</vt:lpstr>
      <vt:lpstr>MOLINA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ROSANA</dc:creator>
  <cp:lastModifiedBy>UT</cp:lastModifiedBy>
  <dcterms:created xsi:type="dcterms:W3CDTF">2022-05-29T04:33:24Z</dcterms:created>
  <dcterms:modified xsi:type="dcterms:W3CDTF">2022-05-31T15:17:08Z</dcterms:modified>
</cp:coreProperties>
</file>