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9. Ciencias Humanas y Artes\"/>
    </mc:Choice>
  </mc:AlternateContent>
  <workbookProtection workbookAlgorithmName="SHA-512" workbookHashValue="0sSsg63lmFWxraMSc0VDg6sdtHKDG651ZBFEubYuiYnklD/rmRlCjwXB7u5NZnluxVeqno5aEb5oV5m1bllfqA==" workbookSaltValue="aoE0fF1wwxBYDXK4/HdhsA==" workbookSpinCount="100000" lockStructure="1"/>
  <bookViews>
    <workbookView xWindow="0" yWindow="0" windowWidth="16395" windowHeight="5370" tabRatio="905"/>
  </bookViews>
  <sheets>
    <sheet name="ELEGIBLES" sheetId="1" r:id="rId1"/>
    <sheet name="COPETE JOSÉ " sheetId="5" r:id="rId2"/>
    <sheet name="MOLINA DOUGLAS" sheetId="2" r:id="rId3"/>
    <sheet name="PARRA GIOVANI" sheetId="7" r:id="rId4"/>
    <sheet name="CAPERA JAVIER" sheetId="6" r:id="rId5"/>
    <sheet name="NÚÑEZ CHRISTIAN" sheetId="8" r:id="rId6"/>
    <sheet name="MARTINEZ NICOLAS" sheetId="4" r:id="rId7"/>
    <sheet name="RICCARDI DAVIDE" sheetId="3" r:id="rId8"/>
    <sheet name="BARRERA ANDREA " sheetId="9" r:id="rId9"/>
    <sheet name="TORRES LEIDY" sheetId="10" r:id="rId10"/>
    <sheet name="LONDOÑO EDGAR" sheetId="11" r:id="rId11"/>
    <sheet name="BELTRAN ANGELICA" sheetId="12" r:id="rId12"/>
  </sheets>
  <calcPr calcId="162913"/>
  <extLst>
    <ext uri="GoogleSheetsCustomDataVersion1">
      <go:sheetsCustomData xmlns:go="http://customooxmlschemas.google.com/" r:id="rId16" roundtripDataSignature="AMtx7mjNAopvqc9hRJUIY0HLgUcZuAGcgw=="/>
    </ext>
  </extLst>
</workbook>
</file>

<file path=xl/calcChain.xml><?xml version="1.0" encoding="utf-8"?>
<calcChain xmlns="http://schemas.openxmlformats.org/spreadsheetml/2006/main">
  <c r="L11" i="5" l="1"/>
  <c r="J11" i="5"/>
  <c r="K11" i="5"/>
  <c r="I11" i="1" l="1"/>
  <c r="O41" i="4"/>
  <c r="O70" i="4" l="1"/>
  <c r="O70" i="10"/>
  <c r="I16" i="1"/>
  <c r="I15" i="1"/>
  <c r="I14" i="1"/>
  <c r="I13" i="1"/>
  <c r="I10" i="1"/>
  <c r="I9" i="1"/>
  <c r="I8" i="1"/>
  <c r="I7" i="1"/>
  <c r="I6" i="1"/>
  <c r="O70" i="5"/>
  <c r="J64" i="2" l="1"/>
  <c r="O63" i="2"/>
  <c r="O62" i="2"/>
  <c r="O61" i="2"/>
  <c r="O65" i="2" s="1"/>
  <c r="O72" i="2" s="1"/>
  <c r="K56" i="2"/>
  <c r="J56" i="2"/>
  <c r="O55" i="2"/>
  <c r="O54" i="2"/>
  <c r="O53" i="2"/>
  <c r="O52" i="2"/>
  <c r="O51" i="2"/>
  <c r="O50" i="2"/>
  <c r="O49" i="2"/>
  <c r="J64" i="3"/>
  <c r="O63" i="3"/>
  <c r="O62" i="3"/>
  <c r="O61" i="3"/>
  <c r="K56" i="3"/>
  <c r="J56" i="3"/>
  <c r="O55" i="3"/>
  <c r="O54" i="3"/>
  <c r="O53" i="3"/>
  <c r="O52" i="3"/>
  <c r="O51" i="3"/>
  <c r="O50" i="3"/>
  <c r="O49" i="3"/>
  <c r="J64" i="4"/>
  <c r="O63" i="4"/>
  <c r="O62" i="4"/>
  <c r="O61" i="4"/>
  <c r="K56" i="4"/>
  <c r="J56" i="4"/>
  <c r="O55" i="4"/>
  <c r="O54" i="4"/>
  <c r="O53" i="4"/>
  <c r="O52" i="4"/>
  <c r="O51" i="4"/>
  <c r="O50" i="4"/>
  <c r="O49" i="4"/>
  <c r="J64" i="5"/>
  <c r="O63" i="5"/>
  <c r="O62" i="5"/>
  <c r="O61" i="5"/>
  <c r="K56" i="5"/>
  <c r="J56" i="5"/>
  <c r="O55" i="5"/>
  <c r="O54" i="5"/>
  <c r="O53" i="5"/>
  <c r="O52" i="5"/>
  <c r="O51" i="5"/>
  <c r="O50" i="5"/>
  <c r="O49" i="5"/>
  <c r="J64" i="8"/>
  <c r="O63" i="8"/>
  <c r="O62" i="8"/>
  <c r="O61" i="8"/>
  <c r="K56" i="8"/>
  <c r="J56" i="8"/>
  <c r="O55" i="8"/>
  <c r="O54" i="8"/>
  <c r="O53" i="8"/>
  <c r="O52" i="8"/>
  <c r="O51" i="8"/>
  <c r="O50" i="8"/>
  <c r="O49" i="8"/>
  <c r="J64" i="6"/>
  <c r="O63" i="6"/>
  <c r="O62" i="6"/>
  <c r="O61" i="6"/>
  <c r="K56" i="6"/>
  <c r="J56" i="6"/>
  <c r="O55" i="6"/>
  <c r="O54" i="6"/>
  <c r="O53" i="6"/>
  <c r="O52" i="6"/>
  <c r="O51" i="6"/>
  <c r="O50" i="6"/>
  <c r="O49" i="6"/>
  <c r="J64" i="7"/>
  <c r="O63" i="7"/>
  <c r="O62" i="7"/>
  <c r="O61" i="7"/>
  <c r="K56" i="7"/>
  <c r="J56" i="7"/>
  <c r="O55" i="7"/>
  <c r="O54" i="7"/>
  <c r="O53" i="7"/>
  <c r="O52" i="7"/>
  <c r="O51" i="7"/>
  <c r="O50" i="7"/>
  <c r="O49" i="7"/>
  <c r="O56" i="7" l="1"/>
  <c r="O57" i="7" s="1"/>
  <c r="O71" i="7" s="1"/>
  <c r="O65" i="7"/>
  <c r="O72" i="7" s="1"/>
  <c r="O56" i="6"/>
  <c r="O57" i="6" s="1"/>
  <c r="O71" i="6" s="1"/>
  <c r="O65" i="8"/>
  <c r="O72" i="8" s="1"/>
  <c r="O56" i="5"/>
  <c r="O57" i="5" s="1"/>
  <c r="O71" i="5" s="1"/>
  <c r="O65" i="4"/>
  <c r="O72" i="4" s="1"/>
  <c r="O56" i="3"/>
  <c r="O57" i="3" s="1"/>
  <c r="O71" i="3" s="1"/>
  <c r="O65" i="6"/>
  <c r="O72" i="6" s="1"/>
  <c r="O56" i="8"/>
  <c r="O57" i="8" s="1"/>
  <c r="O71" i="8" s="1"/>
  <c r="O65" i="5"/>
  <c r="O72" i="5" s="1"/>
  <c r="O56" i="4"/>
  <c r="O57" i="4" s="1"/>
  <c r="O71" i="4" s="1"/>
  <c r="O65" i="3"/>
  <c r="O72" i="3" s="1"/>
  <c r="O56" i="2"/>
  <c r="O57" i="2" s="1"/>
  <c r="O71" i="2" s="1"/>
  <c r="J64" i="9"/>
  <c r="O63" i="9"/>
  <c r="O62" i="9"/>
  <c r="O61" i="9"/>
  <c r="O65" i="9" s="1"/>
  <c r="O72" i="9" s="1"/>
  <c r="K56" i="9"/>
  <c r="J56" i="9"/>
  <c r="O55" i="9"/>
  <c r="O54" i="9"/>
  <c r="O53" i="9"/>
  <c r="O52" i="9"/>
  <c r="O51" i="9"/>
  <c r="O50" i="9"/>
  <c r="O49" i="9"/>
  <c r="J64" i="10"/>
  <c r="O63" i="10"/>
  <c r="O62" i="10"/>
  <c r="O61" i="10"/>
  <c r="K56" i="10"/>
  <c r="J56" i="10"/>
  <c r="O55" i="10"/>
  <c r="O54" i="10"/>
  <c r="O53" i="10"/>
  <c r="O52" i="10"/>
  <c r="O51" i="10"/>
  <c r="O50" i="10"/>
  <c r="O49" i="10"/>
  <c r="J64" i="11"/>
  <c r="O63" i="11"/>
  <c r="O62" i="11"/>
  <c r="O61" i="11"/>
  <c r="O65" i="11" s="1"/>
  <c r="O72" i="11" s="1"/>
  <c r="K56" i="11"/>
  <c r="J56" i="11"/>
  <c r="O55" i="11"/>
  <c r="O54" i="11"/>
  <c r="O53" i="11"/>
  <c r="O52" i="11"/>
  <c r="O51" i="11"/>
  <c r="O50" i="11"/>
  <c r="O49" i="11"/>
  <c r="J64" i="12"/>
  <c r="O63" i="12"/>
  <c r="O62" i="12"/>
  <c r="O61" i="12"/>
  <c r="K56" i="12"/>
  <c r="J56" i="12"/>
  <c r="O55" i="12"/>
  <c r="O54" i="12"/>
  <c r="O53" i="12"/>
  <c r="O52" i="12"/>
  <c r="O51" i="12"/>
  <c r="O50" i="12"/>
  <c r="O49" i="12"/>
  <c r="O56" i="12" l="1"/>
  <c r="O57" i="12" s="1"/>
  <c r="O71" i="12" s="1"/>
  <c r="O56" i="11"/>
  <c r="O57" i="11" s="1"/>
  <c r="O71" i="11" s="1"/>
  <c r="O56" i="10"/>
  <c r="O57" i="10" s="1"/>
  <c r="O71" i="10" s="1"/>
  <c r="O56" i="9"/>
  <c r="O57" i="9" s="1"/>
  <c r="O71" i="9" s="1"/>
  <c r="O65" i="10"/>
  <c r="O72" i="10" s="1"/>
  <c r="O65" i="12"/>
  <c r="O72" i="12" s="1"/>
  <c r="O38" i="12" l="1"/>
  <c r="O33" i="12"/>
  <c r="O28" i="12"/>
  <c r="O23" i="12"/>
  <c r="L11" i="12"/>
  <c r="K11" i="12"/>
  <c r="J11" i="12"/>
  <c r="I11" i="12"/>
  <c r="G11" i="12"/>
  <c r="E11" i="12"/>
  <c r="C11" i="12"/>
  <c r="O36" i="11"/>
  <c r="O38" i="11" s="1"/>
  <c r="O33" i="11"/>
  <c r="O28" i="11"/>
  <c r="K11" i="11"/>
  <c r="J11" i="11"/>
  <c r="I11" i="11"/>
  <c r="G11" i="11"/>
  <c r="E11" i="11"/>
  <c r="C11" i="11"/>
  <c r="O38" i="10"/>
  <c r="O28" i="10"/>
  <c r="O17" i="10"/>
  <c r="O23" i="10" s="1"/>
  <c r="L11" i="10"/>
  <c r="K11" i="10"/>
  <c r="J11" i="10"/>
  <c r="I11" i="10"/>
  <c r="G11" i="10"/>
  <c r="C11" i="10"/>
  <c r="O36" i="9"/>
  <c r="L11" i="9" s="1"/>
  <c r="O33" i="9"/>
  <c r="O28" i="9"/>
  <c r="O23" i="9"/>
  <c r="K11" i="9"/>
  <c r="J11" i="9"/>
  <c r="I11" i="9"/>
  <c r="G11" i="9"/>
  <c r="E11" i="9"/>
  <c r="C11" i="9"/>
  <c r="O38" i="8"/>
  <c r="O33" i="8"/>
  <c r="O28" i="8"/>
  <c r="O23" i="8"/>
  <c r="L11" i="8"/>
  <c r="K11" i="8"/>
  <c r="J11" i="8"/>
  <c r="I11" i="8"/>
  <c r="G11" i="8"/>
  <c r="E11" i="8"/>
  <c r="C11" i="8"/>
  <c r="O38" i="7"/>
  <c r="O33" i="7"/>
  <c r="O28" i="7"/>
  <c r="O23" i="7"/>
  <c r="L11" i="7"/>
  <c r="K11" i="7"/>
  <c r="J11" i="7"/>
  <c r="I11" i="7"/>
  <c r="G11" i="7"/>
  <c r="E11" i="7"/>
  <c r="C11" i="7"/>
  <c r="O38" i="6"/>
  <c r="O33" i="6"/>
  <c r="O28" i="6"/>
  <c r="O23" i="6"/>
  <c r="L11" i="6"/>
  <c r="K11" i="6"/>
  <c r="J11" i="6"/>
  <c r="I11" i="6"/>
  <c r="G11" i="6"/>
  <c r="E11" i="6"/>
  <c r="C11" i="6"/>
  <c r="O38" i="5"/>
  <c r="O36" i="5"/>
  <c r="O33" i="5"/>
  <c r="O28" i="5"/>
  <c r="O23" i="5"/>
  <c r="O41" i="5" s="1"/>
  <c r="I11" i="5"/>
  <c r="G11" i="5"/>
  <c r="E11" i="5"/>
  <c r="C11" i="5"/>
  <c r="O11" i="5" s="1"/>
  <c r="O74" i="5" s="1"/>
  <c r="O36" i="4"/>
  <c r="O38" i="4" s="1"/>
  <c r="O33" i="4"/>
  <c r="O28" i="4"/>
  <c r="O17" i="4"/>
  <c r="O23" i="4" s="1"/>
  <c r="L11" i="4"/>
  <c r="J11" i="4"/>
  <c r="I11" i="4"/>
  <c r="G11" i="4"/>
  <c r="C11" i="4"/>
  <c r="O36" i="3"/>
  <c r="O38" i="3" s="1"/>
  <c r="O33" i="3"/>
  <c r="O28" i="3"/>
  <c r="O41" i="3" s="1"/>
  <c r="O23" i="3"/>
  <c r="K11" i="3"/>
  <c r="J11" i="3"/>
  <c r="I11" i="3"/>
  <c r="G11" i="3"/>
  <c r="E11" i="3"/>
  <c r="C11" i="3"/>
  <c r="H44" i="2"/>
  <c r="O38" i="2"/>
  <c r="O33" i="2"/>
  <c r="O28" i="2"/>
  <c r="O23" i="2"/>
  <c r="O41" i="2" s="1"/>
  <c r="L11" i="2"/>
  <c r="K11" i="2"/>
  <c r="J11" i="2"/>
  <c r="I11" i="2"/>
  <c r="G11" i="2"/>
  <c r="E11" i="2"/>
  <c r="C11" i="2"/>
  <c r="O41" i="11" l="1"/>
  <c r="O11" i="12"/>
  <c r="O11" i="2"/>
  <c r="O70" i="2" s="1"/>
  <c r="O74" i="2" s="1"/>
  <c r="O11" i="7"/>
  <c r="O70" i="7" s="1"/>
  <c r="O74" i="7" s="1"/>
  <c r="O41" i="7"/>
  <c r="O11" i="9"/>
  <c r="O70" i="9" s="1"/>
  <c r="O74" i="9" s="1"/>
  <c r="L11" i="11"/>
  <c r="O41" i="12"/>
  <c r="O11" i="11"/>
  <c r="O70" i="11" s="1"/>
  <c r="O74" i="11" s="1"/>
  <c r="O11" i="10"/>
  <c r="O74" i="10" s="1"/>
  <c r="O41" i="10"/>
  <c r="O41" i="6"/>
  <c r="O11" i="6"/>
  <c r="O70" i="6" s="1"/>
  <c r="O74" i="6" s="1"/>
  <c r="O11" i="8"/>
  <c r="O70" i="8" s="1"/>
  <c r="O74" i="8" s="1"/>
  <c r="O41" i="8"/>
  <c r="O11" i="3"/>
  <c r="O70" i="3" s="1"/>
  <c r="O74" i="3" s="1"/>
  <c r="I12" i="1" s="1"/>
  <c r="L11" i="3"/>
  <c r="O11" i="4"/>
  <c r="O38" i="9"/>
  <c r="O41" i="9" s="1"/>
  <c r="O74" i="4" l="1"/>
  <c r="O70" i="12"/>
  <c r="O74" i="12" s="1"/>
</calcChain>
</file>

<file path=xl/sharedStrings.xml><?xml version="1.0" encoding="utf-8"?>
<sst xmlns="http://schemas.openxmlformats.org/spreadsheetml/2006/main" count="1024" uniqueCount="240">
  <si>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</si>
  <si>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</si>
  <si>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</si>
  <si>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</si>
  <si>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</si>
  <si>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</si>
  <si>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</si>
  <si>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</si>
  <si>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</si>
  <si>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</si>
  <si>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</si>
  <si>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</si>
  <si>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</si>
  <si>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MOLINA ORJUELA DOUGLAS EDUARDO</t>
  </si>
  <si>
    <t>TÍTULO DE PREGRADO EN CIENCIA POLÍTICA. CON TÍTULO DE MAESTRÍA EN ÁREAS AFINES A LA CIENCIA POLÍTICA O A LAS CIENCIAS SOCIALES, PREFERIBLEMENTE CON TÍTULO DE DOCTORADO EN CIENCIA POLÍTICA, O EN ÁREAS AFINES. CON EXPERIENCIA EN DOCENCIA UNIVERSITARIA MÍNIMA DE UN (1) AÑO. CON EXPERIENCIA INVESTIGATIVA DEMOSTRADA, PREFERIBLEMENTE EN TEORÍAS POLÍTICAS CONTEMPORÁNEAS, O TEORÍAS O ESTUDIOS CON ENFOQUE DE GÉNERO O FEMINISMO, O TEORÍAS CRÍTICAS O ESTUDIOS CRÍTICOS, O METODOLOGÍA DE LA INVESTIGACIÓN.</t>
  </si>
  <si>
    <t>FACULTAD DE CIENCIAS HUMANAS Y ARTES</t>
  </si>
  <si>
    <t>POLITÓLOGO, Universidad Javeriana, 18/04/2002</t>
  </si>
  <si>
    <t>ESPECIALISTA EN GERENCIA DE PROYECTOS EDUCATIVOS Universidad Cooperativa de Colombia 28/07/2011, MAGISTER EN DESARROLLO RURAL, Universidad Javeriana, 11/10/2013</t>
  </si>
  <si>
    <t>X</t>
  </si>
  <si>
    <t>RICCARDI DAVIDE</t>
  </si>
  <si>
    <t>POLITOLOGO (PREGRADO EN CIENCIAS POLÍTICAS Y SOCIALES) Universita degli Studi Internazionale Di Roma, 07/04/2009, Convalidado Res 07836</t>
  </si>
  <si>
    <t>MAGÍSTER EN CIENCIAS POLÍTICAS PARA LAS INSTITUCIONES Y LAS ORGANIZACIONES INTERNACIONALES, DOCTOR EN CIENCIAS SOCIALES, Degli Estudi S Pio V, 20/05/2020, Convalidado Res. 7836</t>
  </si>
  <si>
    <t>MARTÍNEZ GÓMEZ NICOLÁS</t>
  </si>
  <si>
    <t>POLITÓLOGO,Universidad Nacional de Colombia, 18 de agosto de 2011</t>
  </si>
  <si>
    <t>MAGÍSTER EN ESTUDIOS SOCIALES, Universidad Pedagógica Nacional, 19 de julio de 2019.</t>
  </si>
  <si>
    <t>COPETE NARVÁEZ JOSÉ DAVID</t>
  </si>
  <si>
    <t>POLITÓLOGO, Universidad Nacional de Colombia, 29/07/2009</t>
  </si>
  <si>
    <t>MAGISTER EN POLÍTICAS PÚBLICAS, ESTUDIOS EN PROCESO Universidad Nacional de Colombia, 25/08/2016</t>
  </si>
  <si>
    <t>CAPERA FIGUEROA JOSE JAVIER</t>
  </si>
  <si>
    <t>POLITÓLOGO, Universidad del Tolima, 04 de diciembre del 2015</t>
  </si>
  <si>
    <t>MAESTRÍA EN SOCIOLOGÍA POLÍTICA-MAESTRO EN SOCIOLOGÍA POLÍTICA, Instituto de Investigaciones, DR. José María Luis Mora, 01 de octubre del 2018</t>
  </si>
  <si>
    <t>PARRA MUÑOZ OSCAR GIOVANI</t>
  </si>
  <si>
    <t>POLITÓLOGO, Universidad del Cauca, 21/12/2011</t>
  </si>
  <si>
    <t>MAGÍSTER EN TERRITORIO, CONFLICTO Y CULTURA, Universidad de Tolima 01/12/2017</t>
  </si>
  <si>
    <t>NÚÑEZ PRADO CHRISTIAN DAVID</t>
  </si>
  <si>
    <t>POLITÓLOGO, Universidad Javeriana Cali 20/11/2015</t>
  </si>
  <si>
    <t xml:space="preserve">MAGÍSTER EN FILOSOFÍA, Universidad del Valle 14/12/2019 </t>
  </si>
  <si>
    <t>BARRERA TÉLLEZ ANDREA MARCELA</t>
  </si>
  <si>
    <t>POLITÓLOGA, Universidad Nacional de Colombia, 02/12/2010</t>
  </si>
  <si>
    <t>ESPECIALISTA EN ACCIÓN SIN DAÑO Y CONSTRUCCIÓN DE PAZ  Universidad Nacional de Colombia, 05/10/2011, MAGÍSTER EN CIENCIAS SOCIALES CON MENCIÓN EN SOCIOLOGÍA, DOCTORADO EN SOCIOLOGÍA Y GÉNERO, École des hautes études en sciences sociales, 5/08/2015.</t>
  </si>
  <si>
    <t>TORRES COLLAZOS LEIDY CONSUELO</t>
  </si>
  <si>
    <t>POLITÓLOGA, Universidad del Cauca, 16 de junio del 2010</t>
  </si>
  <si>
    <t>MAGISTER EN ANTROPOLOGÍA, Universidad del Cauca, 13 de septiembre de 2013, 
DOCTORA EN ANTROPOLOGÍA, Universidad del Cauca, 10 de diciembre del 2021</t>
  </si>
  <si>
    <t>LONDOÑO NIÑO EDGAR ANDRÉS</t>
  </si>
  <si>
    <t>POLITÓLOGO,Universidad Nacional de Colombia, 30/08/2010</t>
  </si>
  <si>
    <t>MAGÍSTER EN RELACIONES INTERNACIONALES Universidad Estadual Paulista (UNESP) 27/3/2014, ESPECIALISTA EN MERCADOS Y POLÍTICAS DEL SUELO EN AMÉRICA LATINA Universidad Nacional de Colombia 24/8/2012, DOCTOR EN CIENCIA POLÍTICA Universidad del Estado de Rio de Janeiro (UERJ) 2/5/2022</t>
  </si>
  <si>
    <t>BELTRÁN PINEDA ANGÉLICA TATIANA</t>
  </si>
  <si>
    <t>POLITÓLOGA, Universidad de Antioquia 11/09/2002</t>
  </si>
  <si>
    <t>MAGÍSTER EN COMUNICACIÓN POLÍTICA , Universidad EAFIT 27/11/2020</t>
  </si>
  <si>
    <t>U N I V E R S I D A D  D E L  T O L I M A</t>
  </si>
  <si>
    <t>V I C E R R E C T O R Í A    D E    D O C E N C I A</t>
  </si>
  <si>
    <t>#REF!</t>
  </si>
  <si>
    <t>CONVOCATORIA 2022</t>
  </si>
  <si>
    <t>REQUERIMIENTO PROFESORES:</t>
  </si>
  <si>
    <t>PLANTA</t>
  </si>
  <si>
    <t>CÓDIGO:</t>
  </si>
  <si>
    <t>CHA1-2022</t>
  </si>
  <si>
    <t>UNIDAD ACADÉMICA:</t>
  </si>
  <si>
    <t>FACULTAD CIENCIAS HUMANAS Y ARTES</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</si>
  <si>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</si>
  <si>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</si>
  <si>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</si>
  <si>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</si>
  <si>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</si>
  <si>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</si>
  <si>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</si>
  <si>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</si>
  <si>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</si>
  <si>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</si>
  <si>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</si>
  <si>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</si>
  <si>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</si>
  <si>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</si>
  <si>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t>Politologo, Universidad Javeriana, 18/04/2002</t>
  </si>
  <si>
    <r>
      <rPr>
        <b/>
        <sz val="10"/>
        <color theme="1"/>
        <rFont val="Arial"/>
        <family val="2"/>
      </rPr>
      <t xml:space="preserve">ESPECIALIZACIONES
</t>
    </r>
    <r>
      <rPr>
        <b/>
        <sz val="8"/>
        <color theme="1"/>
        <rFont val="Arial"/>
        <family val="2"/>
      </rPr>
      <t xml:space="preserve"> (1 PUNTO)</t>
    </r>
  </si>
  <si>
    <t>Especialista en gerencia de proyectos educativos, Universidad Cooperativa de Colombia, 28/07/2011</t>
  </si>
  <si>
    <r>
      <rPr>
        <b/>
        <sz val="10"/>
        <color theme="1"/>
        <rFont val="Arial"/>
        <family val="2"/>
      </rPr>
      <t xml:space="preserve">MAESTRÍAS 
</t>
    </r>
    <r>
      <rPr>
        <b/>
        <sz val="8"/>
        <color theme="1"/>
        <rFont val="Arial"/>
        <family val="2"/>
      </rPr>
      <t>(3 PUNTOS)</t>
    </r>
  </si>
  <si>
    <t>Magister en Desarrollo Rural, Universidad Javeriana, 11/10/2013</t>
  </si>
  <si>
    <r>
      <rPr>
        <b/>
        <sz val="10"/>
        <color theme="1"/>
        <rFont val="Arial"/>
        <family val="2"/>
      </rPr>
      <t xml:space="preserve">DOCTORADOS  
</t>
    </r>
    <r>
      <rPr>
        <b/>
        <sz val="8"/>
        <color theme="1"/>
        <rFont val="Arial"/>
        <family val="2"/>
      </rPr>
      <t>(3 PUNTOS, DOCTORADO SIN EL REQUISITO DE LA MAESTRÍA: 6 PUNTOS)</t>
    </r>
  </si>
  <si>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</si>
  <si>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</si>
  <si>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</si>
  <si>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OIM, Prestación de servicios, 06/08/2020 al 31/12/2020. Total días: 148. Total: 148/360: 0,41</t>
  </si>
  <si>
    <t>TOTAL EXPERIENCIA PROFESIONAL</t>
  </si>
  <si>
    <t>EXPERIENCIA DOCENTE (HASTA 10 PUNTOS)</t>
  </si>
  <si>
    <t>EXPERIENCIA DOCENTE</t>
  </si>
  <si>
    <t>Universidad de Cundinamarca, Docente tiempo completo, 24/06/2003 al 14/12/2003. Total días: 148. Total:0,41 puntos 
Universidad de Cundinamarca, Docente tiempo completo, 09/02/2004 al 30/06/2004. Total días: 141. Total:0,39  puntos
Universidad de Cundinamarca, Docente tiempo completo, 01/07/2004 al 15/12/2004. Total días: 161. Total: 0,44  puntos
Universidad de Cundinamarca, Docente tiempo completo, 08/02/2005 al 24/06/2005. Total días: 136. Total:0,37  puntos
Universidad de Cundinamarca, Docente tiempo completo, 02/08/2005 al 03/12/2005. Total días: 121. Total:0,33  puntos
Universidad de Cundinamarca, Docente tiempo completo, 01/02/2006 al 17/06/2006. Total días: 136. Total:0,37  puntos
Universidad de Cundinamarca, Docente medio tiempo, 08/08/2006 al 30/11/2006. Total días: 102. Total: 0,15  puntos
De la experiencia de la Universidad de Cundinamarca no se contabiliza el último ítem incluido en el certificado pues no señala las horas cotratadas.
Universidad Colegio Mayor de Cundinamarca, Docente ocasional medio tiempo, 21/07/2006 al 30/11/2006. Total días: 99. Total: 0,13  puntos
Universidad Colegio Mayor de Cundinamarca, Docente ocasional tiempo completo, 18/01/2007 al 06/06/2006. Total días: 138. Total: 0,38  puntos
Universidad Colegio Mayor de Cundinamarca, Docente ocasional tiempo completo, 19/07/2007 al 30/11/2007. Total días: 131. Total: 0,36 puntos
Universidad Colegio Mayor de Cundinamarca, Docente ocasional tiempo completo, 16/01/2008 al 07/06/2008. Total días: 141. Total: 0,39 puntos
Universidad Colegio Mayor de Cundinamarca, Docente ocasional tiempo completo, 16/07/2008 al 27/11/2008. Total días: 139. Total: 0,38 puntos
Universidad Colegio Mayor de Cundinamarca, Docente ocasional tiempo completo, 15/01/2009 al 05/06/2009. Total días: 140. Total: 0,38 puntos
Universidad Colegio Mayor de Cundinamarca, Docente ocasional tiempo completo, 17/07/2009 al 28/11/2009. Total días: 139. Total: 0,38 puntos
Universidad Colegio Mayor de Cundinamarca, Docente ocasional tiempo completo, 20/01/2010 al 09/06/2010. Total días: 139. Total: 0,38 puntos
Universidad Colegio Mayor de Cundinamarca, Docente ocasional tiempo completo, 21/07/2010 al 30/11/2010. Total días: 129. Total: 0,35 puntos
Universidad Manuela Beltrán, Docente medio tiempo, 20/01/2014 al 03/03/2014. Total días: 41. Total: 0,05 puntos
Universidad Manuela Beltrán, Docente tiempo completo, 04/03/2014 al 24/07/2014. Total días: 140. Total: 0,38 puntos
Universidad San Buenaventura, Profesor tiempo completo, 01/02/2011 al 30/11/2011. Total días: 299. Total: 0,83 puntos
Universidad San Buenaventura, Profesor tiempo completo, 16/01/2012 al 12/12/2012. Total días: 341. Total: 0,94 puntos
Universidad San Buenaventura, Profesor tiempo completo, 01/02/2013 al 30/11/2012. Total días: 299. Total: 0,83 puntos
Universidad San Buenaventura, Profesor medio tiempo, 01/02/2014 al 14/06/2014. Total días: 134. Total: 0,18 puntos
Universidad San Buenaventura, Profesor medio tiempo, 21/07/2014 al 15/11/2014. Total días: 114. Total: 0,15 puntos
Universidad San Buenaventura, Profesor medio tiempo, 02/02/2015 al 04/06/2015. Total días: 122. Total: 0,16 puntos
Universidad Militar Nueva Granada, Profesor tiempo completo, 19/01/2015 al 18/12/2015. Total días: 319. Total: 0,88 puntos
Universidad Militar Nueva Granada, Profesor hora cátedra, 20/01/2014 al 21/06/2014 y 21/07/2014 al 12/12/2014. Total horas: 576 = 1,2  puntos
Universidad Militar Nueva Granada, Profesor hora cátedra, 20/01/2013 al 21/06/2013 y 21/07/2013 al 21/12/2013. Total horas: 764 = 1,59  puntos
Universidad Militar Nueva Granada, Profesor hora cátedra, 16/01/2012 al 21/06/2012 y 10/07/2012 al 14/12/2012. Total horas: 608 = 1,26  puntos
Universidad Militar Nueva Granada, Profesor hora cátedra, 17/01/2011 al 10/12/2011 Total horas: 874 = 1,82  puntos
Universidad Militar Nueva Granada, Profesor hora cátedra, 19/01/2010 al 11/12/2010 Total horas: 230 = 0,47  puntos
Universidad Militar Nueva Granada, Profesor hora cátedra, 19/01/2009 al 12/12/2009 Total horas: 399 = 0,83  puntos
Universidad Militar Nueva Granada, Profesor hora cátedra, 21/01/2008 al 12/12/2008 Total horas: 281 = 0,58  puntos
Universidad Militar Nueva Granada, Profesor hora cátedra, 26/07/2007 al 23/11/2007 Total horas: 84 = 0,17  puntos
Universidad Militar Nueva Granada, Orden de prestación de servicios, 19/08/2010 al 31/10/2010 Total horas: 20 = 0,04  puntos
Universidad Militar Nueva Granada, Orden de prestación de servicios, 25/08/2009 al 15/11/2009 Total horas: 14 = 0,029  puntos
Uniagraria, Docente hora cátedra, 14/08/2017 al 18/11/2017. Total horas: 120 = 0,25  puntos
Uniagraria, Docente hora cátedra, 05/02/2018 al 26/05/2018. Total horas: 160 = 0,33  puntos
Uniagraria, Docente hora cátedra, 07/08/2018 al 20/11/2018. Total horas: 256 = 0,53  puntos
Uniagraria, Docente hora cátedra, Primer periodo 2019. Total horas: 160= 0,33  puntos
Uniagraria, Docente hora cátedra, Segundo periodo 2019. Total horas: 160= 0,33  puntos
Uniagraria, Docente hora cátedra, Primer periodo 2020. Total horas: 128= 0,26 puntos 
Pontificia Universidad Javeriana - Catedrático =1013 horas =2,11 años =2,11 puntos
Universidad Jorge Tadeo Lozano, profesor hora cátedra posgrado= 348 horas= 0,73 años=0,73 puntos
El certificado de UNITEC y de la Universidad del Cauca no permiten establecer cuántas horas se dictaron. 
Escuela superior de guerra, docente ocasional, 12/09/2015 al 24/10/2015. Total horas: 18.
Escuela superior de guerra, docente ocasional, 20/02/2016 al 29/10/2016. Total horas: 68.
Escuela superior de guerra, docente ocasional, 02/03/2017 al 02/12/2017. Total horas: 140.
Escuela superior de guerra, docente ocasional, 24/01/2018 al 01/12/2018. Total horas: 317.
Escuela superior de guerra, docente ocasional, 26/03/2019 al 06/12/2019. Total horas: 138.
Escuela superior de guerra, docente ocasional, 25/03/2020 al 05/11/2020. Total horas: 132.
Escuela superior de guerra, docente ocasional, 05/04/2021 al 30/09/2021. Total horas: 168.
Total horas cátedra: 7327. Total: 15,26. La puntuación máxima es 10.</t>
  </si>
  <si>
    <t>TOTAL EXPERIENCIA DOCENTE</t>
  </si>
  <si>
    <t>PRODUCCIÓN INTELECTUAL (HASTA 10 PUNTOS)</t>
  </si>
  <si>
    <t>PRODUCCIÓN INTELECTUAL</t>
  </si>
  <si>
    <r>
      <rPr>
        <b/>
        <sz val="10"/>
        <color theme="1"/>
        <rFont val="Arial"/>
        <family val="2"/>
      </rPr>
      <t>ARTÍCULOS EN REVISTAS INDEXADAS U HOMOLOGADAS:</t>
    </r>
    <r>
      <rPr>
        <sz val="10"/>
        <color theme="1"/>
        <rFont val="Arial"/>
        <family val="2"/>
      </rPr>
      <t xml:space="preserve">
*Gobernanza indígena en tiempos de COVID-19 en Colombia. Salud UIS. ISSN 21458464,01210807. Volumen 54 de 2022. Categoría B. 2 autores= 2 puntos. 
*¿Se está construyendo paz ambiental territorial con los pueblos ancestrales de Puerto Nariño, Amazonas-Colombia? Una mirada desde la ecología social y el buen vivir. Reflexión Política. ISSN 0124-0781.  Vol. 21 Núm. 41 (2019). 2 autores. Categoría B= 2 puntos. 
*Integración de capacidades de la vigilancia aérea urbana aplicadas a la seguridad ciudadana en Bogotá. Academia y virtualidad. ISSN 20110731. vol. 17 n.o 1 | enero-junio del 2022. 3 autores. Categoría C= 2 puntos. 
</t>
    </r>
    <r>
      <rPr>
        <b/>
        <sz val="10"/>
        <color theme="1"/>
        <rFont val="Arial"/>
        <family val="2"/>
      </rPr>
      <t>ARTÍCULOS EN REVISTAS NO INDEXADAS NI HOMOLOGADAS:</t>
    </r>
    <r>
      <rPr>
        <sz val="10"/>
        <color theme="1"/>
        <rFont val="Arial"/>
        <family val="2"/>
      </rPr>
      <t xml:space="preserve">
*La posmemoria: un elemento fundamental para la construcción de ciudadanía en Soacha. Analecta política. | Vol. 9 | No. 16 | enero-junio | 2019 | ISSN-e: 2390-0067. 3 autores=0,5 puntos. 
*La distopía que sacó a flote el COVID-19 en la sociedad colombiana del siglo XXI.  Biociencias; ISSN: 2619-4759. Vol. 4 Núm. 1 (2020). 3 autores= 0,5 puntos. 
*La superioridad aérea en las políticas de seguridad y defensa de Suramérica. CIENCIA Y PODER AÉREO. ISSN 19097050,23899468. vol. 15 n.o 1 | enero-junio del 2020. 2 autores= 0,5 puntos. 
*Compromiso de Alta Calidad de los Programas Ofrecidos en la Metodología Distancia. Academia y virtualidad. ISSN 20110731. vol. 11 n.o 1 | enero-junio del 2018. 3 autores= 0,5 puntos. 
</t>
    </r>
    <r>
      <rPr>
        <b/>
        <sz val="10"/>
        <color theme="1"/>
        <rFont val="Arial"/>
        <family val="2"/>
      </rPr>
      <t>LIBROS DERIVADOS DE INVESTIGACIÓN:</t>
    </r>
    <r>
      <rPr>
        <sz val="10"/>
        <color theme="1"/>
        <rFont val="Arial"/>
        <family val="2"/>
      </rPr>
      <t xml:space="preserve">
*Diálogos: “Derechos Humanos” Una mirada desde el sistema de protección y reparación a las víctimas del conflicto Armado colombiano. ISBN: 978-958-42-8903-2. Editorial Planeta Colombiana S.A. Publicado:2020-06-12. 8 autores=1,25 puntos. 
*Desafíos para la Seguridad y Defensa Nacional de Colombia: Teoría y Praxis. ISBN 978-958-56252-5-9. 25 autores.Editorial:Escuela Superior de Guerra General Rafael Reyes Prieto. Publicado:2017-12-29=0,4 puntos.
*Territorios, conflictos y resistencias. ISBN 978-958-782-374-5. 10 autores. Editorial:Universidad Santo Tomás. Publicado:2020-12-18= 1 punto.
El aspirante alcanza el tope por el concepto de producción intelectual. </t>
    </r>
  </si>
  <si>
    <t>TOTAL PRODUCCIÓN INTELECTUAL</t>
  </si>
  <si>
    <r>
      <rPr>
        <b/>
        <sz val="10"/>
        <color theme="1"/>
        <rFont val="Arial"/>
        <family val="2"/>
      </rPr>
      <t xml:space="preserve">PREGRADO 
</t>
    </r>
    <r>
      <rPr>
        <b/>
        <sz val="8"/>
        <color theme="1"/>
        <rFont val="Arial"/>
        <family val="2"/>
      </rPr>
      <t>(4 PUNTOS)</t>
    </r>
  </si>
  <si>
    <t>Politologo, Universita degli Studi Internazionale Di Roma, 07/04/2009, Convalidado Res 07836</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</si>
  <si>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</si>
  <si>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</si>
  <si>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Magíster en ciencias políticas para las instituciones y las organizaciones internacionales, Degli Estudi S Pio V, 20/05/2020, Convalidado Res. 7836</t>
  </si>
  <si>
    <r>
      <rPr>
        <b/>
        <sz val="10"/>
        <color theme="1"/>
        <rFont val="Arial"/>
        <family val="2"/>
      </rPr>
      <t xml:space="preserve">DOCTORADOS  
</t>
    </r>
    <r>
      <rPr>
        <b/>
        <sz val="8"/>
        <color theme="1"/>
        <rFont val="Arial"/>
        <family val="2"/>
      </rPr>
      <t>(3 PUNTOS, DOCTORADO SIN EL REQUISITO DE LA MAESTRÍA: 6 PUNTOS)</t>
    </r>
  </si>
  <si>
    <t>Doctor en ciencias sociales, Universidad del Norte, 13/03/2020.</t>
  </si>
  <si>
    <r>
      <rPr>
        <b/>
        <sz val="10"/>
        <color theme="1"/>
        <rFont val="Arial"/>
        <family val="2"/>
      </rPr>
      <t xml:space="preserve">EXPERIENCIA PROFESIONAL
</t>
    </r>
    <r>
      <rPr>
        <b/>
        <sz val="8"/>
        <color theme="1"/>
        <rFont val="Arial"/>
        <family val="2"/>
      </rPr>
      <t>(INCLUYE EXPERIENCIA EN INVESTIGACIÓN Y PROYECCIÓN SOCIAL)</t>
    </r>
  </si>
  <si>
    <t>Università de Pavia. Investigador. 01/05/2021 al 25/03/2022. Total días: 324. Total: 324/360: 0,9
Universidad del norte-Investigación- 1/1/2019 al 29/8/2020= 240 días =0,66 puntos 
Animosa. Campañas de solidaridad- No se pude contabilizar no establece día de inicio ni día de fin</t>
  </si>
  <si>
    <r>
      <rPr>
        <b/>
        <sz val="10"/>
        <color theme="1"/>
        <rFont val="Arial"/>
        <family val="2"/>
      </rPr>
      <t>ARTÍCULOS EN REVISTAS INDEXADAS U HOMOLOGADAS:</t>
    </r>
    <r>
      <rPr>
        <sz val="10"/>
        <color theme="1"/>
        <rFont val="Arial"/>
        <family val="2"/>
      </rPr>
      <t xml:space="preserve">
*Comunicación comunitaria y construcción etnogenérica de las indígenas del Cauca (Colombia) frente a los conflictos territoriales. Dialogo Andino. ISSN: 0716-2278. No 66 DICIEMBRE 2021. Categoría A1. 3 autores=4 puntos.
*Tomando en serio Cartas desde la cárcel. Reflexiones sobre Lettere dal carcere de Antonio Gramsci, coordinado
por Francesco Giasi (Turín: Einaudi, 2020). Colombia Internacional. ISSN 0121-5612. Categoría A1. 2 autores=4 puntos.
*Cooperação internacional para a paz na Colômbia: divergências e convergências entre os Estados Unidos e a União Europeia. Estudos Internacionais. ISSN: 2317-773X. v. 9 n. 3 setembro 2021. Categoría C. 2 autores=2 puntos. 
El aspirante alcanza el tope por el concepto de producción intelectual.</t>
    </r>
  </si>
  <si>
    <t>FACULTAD:</t>
  </si>
  <si>
    <r>
      <rPr>
        <b/>
        <sz val="10"/>
        <color theme="1"/>
        <rFont val="Arial"/>
        <family val="2"/>
      </rPr>
      <t xml:space="preserve">PREGRADO 
</t>
    </r>
    <r>
      <rPr>
        <b/>
        <sz val="8"/>
        <color theme="1"/>
        <rFont val="Arial"/>
        <family val="2"/>
      </rPr>
      <t>(4 PUNTOS)</t>
    </r>
  </si>
  <si>
    <t>POLITÓLOGO, Universidad Nacional de Colombia, 18 de agosto de 2011</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</si>
  <si>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</si>
  <si>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</si>
  <si>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Magíster en estudios sociales, Universidad Pedagógica Nacional, 19 de julio de 2019.</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</si>
  <si>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</si>
  <si>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</si>
  <si>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Fedesarrollo. Asistente de investigación. Tiempo completo. 
16/08/2021 al 30/12/2021=134 días =0,37
26/04/2021 al 25/06/2021= 60 días =0,16
1/10/2020 al 15/12/2020=75 días= 0,20
21/10/2019 al 20/03/2020= 151 días= 0,41
9/04/2019. 08/08/2019. 121 días= 0,33 
Total 565 días = 1, 57 años
FUNDALECTURA- CPS- 02/07/2019 al 12/31/2019 = 101 días=0,28 puntos
UNIMINUTO=8/08/2017-15/12/2017 =129 días =0,35</t>
  </si>
  <si>
    <t>Corporación Universitaria Republicana Docente Medio Tiempo
03/02/2015-31/05/2015= 117 días= 0,16
03/08/2015-30/11/2015= 119 días =0,16
01/02/2016-27/05/2016=116 días =0,16
03/082016-26/11/2016= no se le puede puntuar ya que no establece si es medio tiempo tiempo completo o catedra
01/02/2017-31/05/2017= no se le puede puntuar ya que no establece si es medio tiempo tiempo completo o catedra
Universidad Minuto de Dios
9/04/2016-16/04/2016= No se puede puntuar ya que no establece que es tiempo parcial
24/10/2015-31/10/2015= No se puede puntuar ya que no establece que es tiempo parcial
14/04/2018-28/04/2018= No se puede puntuar ya que no establece que es tiempo parcial
Docente Medio TIEMPO= 10/08/2017-10/12/2017=122 días =0,17</t>
  </si>
  <si>
    <r>
      <rPr>
        <b/>
        <sz val="10"/>
        <color theme="1"/>
        <rFont val="Arial"/>
        <family val="2"/>
      </rPr>
      <t>ARTÍCULOS EN REVISTAS INDEXADAS U HOMOLOGADAS:</t>
    </r>
    <r>
      <rPr>
        <sz val="10"/>
        <color theme="1"/>
        <rFont val="Arial"/>
        <family val="2"/>
      </rPr>
      <t xml:space="preserve">
*Retos y aprendizajes de la sistematización de experiencias de educación popular. El caso del Pre-Universidad Tunjuelo Popular en Bogotá. Nicolás Martínez. Revista Brasileira de Educaçao. ISSN: 1413-2478. Volumen: 24, Publicado: 2019. Clasificación C. 1 autor= 2 puntos.
*Formación en investigación pedagógica: experiencias de docentes en formación en pedagogíoa infantil. Juan Esteban Santamaría; Johán Andrés Nieto; John Jairo García; Nicolás Martínez. Revista Educaçao e pesquisa. ISSN: 1517-9702. Volumen: 45, Publicado: 2019. Clasificación C. 4 autores= 1 punto.
</t>
    </r>
    <r>
      <rPr>
        <b/>
        <sz val="10"/>
        <color theme="1"/>
        <rFont val="Arial"/>
        <family val="2"/>
      </rPr>
      <t>LIBRO DERIVADO DE INVESTIGACIÓN:</t>
    </r>
    <r>
      <rPr>
        <sz val="10"/>
        <color theme="1"/>
        <rFont val="Arial"/>
        <family val="2"/>
      </rPr>
      <t xml:space="preserve">
Proyectos de infraestructura resilente a impactos del cambio climático. Resumen ejecutivo. ISBN 978-958-52187-4-1. Jairo Núñez; María del Pilar Ruíz; Juan Benavides; Nicolás Martínez. Editorial:Fundación para la Educación Superior y el Desarrollo. Publicado: 2019-10-08= 2,5 puntos.
</t>
    </r>
    <r>
      <rPr>
        <b/>
        <sz val="10"/>
        <color theme="1"/>
        <rFont val="Arial"/>
        <family val="2"/>
      </rPr>
      <t>LIBROS DE TEXTO:</t>
    </r>
    <r>
      <rPr>
        <sz val="10"/>
        <color theme="1"/>
        <rFont val="Arial"/>
        <family val="2"/>
      </rPr>
      <t xml:space="preserve">
* La alfabetización en Bogotá Historias de vida. Cuadernos de la bilioteca. Serie perspectivas. ISBN 978-958-5125-08-7. Editorial: Secretaría Distrital De Cultura, Recreación Y Deporte. Publicado: 2020-04-30. Silvia Alejandra Rey; Andrés González; Guerly Alexandra Londoño; Nicolás Martínez; Jesús David Pardo; Leidy Paola Picón; William Castaño; María Fernanda Silva. Libro de texto= 1 punto. 
* La alfabetización en Bogotá Diálogo de saberes entre comunidades. ISBN 978-958-5125-07-0. Editorial: Secretaría Distrital De Cultura, Recreación Y Deporte. Publicado: 2020-04-30. Silvia Alejandra Rey González, Andrés González Ávila, Guerly Alexandra Londoño Sefair, Nicolás Martínez Gómez, Jesús David Pardo Mercado, Leidy Paola Picón Aguirre, William Castaño Marulanda y María Fernanda Silva Salgado.. Libro de texto= 1 punto. 
</t>
    </r>
    <r>
      <rPr>
        <sz val="10"/>
        <color rgb="FFED7D31"/>
        <rFont val="Arial"/>
        <family val="2"/>
      </rPr>
      <t xml:space="preserve">
</t>
    </r>
    <r>
      <rPr>
        <sz val="10"/>
        <color theme="1"/>
        <rFont val="Arial"/>
        <family val="2"/>
      </rPr>
      <t>Certificado como ponente en el II seminario internacional de planeación participativa y desarrollo territorial en América Latina y Colombia. Se presenta el certiifcado, pero no hay memorias del evento. Total: 0. 
Certificado como ponente  en la III bienal latinoamericana y caribeña de infancias y juventudes. Desigualdades, desafíos a las democracias, memorias y re-existencias. Se presenta el certiifcado, pero no hay memorias del evento. Total: 0. 
Certificado como expositor en el II encuentro nacional de investigación  creación sobre el cuerpo. El giro corporal: prácticas corporales para la paz, la re-existencia y la reconciliación nacional. Se presenta el certiifcado, pero no hay memorias del evento. Total: 0.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r>
  </si>
  <si>
    <r>
      <rPr>
        <b/>
        <sz val="10"/>
        <color theme="1"/>
        <rFont val="Arial"/>
        <family val="2"/>
      </rPr>
      <t xml:space="preserve">PREGRADO 
</t>
    </r>
    <r>
      <rPr>
        <b/>
        <sz val="8"/>
        <color theme="1"/>
        <rFont val="Arial"/>
        <family val="2"/>
      </rPr>
      <t>(4 PUNTOS)</t>
    </r>
  </si>
  <si>
    <t>Politologo, Universidad Nacional de Colombia, 29/07/2009</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</si>
  <si>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</si>
  <si>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</si>
  <si>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Politica Publicas, Universidad Nacional de Colombia, 25/08/2016</t>
  </si>
  <si>
    <r>
      <rPr>
        <b/>
        <sz val="10"/>
        <color theme="1"/>
        <rFont val="Arial"/>
        <family val="2"/>
      </rPr>
      <t xml:space="preserve">DOCTORADOS  
</t>
    </r>
    <r>
      <rPr>
        <b/>
        <sz val="8"/>
        <color theme="1"/>
        <rFont val="Arial"/>
        <family val="2"/>
      </rPr>
      <t>(3 PUNTOS, DOCTORADO SIN EL REQUISITO DE LA MAESTRÍA: 6 PUNTOS)</t>
    </r>
  </si>
  <si>
    <t>PhD© Doctorado en Estudios Políticos y Relaciones Internacionales</t>
  </si>
  <si>
    <r>
      <rPr>
        <b/>
        <sz val="10"/>
        <color theme="1"/>
        <rFont val="Arial"/>
        <family val="2"/>
      </rPr>
      <t xml:space="preserve">EXPERIENCIA PROFESIONAL
</t>
    </r>
    <r>
      <rPr>
        <b/>
        <sz val="8"/>
        <color theme="1"/>
        <rFont val="Arial"/>
        <family val="2"/>
      </rPr>
      <t>(INCLUYE EXPERIENCIA EN INVESTIGACIÓN Y PROYECCIÓN SOCIAL)</t>
    </r>
  </si>
  <si>
    <r>
      <rPr>
        <sz val="10"/>
        <color theme="1"/>
        <rFont val="Arial"/>
        <family val="2"/>
      </rPr>
      <t xml:space="preserve">Universidad del Bosque OPS-25/05/2012 al 31/10/2012= 159 días. = 0,44 puntos 
Universidad del Bosque OPS-04/03/2013 al 03/06/2013= 91 días = 0,25 puntos
Universidad Nacional de ColombiaOPS-13/09/2013 al 28/02/2014= 168 días = 0,46 puntos
Universidad del Tolima. Director de programa ciencia política. 04/05/2015 al 14/08/20117= 833 días = 2,31 puntos
Universidad Surcolombiana OPS-05/10/2017 al 30/12/2017= 86 días = 0,23 puntos
                                                                   01/02/2018 al 30/05/2018= 118 días= 0,32 puntos 
Alcaldía de IbaguéOPS-30/08/2018 al 30/12/2018= 120días= 0,33 puntos 
Universidad Nacional de ColombiaOPS-12/12/2014 al 09/02/2015 = 59 días= 0,16 puntos 
Universidad Nacional de Colombia. Orden de prestación de servicios. 24/05/2018 al 22/06/2018. Total días: 22 días (no se contabilzan los días entre el 24/05/2018 y el 30/05/2018 por ser simultáneo con el contrato de la Universidad Surcolombiana). Total: 22/360: 0,06. 
Universidad Nacional de Colombia. Orden de prestación de servicios. 13/08/2018 al 31/08/2018. Total días: 17 (no se contabiliza el 31/08/2018 por ser simultáneo con el contrato de la Universidad Surcolombiana). Total: 17/360: 0,04.
Universidad Nacional de Colombia. Orden de prestación de servicios. 10/09/2018 al 11/09/2018. No se contabiliza por ser simultáneo con el contrato de la Universidad Sur Colombiana. 
</t>
    </r>
    <r>
      <rPr>
        <sz val="10"/>
        <color theme="1"/>
        <rFont val="Arial"/>
        <family val="2"/>
      </rPr>
      <t>Universidad Surcolombiana. Proyecto de investigación. 11/12/2020 al 15/09/2021= 278 días =0,77 puntos</t>
    </r>
    <r>
      <rPr>
        <sz val="10"/>
        <color theme="1"/>
        <rFont val="Arial"/>
        <family val="2"/>
      </rPr>
      <t xml:space="preserve">
Universidad Surcolombiana. Proyecto de responsabilidad social universitaria. 01/06/2021 al 15/09/2021= 106 días = 0,29 puntos </t>
    </r>
  </si>
  <si>
    <t xml:space="preserve">Universidad de Cundinamarca, Fusagasugá. Docente ocasional medio tiempo. 01/02/2011 al 11/06/2011. Total días: 121. Total: (121/360)/2: 0,16.
Universidad de Cundinamarca, Fusagasugá. Docente ocasional medio tiempo. 25/07/2011 al 25/11/2011. Total días: 120. Total: (120/360)72: 0,16.
Universidad de Cundinamarca, Fusagasugá. Docente ocasional medio tiempo. 06/02/2012 al 15/06/2012. Total días: 129. Total: (129/360)/2: 0,17.
Total medio tiempo: 0,49.
Universidad del Bosque. Profesor de cátedra. 19/08/2011 al 04/12/2011. 11 horas semanales. Total horas: 176.
Universidad del Bosque. Profesor de cátedra. 17/01/2012 al 09/12/2012. 18 horas semanales. Total horas: 288.
Universidad del Bosque. Profesor de cátedra. 09/07/2012 al 09/12/2012. En periodo 09/07/2012 al 31/08/2012 26 horas semanales. En periodo 01/09/2012 al 09/12/2012 18 horas semanales. Total horas: 352.
Universidad del Bosque. Profesor de cátedra.16/01/2013 al 08/12/2013.En periodo 16/01/2013 al 14/07/2013 29 horas semanales. En periodo 05/07/2013 al 08/12/2013 26 horas semanales. Total horas: 880.
Universidad del Bosque. Profesor de cátedra.14/01/2014 al 07/12/2014.En periodo 14/01/2014 al 13/07/2014 21 horas semanales. En periodo 14/07/2014 al 07/12/2014 27 horas semanales. Total horas: 768.
Universidad del Bosque. Profesor de cátedra.13/01/2015 al 30/06/2015.En periodo 13/01/2015 al 26/04/2015 34 horas semanales. En periodo 27/04/2015 al 30/06/2014 7 horas semanales. Total horas: 406. 
U.Nal de Colombia. Docente ocasional. 21/08/2018 al 07/12/2018. 4 horas semanales. Total semanas: 14. Total horas: 56.
U.Nal de Colombia. Docente ocasional. 02/12/2013 al 20/12/2013. 5 horas semanales. Total semanas: 3. Total horas: 15.
U.Nal de Colombia. Docente ocasional. 12/08/2013 al 10/11/2013. 5 horas semanales. Total semanas: 13. Total horas: 65.
U.Nal de Colombia. Docente ocasional. 01/04/2013 al 05/07/2013. 5 horas semanales. Total semanas: 13. Total horas: 65.
U.Nal de Colombia. Docente ocasional. 06/08/2012 al 30/11/2012. 5 horas semanales. Total semanas: 17. Total horas: 85.
Universidad del Tolima. Catedrático. Año 2015 semestre B. Total horas: 70,4.
Universidad del Tolima. Catedrático. Año 2016 semestre A.Total horas: 140,8.
Universidad del Tolima. Catedrático. Año 2016 semestre B.Total horas: 140,8.
Universidad del Tolima. Catedrático. Año 2017 semestre A.Total horas: 140,8.
Universidad del Tolima. Catedrático. Año 2017 semestre B.Total horas: 246,4.
Universidad del Tolima. Catedrático. Año 2018 semestre A.Total horas: 228,8.
Total horas cátedra: 4.124. Total: 8,59
Universidad Surcolombiana. Docente de planta tiempo completo. 19/03/2019 al 23/03/2022. Total años: 3. 
Total experiencia docente: 3+8,59+0,49: 12,08. Se asignan los 10 puntos máximos de este componente. </t>
  </si>
  <si>
    <r>
      <rPr>
        <b/>
        <sz val="10"/>
        <color theme="1"/>
        <rFont val="Arial"/>
        <family val="2"/>
      </rPr>
      <t>ARTÍCULOS EN REVISTAS NO INDEXADAS NI HOMOLOGADAS:</t>
    </r>
    <r>
      <rPr>
        <sz val="10"/>
        <color theme="1"/>
        <rFont val="Arial"/>
        <family val="2"/>
      </rPr>
      <t xml:space="preserve">
*El Catatumbo: Paz, pan, y tierra en el siglo XXI. Palabras al margen. ISSN: 2422-1139. Abril de 2018. 1 autor=0,5 puntos. 
*La gente del común, la política institucional y la construcción de la paz. Palabras al margen. ISSN: 2422-1139. Enero de 2018. 1 autor=0,5 puntos. 
*La corrupción y el delito como ejes gravitacionales de la democracia colombiana. Palabras al margen. ISSN: 2422-1139. Septiembre de 2017. 1 autor=0,5 puntos. 
*Juntar Voces de paz para superar la mentira y la politiquería guerreristas. Palabras al margen. ISSN: 2422-1139. Junio de 2017. 1 autor=0,5 puntos. 
El aspirante alcanza el tope por el concepto de publicaciones en revistas no indexadas o material divulgativo de proyección social.
Paro Nacional 2021 Perspectivas políticas. ISBN 978-628-7529-15-1.Según los soportes presentados no hay forma de establecer el número de autores y por lo mismo no se puede determinar el puntaje. </t>
    </r>
  </si>
  <si>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</si>
  <si>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</si>
  <si>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</si>
  <si>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MAESTRÍA EN SOCIOLOGÍA POLÍTICA: MAESTRO EN SOCIOLOGÍA POLÍTICA, Instituto de Investigaciones, DR. José María Luis Mora, 01 de octubre del 2018</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</si>
  <si>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</si>
  <si>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</si>
  <si>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Fundación de estudios superiores monseñor Abraham Escudero Montoya, Fundes. 24/08/2020 al 4/12/2020. Docente de cátedra, 8 horas semanales. Total horas: 104= 0,21
Fundación de estudios superiores monseñor Abraham Escudero Montoya, Fundes. 15/02/2021 al 11/06/2021. Docente de medio tiempo = 116 días = 0,16 puntos
Fundación de estudios superiores monseñor Abraham Escudero Montoya, Fundes. 17/08/2021 al 04/12/2021. Docente de medio tiempo= 109 días = 0,15 
Coorporación Universitaria Minuto de Dios. Término fijo. 02/01/2021 al 02/04/2021. 60 días/360: 0,16.
Universidad de Guadalajara. No se puede puntuar ya que no cumple con los terminos de referencia. </t>
  </si>
  <si>
    <r>
      <rPr>
        <b/>
        <sz val="10"/>
        <color theme="1"/>
        <rFont val="Arial"/>
        <family val="2"/>
      </rPr>
      <t>ARTÍCULOS EN REVISTAS INDEXADAS U HOMOLOGADAS:
*</t>
    </r>
    <r>
      <rPr>
        <sz val="10"/>
        <color theme="1"/>
        <rFont val="Arial"/>
        <family val="2"/>
      </rPr>
      <t xml:space="preserve">La reconfiguración de la esfera pública en América Latina: un acercamiento analítico desde la ciudadanía subalterna. Eduardo Andrés Sandoval; José Javier Capera. Revista El Ágora USB, Vol. 20 (2) de 2020. Revista indexada B en publindex=  2 puntos.
*Una aproximación a la descolonización de los estudios de paz: la experiencia intercultural  y de abajo del pueblo Nasa Wes'x Tolima, Colombia. Eduardo Andrés Sandoval; José Javier Capera. Revista Historia De La Educación Latinoamericana, Vol. 22 (35) de 2020. Revista indexada B en publindex= 2 puntos. 
*Experiencias locales de la formación ciudadana desde la infancia en las escuelas de Ibagué – Tolima (Colombia). Luz Amanda Ruiz; José Julián Ñañez; José Javier Capera. El Ágora USB, Vol. 18 (2), 2018. Revista indexada B en publindex. Total: 2.
* Una perspectiva crítica sobre la violencia en Colombia en épocas del postconflicto. Revista Utopía y Praxis. ISSN: 1316-5216. (JULIO-SEPTIEMBRE), 2017. autores: 2 Categoría: B Puntos: 2,0.
</t>
    </r>
    <r>
      <rPr>
        <b/>
        <sz val="10"/>
        <color theme="1"/>
        <rFont val="Arial"/>
        <family val="2"/>
      </rPr>
      <t>ARTÍCULOS EN REVISTAS NO INDEXADAS NI HOMOLOGADAS:</t>
    </r>
    <r>
      <rPr>
        <sz val="10"/>
        <color theme="1"/>
        <rFont val="Arial"/>
        <family val="2"/>
      </rPr>
      <t xml:space="preserve">
Ciudadanía intercultural crítica y decolonial en Nuestra América: la resistencia de los pueblos indígenas en los territorios ancestrales. Eduardo Andrés Sandoval; José Javier Capera. Revista Ratio Juris. Vol 16 (32). La revista no contaba con indexación para el momento en publindex. Total: 0,5. 
Hacia una sociología política descolonizadora de Nuestra América. Eduardo Andrés Sandoval; José Javier Capera. Revista de Ciencias Humanas, Teoría Social y Pensamiento Crítico. Extra No. 1. Revista no indexada en publindex. Total: 0,5. 
La resitencia sociocultural de la Guardia Indígena del Tolima, Colombia: narrativas subalternas en tiempos del Covid-19. Espacio Abierto (Cuadernos de sociología venezolano), Vol. 29 (4). Revista no indexada en publindex. Total: 0,5. 
El posconflicto en Colombia: una mirada desde la perspectiva de paces en los territorios.  Eduardo Andrés Sandoval; José Javier Capera. Rutas de formación: prácticas y experiencias, Sena, 10. Revista no indexada en publindex. Total: 0,5. 
El aspirante alcanza el tope por el concepto de producción intelectual.</t>
    </r>
  </si>
  <si>
    <r>
      <rPr>
        <b/>
        <sz val="10"/>
        <color theme="1"/>
        <rFont val="Arial"/>
        <family val="2"/>
      </rPr>
      <t xml:space="preserve">PREGRADO 
</t>
    </r>
    <r>
      <rPr>
        <b/>
        <sz val="8"/>
        <color theme="1"/>
        <rFont val="Arial"/>
        <family val="2"/>
      </rPr>
      <t>(4 PUNTOS)</t>
    </r>
  </si>
  <si>
    <t>Politologo, Universidad del Cauca, 21/12/2011</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</si>
  <si>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</si>
  <si>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</si>
  <si>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Territorio, Conflicto y Cultura, Universidad de Tolima, 01/12/2017</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</si>
  <si>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</si>
  <si>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</si>
  <si>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Institución educativa formar. Docente área ciencias sociales. 31/01/2012 al 30/11/2012=329días = 0,91 puntos
Institución educativa formar. Docente área ciencias sociales. 28/01/2013 al 29/11/2013= 331días =0,91 puntos
Universidad del Tolima. Investigador principal proyecto "la identificación de un problema público: análisis narrativo a la política pública de infancia y adolescencia en la ciiudad de Ibagué". 14/01/2021 al 14/01/2022. 50 horas semestrales. Total horas: 100. Total: 100/360: 0,277</t>
  </si>
  <si>
    <t>Universidad del Tolima. Docente catedrático. Semestre A 2013. Horas semestrales: 71,4.
Universidad del Tolima. Docente catedrático. Semestre B 2013. Horas semestrales: 281,6.
Universidad del Tolima. Docente catedrático. Semestre A 2014. Horas semestrales: 189,2.
Universidad del Tolima. Docente catedrático. Semestre A 2015. Horas semestrales: 70,4.
Universidad del Tolima. Docente catedrático. Semestre A 2016. Horas semestrales: 70,4.
Universidad del Tolima. Docente catedrático. Semestre B 2016. Horas semestrales: 334,4.
Universidad del Tolima. Docente catedrático. Semestre A 2017. Horas semestrales: 299,2.
Universidad del Tolima. Docente catedrático. Semestre B 2017. Horas semestrales: 349,6.
Universidad del Tolima. Docente catedrático. Semestre A 2018. Horas semestrales: 326,8.
Universidad del Tolima. Docente catedrático. Semestre B 2018. Horas semestrales: 326,8.
Universidad del Tolima. Docente catedrático. Semestre A 2019. Horas semestrales: 352.
Universidad del Tolima. Docente catedrático. Semestre B 2019. Horas semestrales: 224,4.
Universidad del Tolima. Docente catedrático. Continuación semestre B 2019. Horas semestrales: 74,8.
Universidad del Tolima. Docente catedrático. Semestre A 2020. Horas semestrales: 429,6.
Universidad del Tolima. Docente catedrático. Semestre B 2020. Horas semestrales: 246,4.
Universidad del Tolima. Docente catedrático. Semestre A 2021. Horas semestrales: 399,2.
Universidad del Tolima. Docente catedrático. Semestre B 2021. Horas semestrales: 299,2.
Universidad del Tolima. Docente catedrático. Semestre A 2022. Teniendo en cuenta que el certificado se expide el 28 de marzo del 2022. es decir, con un total del 51 días de los 56 contratados, el total de horas es: 45,53. 
Total horas cátedra: 4390,93.
Total experiencia docente: 9,1</t>
  </si>
  <si>
    <r>
      <rPr>
        <b/>
        <sz val="10"/>
        <color theme="1"/>
        <rFont val="Arial"/>
        <family val="2"/>
      </rPr>
      <t>ARTÍCULOS EN REVISTAS NO INDEXADAS NI HOMOLOGADAS:</t>
    </r>
    <r>
      <rPr>
        <sz val="10"/>
        <color theme="1"/>
        <rFont val="Arial"/>
        <family val="2"/>
      </rPr>
      <t xml:space="preserve">
Aproximación a las teorías del conflicto: lecciones del aula de clase y la investigación social. Serie Documento de Trabajo CERE. ISSN 2711-4058. Número 4 octubre 2021. 1 autor= 0,5 puntos. </t>
    </r>
  </si>
  <si>
    <r>
      <rPr>
        <b/>
        <sz val="10"/>
        <color theme="1"/>
        <rFont val="Arial"/>
        <family val="2"/>
      </rPr>
      <t xml:space="preserve">PREGRADO 
</t>
    </r>
    <r>
      <rPr>
        <b/>
        <sz val="8"/>
        <color theme="1"/>
        <rFont val="Arial"/>
        <family val="2"/>
      </rPr>
      <t>(4 PUNTOS)</t>
    </r>
  </si>
  <si>
    <t xml:space="preserve">Ciencia política. Universidad Javeriana Cali. 20/11/2015. </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</si>
  <si>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</si>
  <si>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</si>
  <si>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 xml:space="preserve">Magíster en Filosofía. Universidad del Valle. 14/12/2019. </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</si>
  <si>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</si>
  <si>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</si>
  <si>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r>
      <rPr>
        <b/>
        <sz val="10"/>
        <color theme="1"/>
        <rFont val="Arial"/>
        <family val="2"/>
      </rPr>
      <t>ARTÍCULOS EN REVISTAS INDEXADAS U HOMOLOGADAS:</t>
    </r>
    <r>
      <rPr>
        <sz val="10"/>
        <color theme="1"/>
        <rFont val="Arial"/>
        <family val="2"/>
      </rPr>
      <t xml:space="preserve">
*La metáfora como recurso epistémico en El príncipe de Nicolás Maquiavelo. Revista filosofía UIS. ISSN: 1692-2484. Vol. 16, No. 2, julio-diciembre de 2017. 2 autores. Categoría B= 2 puntos. 
*Romanticismo Político: La ironía como forma de ser de la subjetividad y los efectos perjudiciales de la estetización de la política. Reflexión Política. ISSN 0124-0781. Vol. 20 Núm. 40 (2018). 1 autor. Categoría B= 2 puntos. 
*La acción política no puede reducirse a cambiar los imaginarios sociales: una crítica a la relación entre estética y política. Revista de la Facultad de Derecho y Ciencias Políticas. ISSN 0120-3886. Vol. 50, No. 133, julio - diciembre 2020. 1 autor. Categoría C= 2 puntos. 
*La acción política no puede reducirse a cambiar los imaginarios sociales: una crítica a la relación entre estética y política. Revista Eidos. ISSN 2011-7477. eidos no 35 (2021). 1 autor. Categoría C= 2 puntos. 
*La Representación en el Leviatán de Hobbes: la metamorfosis del hombre natural en persona civil. Revista filosofía UIS. ISSN: 1692-2484. Vol. 21 n°1 (2022) I enero - junio. 1 autor. Categoría C= 2 puntos. 
</t>
    </r>
    <r>
      <rPr>
        <b/>
        <sz val="10"/>
        <color theme="1"/>
        <rFont val="Arial"/>
        <family val="2"/>
      </rPr>
      <t>ARTÍCULOS EN REVISTAS NO INDEXADAS NI HOMOLOGADAS:</t>
    </r>
    <r>
      <rPr>
        <sz val="10"/>
        <color theme="1"/>
        <rFont val="Arial"/>
        <family val="2"/>
      </rPr>
      <t xml:space="preserve">
*Leyes de naturaleza o ¿cómo las personas preparan su carácter para soportar el Estado civil?. Vol 19, No 1 (2020). 1 autor. Categoría B= 0,5 puntos. 
El libro que se adjunta no cumple con el requisito de haber tenido un proceso serio de edición y publicación a cargo de una editorial de reconocido prestigio. Términos de referencia: 1.7 GENERALIDADES EN LA PRESENTACIÓN Y ASIGNACIÓN DE PUNTOS POR PRODUCCIÓN INTELECTUAL ... "En todo caso y para la valoración y asignación de puntos por producción "académica, se tendrán en cuenta no sólo los criterios, sino también las restricciones por número de autores definidos en los literales a), b) y c), numeral III, artículo 10° del Decreto 1279 de 2002 y los requisitos y procedimientos establecidos en este Decreto."
El aspirante alcanza el tope por el concepto de producción intelectual.</t>
    </r>
  </si>
  <si>
    <r>
      <rPr>
        <b/>
        <sz val="10"/>
        <color theme="1"/>
        <rFont val="Arial"/>
        <family val="2"/>
      </rPr>
      <t xml:space="preserve">PREGRADO 
</t>
    </r>
    <r>
      <rPr>
        <b/>
        <sz val="8"/>
        <color theme="1"/>
        <rFont val="Arial"/>
        <family val="2"/>
      </rPr>
      <t>(4 PUNTOS)</t>
    </r>
  </si>
  <si>
    <t>Politologa, Universidad Nacional de Colombia, 02/12/2010</t>
  </si>
  <si>
    <r>
      <rPr>
        <b/>
        <sz val="10"/>
        <color theme="1"/>
        <rFont val="Arial"/>
        <family val="2"/>
      </rPr>
      <t xml:space="preserve">ESPECIALIZACIONES
</t>
    </r>
    <r>
      <rPr>
        <b/>
        <sz val="8"/>
        <color theme="1"/>
        <rFont val="Arial"/>
        <family val="2"/>
      </rPr>
      <t xml:space="preserve"> (1 PUNTO)</t>
    </r>
  </si>
  <si>
    <t>Especialista en Accion sin daño y construcción de paz, Universidad Nacional de Colombia, 05/10/2011</t>
  </si>
  <si>
    <r>
      <rPr>
        <b/>
        <sz val="10"/>
        <color theme="1"/>
        <rFont val="Arial"/>
        <family val="2"/>
      </rPr>
      <t xml:space="preserve">MAESTRÍAS 
</t>
    </r>
    <r>
      <rPr>
        <b/>
        <sz val="8"/>
        <color theme="1"/>
        <rFont val="Arial"/>
        <family val="2"/>
      </rPr>
      <t>(3 PUNTOS)</t>
    </r>
  </si>
  <si>
    <t>Magíster en ciencias sociales con mención en Sociología, École des hautes études en sciences sociales, 5/08/2015.</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</si>
  <si>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</si>
  <si>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</si>
  <si>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Corporación derechos para la paz-Proyecto Planeta paz-Asistente de dirección e investigadora social-15/05/2011 al 15/10/2012=Total días=150. Total: 150/360: 0,41
Corporación derechos para la paz. Proyecto Planeta paz. Investigadora principal. 1/10/2017 al 31/12/2017. Total: 90 días. Total: 90/360: 0,25. 
La experiencia adjuntada en del grupo de investigación TEOPOCO no cumple con las condiciones establecidas en los términos de referencia de la convocatoria. </t>
  </si>
  <si>
    <r>
      <rPr>
        <b/>
        <sz val="10"/>
        <color theme="1"/>
        <rFont val="Arial"/>
        <family val="2"/>
      </rPr>
      <t xml:space="preserve">ARTÍCULOS EN REVISTAS INDEXADAS U HOMOLOGADAS:
</t>
    </r>
    <r>
      <rPr>
        <sz val="10"/>
        <color theme="1"/>
        <rFont val="Arial"/>
        <family val="2"/>
      </rPr>
      <t xml:space="preserve">*Revisión de tema 30% (Decreto 1279 de 2002): Nouvelles Pratiques Sociales, Elizabeth Harper and Lyne Kurtzman (eds), Intersectionnalité : regards théoriques et usages en recherche et intervention féministes. Nouvelles Questions Feministes. ISSN: 0248-4951. Volumen 36, N° 1, 2017. Categoría C. 1 autora=0,6 puntos. 
</t>
    </r>
    <r>
      <rPr>
        <b/>
        <sz val="10"/>
        <color theme="1"/>
        <rFont val="Arial"/>
        <family val="2"/>
      </rPr>
      <t xml:space="preserve">
LIBRO DERIVADO DE INVESTIGACIÓN:
</t>
    </r>
    <r>
      <rPr>
        <sz val="10"/>
        <color theme="1"/>
        <rFont val="Arial"/>
        <family val="2"/>
      </rPr>
      <t xml:space="preserve">¿Qué es y cómo vivimos el género los sectores populares?. ISBN 978-958-56058-8-6. 1 autora. Editorial:Corporación Derechos para la Paz, CDPAZ. Publicado:2017-02-28= 5 puntos. 
</t>
    </r>
    <r>
      <rPr>
        <b/>
        <sz val="10"/>
        <color theme="1"/>
        <rFont val="Arial"/>
        <family val="2"/>
      </rPr>
      <t xml:space="preserve">
ARTÍCULOS EN REVISTAS NO INDEXADAS NI HOMOLOGADAS:</t>
    </r>
    <r>
      <rPr>
        <sz val="10"/>
        <color theme="1"/>
        <rFont val="Arial"/>
        <family val="2"/>
      </rPr>
      <t xml:space="preserve">
*La partipation des femmes à la lutte armée en Colombia. Notes sur le portée et les limits des trangressions dans la expériences des combattantes et ex combattantes. Les Cahiers du CEDREF. ISSN 2107-0733. 1 autora. 2020= 0,5 puntos. 
*Mujeres excombatientes y transformación de conflictos: paradojas de la construcción de la paz en la lucha armada. La Manzana de la Discordia. ISSN 1900-7922. julio-diciembre 2018, Vol. 13, No. 2. 1 autora= 0,5 puntos. 
*Reseña (Decreto 1279 de 2002, no se puntúa como artículo): Prieto, S. (Coord.). (2017). Reflexiones sobre el género, el cuerpo y el poder. Cinco voces trans
en diálogo con Judith Butler. Bogotá D. C.: Universidad Nacional de Colombia, Unidad de Investigaciones Jurídico-Sociales Gerardo Molina, Unijus. 204 pp. Revista Ciencia Política. ISSN: 1909230X,. Enero-junio 2018. Vol. 13 - N°25. 1 autora= 0,5 puntos. 
*Quelques réflexions à propos de la « réincorporation » des (ex)combattantes farianas : potentialités et défis à la lumière des expériences passées. IdeAs
Idées d'Amériques. ISSN : 1950-5701. 9 | Primavera / Verano 2017. 1 autora=0,5 puntos. 
La aspirante alcanza el tope por el concepto de publicaciones en revistas no indexadas o material divulgativo de proyección social.
El artículo del Boletín de Antropología se encuentra por fuera de la ventana de evaluación establecida para esta convocatoria. 
Términos de referencia: 1.7 GENERALIDADES EN LA PRESENTACIÓN Y ASIGNACIÓN DE PUNTOS POR PRODUCCIÓN INTELECTUAL ... "En todo caso y para la valoración y asignación de puntos por producción "académica, se tendrán en cuenta no sólo los criterios, sino también las restricciones por número de autores definidos en los literales a), b) y c), numeral III, artículo 10° del Decreto 1279 de 2002 y los requisitos y procedimientos establecidos en este Decreto."</t>
    </r>
  </si>
  <si>
    <r>
      <rPr>
        <b/>
        <sz val="10"/>
        <color theme="1"/>
        <rFont val="Arial"/>
        <family val="2"/>
      </rPr>
      <t xml:space="preserve">PREGRADO 
</t>
    </r>
    <r>
      <rPr>
        <b/>
        <sz val="8"/>
        <color theme="1"/>
        <rFont val="Arial"/>
        <family val="2"/>
      </rPr>
      <t>(4 PUNTOS)</t>
    </r>
  </si>
  <si>
    <t>POLITÓLOGA, Universidad del Cauca, 16 de julio del 2010</t>
  </si>
  <si>
    <r>
      <rPr>
        <b/>
        <sz val="10"/>
        <color theme="1"/>
        <rFont val="Arial"/>
        <family val="2"/>
      </rPr>
      <t xml:space="preserve">ESPECIALIZACIONES
</t>
    </r>
    <r>
      <rPr>
        <b/>
        <sz val="8"/>
        <color theme="1"/>
        <rFont val="Arial"/>
        <family val="2"/>
      </rPr>
      <t xml:space="preserve"> (1 PUNTO)</t>
    </r>
  </si>
  <si>
    <t xml:space="preserve">
</t>
  </si>
  <si>
    <r>
      <rPr>
        <b/>
        <sz val="10"/>
        <color theme="1"/>
        <rFont val="Arial"/>
        <family val="2"/>
      </rPr>
      <t xml:space="preserve">MAESTRÍAS 
</t>
    </r>
    <r>
      <rPr>
        <b/>
        <sz val="8"/>
        <color theme="1"/>
        <rFont val="Arial"/>
        <family val="2"/>
      </rPr>
      <t>(3 PUNTOS)</t>
    </r>
  </si>
  <si>
    <t>MAGISTER EN ANTROPOLOGÍA, Universidad del Cauca, 13 de septiembre de 2013</t>
  </si>
  <si>
    <r>
      <rPr>
        <b/>
        <sz val="10"/>
        <color theme="1"/>
        <rFont val="Arial"/>
        <family val="2"/>
      </rPr>
      <t xml:space="preserve">DOCTORADOS  
</t>
    </r>
    <r>
      <rPr>
        <b/>
        <sz val="8"/>
        <color theme="1"/>
        <rFont val="Arial"/>
        <family val="2"/>
      </rPr>
      <t>(3 PUNTOS, DOCTORADO SIN EL REQUISITO DE LA MAESTRÍA: 6 PUNTOS)</t>
    </r>
  </si>
  <si>
    <t>DOCTORA EN ANTROPOLOGÍA, Universidad del Cauca, 10 de diciembre del 2021</t>
  </si>
  <si>
    <r>
      <rPr>
        <b/>
        <sz val="10"/>
        <color theme="1"/>
        <rFont val="Arial"/>
        <family val="2"/>
      </rPr>
      <t xml:space="preserve">EXPERIENCIA PROFESIONAL
</t>
    </r>
    <r>
      <rPr>
        <b/>
        <sz val="8"/>
        <color theme="1"/>
        <rFont val="Arial"/>
        <family val="2"/>
      </rPr>
      <t>(INCLUYE EXPERIENCIA EN INVESTIGACIÓN Y PROYECCIÓN SOCIAL)</t>
    </r>
  </si>
  <si>
    <t>Institución educativa municipal La Laguna. 16/07/2014 al 26/09/2014. Total: 70 días= 0,19 puntos 
Colegio Ateneo Autónomo. 3/02/2013 al 16/07/2014.  4 horas semanales. 69 semanas en total. Total horas: 276 horas. Total: 276/360= 0,76.
Colegio la Anunciación M.T- 6/02/2012 al 16/07/2014=  891 días = 1,23 puntos
Corporación casa de la mujer. 01/06/2010 al 31/08/2010. Total días: 60= 0,16 puntos
La experiencia laboral certificada por el DNP es antes del grado, por lo que no se contabiliza.
Universidad del Cauca Grupo Mayras de Educación, Genero y Desarrollo= no cumple con los terminos de referencia.
Universidad del Cauca Grupo Teoria Política Resolución de Conflictos y Relaciones Inter-Étnicas= no cumple con los terminos de referencia.
UNICOMFACAUCA- Certificado de semillero de investigación-no cumple con los terminos de referencia.
UNICOMFACAUCA-Proyecto "Dulces caucanos  sabores y saberes: revitalización del patrimonio almintario biocultural- no cumple con los terminos de referencia.</t>
  </si>
  <si>
    <t>Unicomfacauca. Profesor auxiliar de tiempo completo. 01/02/2022 al 11/02/2022. Total días: 11. Total: 11/360: 0,03. 
Unicomfacauca. Profesor ocasional de tiempo completo. 09/08/2021 al 28/11/2021. Total días: 110. Total: 110/360: 0,30.
Unicomfacauca. Profesor ocasional TC.08/02/2021 al 06/06/2021.Total días: 124. Total: 124/360: 0,34.
Unicomfacauca. Profesor ocasional TC.10/08/2020 al 29/11/2020. Total días: 109. Total: 109/360: 0,30.
Unicomfacauca. Profesor ocasional TC. 03/02/2020 al 31/05/2020. Total días: Total días: 111. Total: 111/360: 0,3.
Unicomfacauca. Profesor ocasional TC.05/08/2019 al 01/12/2019. Total días: 116. Total: 115/360: 0,32.
Unicomfacauca. Profesor ocasional TC.04/02/2019 al 02/06/2019. Total días: 118. Total: 118/360: 0,32.
Unicomfacauca. Profesor ocasional TC.08/08/2018 al 02/12/2018. Total días: 114. Total: 114/360: 0,31.
Unicomfacauca. Profesor ocasional TC.05/02/2018 al 03/06/2018. Total días: 118. Total: 118/360: 0,32.
Unicomfacauca. Profesor ocasional TC.08/08/2017 al 03/12/2017. Total días: 115. Total: 115/360: 0,31. 
Unicomfacauca. Profesor ocasional TC.01/02/2017 al 28/05/2017. Total días: 117. Total: 117/360: 0,32
Unicomfacauca. Profesor de medio tiempo. 08/08/2016 al 04/12/2016. Total días: 116. Total: (117/360)/2: 0,16.
Unicomfacauca. Profesor de medio tiempo. 08/02/2016 al 05/06/2016. Total días: 117. Total: (117/360)/2: 0,16.
El certificado de la Universidad del Cauca no cumple con las condiciones establecidas en los términos de referencia de la convocatoria.</t>
  </si>
  <si>
    <t>3.49</t>
  </si>
  <si>
    <t>Artículos. 
Marketing político: debilidades teóricas y metodológicas. Leidy Consuelo Torres. Perspectivas Políticas. Se encuentra por fuera de la ventana de evaluación establecida para esta convocatoria. 
Naturaleza y cocina: género y diálogos alrededor de la tulpa. Alejandra María Rodríguez; Leidy Consuelo Torres; Salomón Rodríguez; María Cristina Calvache. Perspectivas No. 11. El soporte no cumple con las condiciones establecidas en los términos de referencia, pues no se incluye el índice y las páginas preliminares.
Libros.
Aproximación básica a la metodología de investigación cualitativa. Jesús Giovanni Uzriaga; Leidy Consuelo Torres. El soporte no cumple con las condiciones establecidas en los términos de referencia, pues no se incluye el libro completo, se presenta una certificación del libro como producto de investigación. 
Acerca del soporte adjunto en el apartado de premios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 las exaltaciones laborales no se constituyen en un premio en el sentido del Decreto 1279 de 2002, así como tampoco las becas estudiantiles.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ni la copia de las presentaciones en PowerPoint, sólo se reconocerán aquellas que efectivamente se encuentren publicadas como memorias del evento respectivo".</t>
  </si>
  <si>
    <r>
      <rPr>
        <b/>
        <sz val="10"/>
        <color theme="1"/>
        <rFont val="Arial"/>
        <family val="2"/>
      </rPr>
      <t xml:space="preserve">PREGRADO 
</t>
    </r>
    <r>
      <rPr>
        <b/>
        <sz val="8"/>
        <color theme="1"/>
        <rFont val="Arial"/>
        <family val="2"/>
      </rPr>
      <t>(4 PUNTOS)</t>
    </r>
  </si>
  <si>
    <t>Politologo, Universidad Nacional de Colombia, 30/08/2010</t>
  </si>
  <si>
    <r>
      <rPr>
        <b/>
        <sz val="10"/>
        <color theme="1"/>
        <rFont val="Arial"/>
        <family val="2"/>
      </rPr>
      <t xml:space="preserve">ESPECIALIZACIONES
</t>
    </r>
    <r>
      <rPr>
        <b/>
        <sz val="8"/>
        <color theme="1"/>
        <rFont val="Arial"/>
        <family val="2"/>
      </rPr>
      <t xml:space="preserve"> (1 PUNTO)</t>
    </r>
  </si>
  <si>
    <t>Especialista en mercados y políticas del suelo en América Latina, 24/08/2012</t>
  </si>
  <si>
    <r>
      <rPr>
        <b/>
        <sz val="10"/>
        <color theme="1"/>
        <rFont val="Arial"/>
        <family val="2"/>
      </rPr>
      <t xml:space="preserve">MAESTRÍAS 
</t>
    </r>
    <r>
      <rPr>
        <b/>
        <sz val="8"/>
        <color theme="1"/>
        <rFont val="Arial"/>
        <family val="2"/>
      </rPr>
      <t>(3 PUNTOS)</t>
    </r>
  </si>
  <si>
    <t>Magister en Relaciones Internacionales, Universidade Estadual Paulista "Julio de Mesquita Filho", 27/03/2014</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</si>
  <si>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</si>
  <si>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</si>
  <si>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Instituto Sinchi-OPS-03/12/2015 al 30/06/2016=207=0,57 puntos
UNODC-OPS- 03/10/2014 al 02/02/2015= 119= 0,33 puntos 
Corpoeducación-OPS-11/08/2015 al 04/09/2015= 24 días= 0,06 puntos
                                   04/08/2014 al 10/09/2014= 36 días = 0,1 puntos </t>
  </si>
  <si>
    <t xml:space="preserve">ESAP-Cátedra. Segundo semestre académico 2016=128 horas = 0,27 puntos
ESAP-Cátedra. Segundo semestre académico 2019= 192 horas = 0,4
ESAP-Cátedra.Primer semestre académico 2020. Total horas= 232 horas= 0,48
ESAP-T.C-14/08/2020 al 18/12/2020. Total días=124= 0,34 puntos
ESAP-T.C-19/12/2020 al 28/12/2020. Total días=9 días= 0, 025 puntos
ESAP-T.C-01/03/2021 al 31/08/2021. Total días=153días =0,42 puntos
ESAP-T.C-02/08/2021 al 22/12/2021. Total días=124 días= 0,38 puntos 
La resolución que se anexa no es válida de acuerdo con los términos de referencia de la convocatoria. </t>
  </si>
  <si>
    <r>
      <rPr>
        <b/>
        <sz val="10"/>
        <color theme="1"/>
        <rFont val="Arial"/>
        <family val="2"/>
      </rPr>
      <t>ARTÍCULOS EN REVISTAS NO INDEXADAS NI HOMOLOGADAS:</t>
    </r>
    <r>
      <rPr>
        <sz val="10"/>
        <color theme="1"/>
        <rFont val="Arial"/>
        <family val="2"/>
      </rPr>
      <t xml:space="preserve">
*Questão de segurança ou de direitos humanos? A imigração venezuelana e as mudanças na Política Externa Brasileira | Security or human rights issue? Venezuelan immigration and changes of Brazilian Foreign Policy. Revista Mural Internacional. ISSN 2177-7314. v. 9, n. 1 (2018). 1 autor=0,5 puntos. 
*Migração, Cidades e Fronteiras: a Migração Venezuelana nas Cidades Fronteiriças do Brasil e da Colômbia / Migration, Cities and Borders: Venezuelan Migration to Brazilian and Colombian Border Towns
Edgar Andrés Londoño Niño. Espaço Aberto. ISSN: 2237-3071. v. 10, n. 1 (2020). 1 autor=0,5 puntos.
</t>
    </r>
    <r>
      <rPr>
        <b/>
        <sz val="10"/>
        <color theme="1"/>
        <rFont val="Arial"/>
        <family val="2"/>
      </rPr>
      <t xml:space="preserve">
LIBRO DE ENSAYO:</t>
    </r>
    <r>
      <rPr>
        <sz val="10"/>
        <color theme="1"/>
        <rFont val="Arial"/>
        <family val="2"/>
      </rPr>
      <t xml:space="preserve">
*Debates, balances y desafíos post-progresistas. Sello CLACSO. ISBN 978-987-722-720-8. 22 autores. Publicado: 10/2020=0,36 puntos. 
*O lugar da Amazônia nas Relações Internacionais: novas abordagens ISBN: 9788554760038. Editora da Universidade Federal do Amapá. 2017. 22 autores=0,36 puntos. 
*América do Sul no século XXI. ISBN: 978-65-5611-032-5. Flâneur Edição Comunicação Comércio e Produção Cultural Ltda. 2020. 14 autores=0,57 puntos.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r>
  </si>
  <si>
    <t>BELTRAN PINEDA ANGELICA TATIANA</t>
  </si>
  <si>
    <r>
      <rPr>
        <b/>
        <sz val="10"/>
        <color theme="1"/>
        <rFont val="Arial"/>
        <family val="2"/>
      </rPr>
      <t xml:space="preserve">PREGRADO 
</t>
    </r>
    <r>
      <rPr>
        <b/>
        <sz val="8"/>
        <color theme="1"/>
        <rFont val="Arial"/>
        <family val="2"/>
      </rPr>
      <t>(4 PUNTOS)</t>
    </r>
  </si>
  <si>
    <t>POLITOLOGA. Universidad de Antioquia 11/09/2002</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</si>
  <si>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</si>
  <si>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</si>
  <si>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MAGÍSTER EN COMUNICACIÓN POLÍTICA, Universidad EAFIT 27/11/2020</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</si>
  <si>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</si>
  <si>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</si>
  <si>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Colectiva Justicia Mujer- 1/7/2021 al 1/4/2022 = 274 días =0,76 puntos 
                                     1/7/2020 al 15/1/2021 = 1998 días =0,55 puntos 
                                     1/2/2021 al 14/7/2021 = 164 días = 0,45 puntos 
Confluencia mujeres- No establece día de inicio- no se puede puntuar segun terminos de referencia 
Universidad de Antioquia- 13/7/2018 al 12/10/2018= 30 días= 0,08 puntos
                                     25/7/ 2017 al 24/11/ 2017= 122 días= 0,33 puntos </t>
  </si>
  <si>
    <t xml:space="preserve">Universidad EAFIT-Cátedra- 19/7/2021 al 30/11/2021 = 48 horas= 0,1 puntos 
                                         24/1/2022 al 28/3/2022 = 48 horas= 0,1 puntos 
Universidad de Antioquia-Cátedra- semestre B 2021= 72 horas = 0,15 puntos
                                                  semestre A 2021= 102 horas = 0,21 puntos </t>
  </si>
  <si>
    <r>
      <rPr>
        <b/>
        <sz val="10"/>
        <color theme="1"/>
        <rFont val="Arial"/>
        <family val="2"/>
      </rPr>
      <t>ARTÍCULOS EN REVISTAS NO INDEXADAS NI HOMOLOGADAS:</t>
    </r>
    <r>
      <rPr>
        <sz val="10"/>
        <color theme="1"/>
        <rFont val="Arial"/>
        <family val="2"/>
      </rPr>
      <t xml:space="preserve">
Feminismo y socialismo en los albores del xx en Colombia. Revista Clepsydra. ISSN: 2530-8424. Noviembre 2020. 1 autora=0,5 puntos</t>
    </r>
  </si>
  <si>
    <t xml:space="preserve">
Fundación Pan Amab. No se le puede puntuar ya que no establece fecha de inicio precisa del contrato
Instituto de Comercio Exterior Raul Cuero-Contrato a término indefinido docente área ciencias sociales-04/02/2019 al 05/07/2021= 882 días= 2,45 puntos
Helmer Pardo-Grupo educativo-No se puede puntuar ya que la certificación NO cumple con los terminos de referencia. 
Centro de investigaciones y estudios superiores en antropología social- No se puede puntuar ya que la certificación no esta firmada por el director de investigaciones. 
Secretaría de educación de Bogotá-Docente grado 3 nivel A-15/09/2021 al 24/12/2021-69 días= 0,19 puntos
LABORATORIO DE INVESTIGACIONES SEMIÓTICAS Y LITERARIAS (LISYL) DE LA UNIVERSIDAD DE LOS ANDES, NÚCLEO UNIVERSITARIO “RAFAEL RANGEL” -profesor – investigador adjunto- 06/4/2020 al 31/8/2021- 512 días= 1,42 puntos
</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</si>
  <si>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</si>
  <si>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</si>
  <si>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</si>
  <si>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</si>
  <si>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</si>
  <si>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</si>
  <si>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</si>
  <si>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</si>
  <si>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</si>
  <si>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</si>
  <si>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</si>
  <si>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</si>
  <si>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</si>
  <si>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</si>
  <si>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</si>
  <si>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</si>
  <si>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</si>
  <si>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</si>
  <si>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</si>
  <si>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</si>
  <si>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</si>
  <si>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</si>
  <si>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</si>
  <si>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</si>
  <si>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</si>
  <si>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</si>
  <si>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</si>
  <si>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</si>
  <si>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</si>
  <si>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</si>
  <si>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 xml:space="preserve">ELEGIBLE </t>
  </si>
  <si>
    <t xml:space="preserve">NO ELEGIBLE </t>
  </si>
  <si>
    <r>
      <t xml:space="preserve">NO ELEGIBLE 
</t>
    </r>
    <r>
      <rPr>
        <sz val="12"/>
        <color theme="1"/>
        <rFont val="Arial"/>
        <family val="2"/>
      </rPr>
      <t xml:space="preserve">NO PRESENTO PRUEBA ACADÉMICA </t>
    </r>
  </si>
  <si>
    <t xml:space="preserve">FORMARTE
18/02/207 al 16/12/2017: 301 días= 0,83 puntos
10/01/2018 al 14/12/2018: 338 días=0,93 puntos
17/01/2019 al 29/03/2019:71 días= 0,19 puntos
01/04/2018 al 02/08/2019: 123 días= 0,34 puntos
16/01/2020 al 08/08/2020: 205 días=0,56 puntos
17/10/2020 al 29/11/2020: 43 días=0,11 puntos
29/01/2021 al 31/07/2021=183 días: 0,50 puntos
AUNAR CALI INVESTIGADOR
01/2018 a 11/2019: 698 Días (medio tiempo) = 0, 96 puntos
</t>
  </si>
  <si>
    <t xml:space="preserve">UNIVERSIDAD SANTIAGO DE CALI- No cumple con los términos de referencia- no se puede puntuar
CORPORACIÓN UNIVERSITARIA AUTÓNOMA DE NARIÑO
04/02/2019 al 31/05/2019 =116 días= 0,32 puntos
3/05/2019 al 31/11/2020= 578 días =1,60 puntos
</t>
  </si>
  <si>
    <t xml:space="preserve">Universidad del Norte T.C
20/1/2017 al 19/8/2020 = 1307 días= 3,63 puntos 
UNILLANOS T.C
1/6/2021 al 24/12/2021 =206 =0,57 puntos
UNILLANOS Cátedra-
20/09/2019 no se le puede puntuar no establece fecha de finalización.
1/3/2019 al 22/1/2019 = 17 horas 
1/8/2019 al 23/8/2019= 24
Total= 41 horas= 0,08
</t>
  </si>
  <si>
    <t>Universidad de Picardie Jules Verne-Cátedra- 1/9/2019 al 31/8/2020 = 192 horas= 0,4puntos
1/9/2020 al 31/8/2021 = 192 horas= 0,4 puntos
Universidad Nacional de Colombia-Docente ocasional-13/09/2017 al 01/12/2017= 77 horas= 0,16puntos
08/08/2016 al 30/9/2016= 35 horas= 0,07 puntos</t>
  </si>
  <si>
    <t xml:space="preserve">SI   </t>
  </si>
  <si>
    <t>NO X</t>
  </si>
  <si>
    <t xml:space="preserve">SI </t>
  </si>
  <si>
    <t>NO   X</t>
  </si>
  <si>
    <t xml:space="preserve">SI  </t>
  </si>
  <si>
    <t>NO  X</t>
  </si>
  <si>
    <t>LISTADO DE ELEGIBLES Y NO ELEGIBLES ANTES DE RECLAMACIONES
CÓDIGO DE CONCURSO CHA-01-2022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</si>
</sst>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yyyy"/>
  </numFmts>
  <fonts count="42" x14ac:knownFonts="1">
    <font>
      <sz val="11"/>
      <color theme="1"/>
      <name val="Calibri"/>
      <scheme val="minor"/>
    </font>
    <font>
      <b/>
      <sz val="13"/>
      <color theme="1"/>
      <name val="Calibri"/>
      <family val="2"/>
    </font>
    <font>
      <sz val="11"/>
      <name val="Calibri"/>
      <family val="2"/>
    </font>
    <font>
      <sz val="9"/>
      <color theme="1"/>
      <name val="Calibri"/>
      <family val="2"/>
    </font>
    <font>
      <b/>
      <sz val="9"/>
      <color theme="1"/>
      <name val="Arial"/>
      <family val="2"/>
    </font>
    <font>
      <sz val="11"/>
      <color theme="1"/>
      <name val="Arial"/>
      <family val="2"/>
    </font>
    <font>
      <sz val="11"/>
      <color rgb="FF000000"/>
      <name val="Arial"/>
      <family val="2"/>
    </font>
    <font>
      <b/>
      <sz val="11"/>
      <color theme="1"/>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sz val="10"/>
      <color theme="1"/>
      <name val="Arial"/>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sz val="8"/>
      <color theme="1"/>
      <name val="Arial"/>
      <family val="2"/>
    </font>
    <font>
      <sz val="11"/>
      <color theme="0"/>
      <name val="Calibri"/>
      <family val="2"/>
    </font>
    <font>
      <b/>
      <sz val="14"/>
      <color theme="1"/>
      <name val="Calibri"/>
      <family val="2"/>
    </font>
    <font>
      <b/>
      <sz val="8"/>
      <color theme="1"/>
      <name val="Arial"/>
      <family val="2"/>
    </font>
    <font>
      <sz val="10"/>
      <color rgb="FFED7D31"/>
      <name val="Arial"/>
      <family val="2"/>
    </font>
    <font>
      <sz val="10"/>
      <name val="Arial"/>
      <family val="2"/>
    </font>
    <font>
      <b/>
      <sz val="20"/>
      <name val="Arial"/>
      <family val="2"/>
    </font>
    <font>
      <b/>
      <sz val="13"/>
      <name val="Arial"/>
      <family val="2"/>
    </font>
    <font>
      <sz val="11"/>
      <name val="Calibri"/>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b/>
      <u/>
      <sz val="12"/>
      <color theme="1"/>
      <name val="Arial"/>
      <family val="2"/>
    </font>
    <font>
      <sz val="12"/>
      <color theme="1"/>
      <name val="Arial"/>
      <family val="2"/>
    </font>
    <font>
      <sz val="12"/>
      <name val="Calibri"/>
      <family val="2"/>
    </font>
  </fonts>
  <fills count="6">
    <fill>
      <patternFill patternType="none"/>
    </fill>
    <fill>
      <patternFill patternType="gray125"/>
    </fill>
    <fill>
      <patternFill patternType="solid">
        <fgColor rgb="FFA5A5A5"/>
        <bgColor rgb="FFA5A5A5"/>
      </patternFill>
    </fill>
    <fill>
      <patternFill patternType="solid">
        <fgColor theme="0"/>
        <bgColor theme="0"/>
      </patternFill>
    </fill>
    <fill>
      <patternFill patternType="solid">
        <fgColor rgb="FFFFFFFF"/>
        <bgColor rgb="FFFFFFFF"/>
      </patternFill>
    </fill>
    <fill>
      <patternFill patternType="solid">
        <fgColor rgb="FF808080"/>
        <bgColor rgb="FF808080"/>
      </patternFill>
    </fill>
  </fills>
  <borders count="120">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s>
  <cellStyleXfs count="3">
    <xf numFmtId="0" fontId="0" fillId="0" borderId="0"/>
    <xf numFmtId="0" fontId="27" fillId="0" borderId="0"/>
    <xf numFmtId="41" fontId="27" fillId="0" borderId="0" applyFont="0" applyFill="0" applyBorder="0" applyAlignment="0" applyProtection="0"/>
  </cellStyleXfs>
  <cellXfs count="248">
    <xf numFmtId="0" fontId="0" fillId="0" borderId="0" xfId="0" applyFont="1" applyAlignment="1"/>
    <xf numFmtId="0" fontId="3" fillId="0" borderId="0" xfId="0" applyFont="1"/>
    <xf numFmtId="0" fontId="3" fillId="0" borderId="7"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4" fillId="2" borderId="12" xfId="0" applyFont="1" applyFill="1" applyBorder="1" applyAlignment="1">
      <alignment horizontal="center" vertical="center" wrapText="1"/>
    </xf>
    <xf numFmtId="0" fontId="5" fillId="4" borderId="13" xfId="0" applyFont="1" applyFill="1" applyBorder="1" applyAlignment="1">
      <alignment horizontal="left" vertical="center" wrapText="1"/>
    </xf>
    <xf numFmtId="0" fontId="7" fillId="3" borderId="13" xfId="0" applyFont="1" applyFill="1" applyBorder="1" applyAlignment="1">
      <alignment horizontal="center" vertical="center"/>
    </xf>
    <xf numFmtId="0" fontId="7" fillId="0" borderId="13" xfId="0" applyFont="1" applyBorder="1" applyAlignment="1">
      <alignment horizontal="center" vertical="center"/>
    </xf>
    <xf numFmtId="4" fontId="7" fillId="0" borderId="13" xfId="0" applyNumberFormat="1" applyFont="1" applyBorder="1" applyAlignment="1">
      <alignment horizontal="center" vertical="center"/>
    </xf>
    <xf numFmtId="0" fontId="5" fillId="4" borderId="15" xfId="0" applyFont="1" applyFill="1" applyBorder="1" applyAlignment="1">
      <alignment horizontal="left" vertical="center" wrapText="1"/>
    </xf>
    <xf numFmtId="0" fontId="7" fillId="3" borderId="15"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6" fillId="3" borderId="51" xfId="0" applyFont="1" applyFill="1" applyBorder="1" applyAlignment="1">
      <alignment horizontal="left" vertical="center" wrapText="1"/>
    </xf>
    <xf numFmtId="0" fontId="6" fillId="0" borderId="52" xfId="0" applyFont="1" applyBorder="1" applyAlignment="1">
      <alignment horizontal="left" vertical="center" wrapText="1"/>
    </xf>
    <xf numFmtId="0" fontId="6" fillId="0" borderId="51" xfId="0" applyFont="1" applyBorder="1" applyAlignment="1">
      <alignment horizontal="left" vertical="center" wrapText="1"/>
    </xf>
    <xf numFmtId="0" fontId="5" fillId="4" borderId="53" xfId="0" applyFont="1" applyFill="1" applyBorder="1" applyAlignment="1">
      <alignment horizontal="left" vertical="center" wrapText="1"/>
    </xf>
    <xf numFmtId="0" fontId="5" fillId="4" borderId="54" xfId="0" applyFont="1" applyFill="1" applyBorder="1" applyAlignment="1">
      <alignment horizontal="left" vertical="center" wrapText="1"/>
    </xf>
    <xf numFmtId="4" fontId="38" fillId="0" borderId="102" xfId="2" applyNumberFormat="1" applyFont="1" applyFill="1" applyBorder="1" applyAlignment="1" applyProtection="1">
      <alignment horizontal="center" vertical="center"/>
    </xf>
    <xf numFmtId="4" fontId="38" fillId="0" borderId="103" xfId="2" applyNumberFormat="1" applyFont="1" applyFill="1" applyBorder="1" applyAlignment="1" applyProtection="1">
      <alignment horizontal="center" vertical="center"/>
    </xf>
    <xf numFmtId="0" fontId="0" fillId="0" borderId="0" xfId="0" applyFont="1" applyAlignment="1"/>
    <xf numFmtId="0" fontId="7" fillId="0" borderId="15" xfId="0" applyFont="1" applyBorder="1" applyAlignment="1">
      <alignment horizontal="center" vertical="center"/>
    </xf>
    <xf numFmtId="4" fontId="7" fillId="0" borderId="15" xfId="0" applyNumberFormat="1" applyFont="1" applyBorder="1" applyAlignment="1">
      <alignment horizontal="center" vertical="center"/>
    </xf>
    <xf numFmtId="0" fontId="5" fillId="0" borderId="111" xfId="0" applyFont="1" applyBorder="1" applyAlignment="1">
      <alignment horizontal="center" vertical="center"/>
    </xf>
    <xf numFmtId="0" fontId="39" fillId="3" borderId="112" xfId="0" applyFont="1" applyFill="1" applyBorder="1" applyAlignment="1">
      <alignment horizontal="center" vertical="center" wrapText="1"/>
    </xf>
    <xf numFmtId="0" fontId="5" fillId="3" borderId="113" xfId="0" applyFont="1" applyFill="1" applyBorder="1" applyAlignment="1">
      <alignment horizontal="center" vertical="center"/>
    </xf>
    <xf numFmtId="0" fontId="39" fillId="3" borderId="114" xfId="0" applyFont="1" applyFill="1" applyBorder="1" applyAlignment="1">
      <alignment horizontal="center" vertical="center" wrapText="1"/>
    </xf>
    <xf numFmtId="0" fontId="5" fillId="3" borderId="115" xfId="0" applyFont="1" applyFill="1" applyBorder="1" applyAlignment="1">
      <alignment horizontal="center" vertical="center"/>
    </xf>
    <xf numFmtId="0" fontId="5" fillId="0" borderId="116" xfId="0" applyFont="1" applyBorder="1" applyAlignment="1">
      <alignment vertical="center" wrapText="1"/>
    </xf>
    <xf numFmtId="0" fontId="6" fillId="0" borderId="117" xfId="0" applyFont="1" applyBorder="1" applyAlignment="1">
      <alignment horizontal="left" vertical="center"/>
    </xf>
    <xf numFmtId="0" fontId="6" fillId="0" borderId="118" xfId="0" applyFont="1" applyBorder="1" applyAlignment="1">
      <alignment horizontal="left" vertical="center" wrapText="1"/>
    </xf>
    <xf numFmtId="0" fontId="7" fillId="0" borderId="118" xfId="0" applyFont="1" applyBorder="1" applyAlignment="1">
      <alignment horizontal="center" vertical="center"/>
    </xf>
    <xf numFmtId="4" fontId="7" fillId="0" borderId="118" xfId="0" applyNumberFormat="1" applyFont="1" applyBorder="1" applyAlignment="1">
      <alignment horizontal="center" vertical="center"/>
    </xf>
    <xf numFmtId="0" fontId="39" fillId="3" borderId="119" xfId="0" applyFont="1" applyFill="1" applyBorder="1" applyAlignment="1">
      <alignment horizontal="center" vertical="center" wrapText="1"/>
    </xf>
    <xf numFmtId="0" fontId="10" fillId="0" borderId="0" xfId="0" applyFont="1" applyProtection="1"/>
    <xf numFmtId="0" fontId="0" fillId="0" borderId="0" xfId="0" applyFont="1" applyAlignment="1" applyProtection="1"/>
    <xf numFmtId="0" fontId="11" fillId="0" borderId="0" xfId="0" applyFont="1" applyAlignment="1" applyProtection="1">
      <alignment horizontal="center" vertical="center"/>
    </xf>
    <xf numFmtId="0" fontId="13" fillId="0" borderId="0" xfId="0" applyFont="1" applyAlignment="1" applyProtection="1">
      <alignment horizontal="center" vertical="center"/>
    </xf>
    <xf numFmtId="4" fontId="16" fillId="0" borderId="8" xfId="0" applyNumberFormat="1" applyFont="1" applyBorder="1" applyAlignment="1" applyProtection="1">
      <alignment vertical="center" wrapText="1"/>
    </xf>
    <xf numFmtId="4" fontId="16" fillId="0" borderId="9" xfId="0" applyNumberFormat="1" applyFont="1" applyBorder="1" applyAlignment="1" applyProtection="1">
      <alignment vertical="center" wrapText="1"/>
    </xf>
    <xf numFmtId="4" fontId="16" fillId="0" borderId="0" xfId="0" applyNumberFormat="1" applyFont="1" applyAlignment="1" applyProtection="1">
      <alignment vertical="center" wrapText="1"/>
    </xf>
    <xf numFmtId="4" fontId="16" fillId="0" borderId="19" xfId="0" applyNumberFormat="1" applyFont="1" applyBorder="1" applyAlignment="1" applyProtection="1">
      <alignment vertical="center" wrapText="1"/>
    </xf>
    <xf numFmtId="4" fontId="15" fillId="0" borderId="0" xfId="0" applyNumberFormat="1" applyFont="1" applyAlignment="1" applyProtection="1">
      <alignment vertical="center"/>
    </xf>
    <xf numFmtId="3" fontId="14" fillId="0" borderId="20" xfId="0" applyNumberFormat="1" applyFont="1" applyBorder="1" applyAlignment="1" applyProtection="1">
      <alignment horizontal="left" vertical="center"/>
    </xf>
    <xf numFmtId="4" fontId="14" fillId="0" borderId="21" xfId="0" applyNumberFormat="1" applyFont="1" applyBorder="1" applyAlignment="1" applyProtection="1">
      <alignment horizontal="left" vertical="center"/>
    </xf>
    <xf numFmtId="4" fontId="16" fillId="0" borderId="21" xfId="0" applyNumberFormat="1" applyFont="1" applyBorder="1" applyAlignment="1" applyProtection="1">
      <alignment horizontal="center" vertical="center"/>
    </xf>
    <xf numFmtId="4" fontId="16" fillId="0" borderId="22" xfId="0" applyNumberFormat="1" applyFont="1" applyBorder="1" applyAlignment="1" applyProtection="1">
      <alignment horizontal="center" vertical="center"/>
    </xf>
    <xf numFmtId="4" fontId="16" fillId="0" borderId="24" xfId="0" applyNumberFormat="1" applyFont="1" applyBorder="1" applyAlignment="1" applyProtection="1">
      <alignment horizontal="center" vertical="center" wrapText="1"/>
    </xf>
    <xf numFmtId="4" fontId="16" fillId="0" borderId="30" xfId="0" applyNumberFormat="1" applyFont="1" applyBorder="1" applyAlignment="1" applyProtection="1">
      <alignment horizontal="center" vertical="center" wrapText="1"/>
    </xf>
    <xf numFmtId="4" fontId="15" fillId="0" borderId="36" xfId="0" applyNumberFormat="1" applyFont="1" applyBorder="1" applyAlignment="1" applyProtection="1">
      <alignment horizontal="center" vertical="center" wrapText="1"/>
    </xf>
    <xf numFmtId="4" fontId="15" fillId="0" borderId="35" xfId="0" applyNumberFormat="1" applyFont="1" applyBorder="1" applyAlignment="1" applyProtection="1">
      <alignment horizontal="center" vertical="center" wrapText="1"/>
    </xf>
    <xf numFmtId="4" fontId="15" fillId="0" borderId="37" xfId="0" applyNumberFormat="1" applyFont="1" applyBorder="1" applyAlignment="1" applyProtection="1">
      <alignment horizontal="center" vertical="center" wrapText="1"/>
    </xf>
    <xf numFmtId="4" fontId="15" fillId="0" borderId="38" xfId="0" applyNumberFormat="1" applyFont="1" applyBorder="1" applyAlignment="1" applyProtection="1">
      <alignment horizontal="center" vertical="center" wrapText="1"/>
    </xf>
    <xf numFmtId="4" fontId="15" fillId="0" borderId="0" xfId="0" applyNumberFormat="1" applyFont="1" applyAlignment="1" applyProtection="1">
      <alignment horizontal="center" vertical="center" wrapText="1"/>
    </xf>
    <xf numFmtId="4" fontId="18" fillId="0" borderId="39" xfId="0" applyNumberFormat="1" applyFont="1" applyBorder="1" applyAlignment="1" applyProtection="1">
      <alignment horizontal="center" vertical="center" wrapText="1"/>
    </xf>
    <xf numFmtId="3" fontId="19" fillId="0" borderId="18" xfId="0" applyNumberFormat="1" applyFont="1" applyBorder="1" applyAlignment="1" applyProtection="1">
      <alignment vertical="center"/>
    </xf>
    <xf numFmtId="4" fontId="15" fillId="0" borderId="19" xfId="0" applyNumberFormat="1" applyFont="1" applyBorder="1" applyAlignment="1" applyProtection="1">
      <alignment vertical="center"/>
    </xf>
    <xf numFmtId="4" fontId="14" fillId="0" borderId="40" xfId="0" applyNumberFormat="1" applyFont="1" applyBorder="1" applyAlignment="1" applyProtection="1">
      <alignment horizontal="center" vertical="center"/>
    </xf>
    <xf numFmtId="4" fontId="15" fillId="0" borderId="41" xfId="0" applyNumberFormat="1" applyFont="1" applyBorder="1" applyAlignment="1" applyProtection="1">
      <alignment horizontal="center" vertical="center"/>
    </xf>
    <xf numFmtId="4" fontId="15" fillId="0" borderId="18" xfId="0" applyNumberFormat="1" applyFont="1" applyBorder="1" applyAlignment="1" applyProtection="1">
      <alignment horizontal="center" vertical="center"/>
    </xf>
    <xf numFmtId="4" fontId="16" fillId="0" borderId="40" xfId="0" applyNumberFormat="1" applyFont="1" applyBorder="1" applyAlignment="1" applyProtection="1">
      <alignment horizontal="center" vertical="center"/>
    </xf>
    <xf numFmtId="3" fontId="16" fillId="0" borderId="18" xfId="0" applyNumberFormat="1" applyFont="1" applyBorder="1" applyAlignment="1" applyProtection="1">
      <alignment vertical="center"/>
    </xf>
    <xf numFmtId="0" fontId="15" fillId="0" borderId="0" xfId="0" applyFont="1" applyProtection="1"/>
    <xf numFmtId="4" fontId="16" fillId="0" borderId="19" xfId="0" applyNumberFormat="1" applyFont="1" applyBorder="1" applyAlignment="1" applyProtection="1">
      <alignment horizontal="center" vertical="center"/>
    </xf>
    <xf numFmtId="4" fontId="15" fillId="0" borderId="23" xfId="0" applyNumberFormat="1" applyFont="1" applyBorder="1" applyAlignment="1" applyProtection="1">
      <alignment horizontal="left" vertical="center"/>
    </xf>
    <xf numFmtId="4" fontId="15" fillId="0" borderId="23" xfId="0" applyNumberFormat="1" applyFont="1" applyBorder="1" applyAlignment="1" applyProtection="1">
      <alignment horizontal="left" vertical="center" wrapText="1"/>
    </xf>
    <xf numFmtId="4" fontId="14" fillId="0" borderId="18" xfId="0" applyNumberFormat="1" applyFont="1" applyBorder="1" applyAlignment="1" applyProtection="1">
      <alignment horizontal="left" vertical="center" wrapText="1"/>
    </xf>
    <xf numFmtId="4" fontId="14" fillId="0" borderId="0" xfId="0" applyNumberFormat="1" applyFont="1" applyAlignment="1" applyProtection="1">
      <alignment horizontal="left" vertical="center" wrapText="1"/>
    </xf>
    <xf numFmtId="4" fontId="15" fillId="0" borderId="0" xfId="0" applyNumberFormat="1" applyFont="1" applyAlignment="1" applyProtection="1">
      <alignment horizontal="center" vertical="center"/>
    </xf>
    <xf numFmtId="4" fontId="15" fillId="0" borderId="0" xfId="0" applyNumberFormat="1" applyFont="1" applyAlignment="1" applyProtection="1">
      <alignment horizontal="left" vertical="center" wrapText="1"/>
    </xf>
    <xf numFmtId="4" fontId="16" fillId="0" borderId="42" xfId="0" applyNumberFormat="1" applyFont="1" applyBorder="1" applyAlignment="1" applyProtection="1">
      <alignment horizontal="center" vertical="center" wrapText="1"/>
    </xf>
    <xf numFmtId="3" fontId="20" fillId="0" borderId="18" xfId="0" applyNumberFormat="1" applyFont="1" applyBorder="1" applyAlignment="1" applyProtection="1">
      <alignment horizontal="center" vertical="center"/>
    </xf>
    <xf numFmtId="3" fontId="20" fillId="0" borderId="0" xfId="0" applyNumberFormat="1" applyFont="1" applyAlignment="1" applyProtection="1">
      <alignment horizontal="center" vertical="center"/>
    </xf>
    <xf numFmtId="164" fontId="10" fillId="0" borderId="0" xfId="0" applyNumberFormat="1" applyFont="1" applyProtection="1"/>
    <xf numFmtId="3" fontId="16" fillId="0" borderId="18" xfId="0" applyNumberFormat="1" applyFont="1" applyBorder="1" applyAlignment="1" applyProtection="1">
      <alignment horizontal="center" vertical="center"/>
    </xf>
    <xf numFmtId="4" fontId="16" fillId="0" borderId="0" xfId="0" applyNumberFormat="1" applyFont="1" applyAlignment="1" applyProtection="1">
      <alignment horizontal="center" vertical="center"/>
    </xf>
    <xf numFmtId="3" fontId="15" fillId="0" borderId="18" xfId="0" applyNumberFormat="1" applyFont="1" applyBorder="1" applyAlignment="1" applyProtection="1">
      <alignment vertical="center"/>
    </xf>
    <xf numFmtId="4" fontId="16" fillId="0" borderId="19" xfId="0" applyNumberFormat="1" applyFont="1" applyBorder="1" applyAlignment="1" applyProtection="1">
      <alignment vertical="center"/>
    </xf>
    <xf numFmtId="4" fontId="15" fillId="0" borderId="21" xfId="0" applyNumberFormat="1" applyFont="1" applyBorder="1" applyAlignment="1" applyProtection="1">
      <alignment vertical="center"/>
    </xf>
    <xf numFmtId="4" fontId="21" fillId="5" borderId="46" xfId="0" applyNumberFormat="1" applyFont="1" applyFill="1" applyBorder="1" applyAlignment="1" applyProtection="1">
      <alignment horizontal="center" vertical="center"/>
    </xf>
    <xf numFmtId="3" fontId="15" fillId="0" borderId="0" xfId="0" applyNumberFormat="1" applyFont="1" applyAlignment="1" applyProtection="1">
      <alignment vertical="center"/>
    </xf>
    <xf numFmtId="4" fontId="16" fillId="0" borderId="0" xfId="0" applyNumberFormat="1" applyFont="1" applyAlignment="1" applyProtection="1">
      <alignment vertical="center"/>
    </xf>
    <xf numFmtId="3" fontId="27" fillId="0" borderId="58" xfId="1" applyNumberFormat="1" applyFont="1" applyBorder="1" applyAlignment="1" applyProtection="1">
      <alignment vertical="center"/>
    </xf>
    <xf numFmtId="4" fontId="27" fillId="0" borderId="0" xfId="1" applyNumberFormat="1" applyFont="1" applyAlignment="1" applyProtection="1">
      <alignment vertical="center"/>
    </xf>
    <xf numFmtId="4" fontId="27" fillId="0" borderId="59" xfId="1" applyNumberFormat="1" applyFont="1" applyBorder="1" applyAlignment="1" applyProtection="1">
      <alignment vertical="center"/>
    </xf>
    <xf numFmtId="4" fontId="31" fillId="0" borderId="50" xfId="1" applyNumberFormat="1" applyFont="1" applyBorder="1" applyAlignment="1" applyProtection="1">
      <alignment horizontal="center" vertical="center" wrapText="1"/>
    </xf>
    <xf numFmtId="4" fontId="32" fillId="0" borderId="50" xfId="1" applyNumberFormat="1" applyFont="1" applyBorder="1" applyAlignment="1" applyProtection="1">
      <alignment horizontal="center" vertical="center" wrapText="1"/>
    </xf>
    <xf numFmtId="4" fontId="32" fillId="0" borderId="0" xfId="1" applyNumberFormat="1" applyFont="1" applyBorder="1" applyAlignment="1" applyProtection="1">
      <alignment horizontal="center" vertical="center" wrapText="1"/>
    </xf>
    <xf numFmtId="4" fontId="32" fillId="0" borderId="0" xfId="1" applyNumberFormat="1" applyFont="1" applyAlignment="1" applyProtection="1">
      <alignment horizontal="center" vertical="center" wrapText="1"/>
    </xf>
    <xf numFmtId="4" fontId="32" fillId="0" borderId="60" xfId="1" applyNumberFormat="1" applyFont="1" applyBorder="1" applyAlignment="1" applyProtection="1">
      <alignment horizontal="center" vertical="center" wrapText="1"/>
    </xf>
    <xf numFmtId="3" fontId="32" fillId="0" borderId="50" xfId="1" applyNumberFormat="1" applyFont="1" applyBorder="1" applyAlignment="1" applyProtection="1">
      <alignment horizontal="center" vertical="center"/>
    </xf>
    <xf numFmtId="0" fontId="31" fillId="0" borderId="50" xfId="0" applyFont="1" applyBorder="1" applyAlignment="1" applyProtection="1">
      <alignment horizontal="center" vertical="center" wrapText="1"/>
    </xf>
    <xf numFmtId="4" fontId="32" fillId="0" borderId="50" xfId="1" applyNumberFormat="1" applyFont="1" applyBorder="1" applyAlignment="1" applyProtection="1">
      <alignment horizontal="center" vertical="center"/>
    </xf>
    <xf numFmtId="4" fontId="32" fillId="0" borderId="0" xfId="1" applyNumberFormat="1" applyFont="1" applyBorder="1" applyAlignment="1" applyProtection="1">
      <alignment horizontal="center" vertical="center"/>
    </xf>
    <xf numFmtId="4" fontId="32" fillId="0" borderId="0" xfId="1" applyNumberFormat="1" applyFont="1" applyAlignment="1" applyProtection="1">
      <alignment horizontal="center" vertical="center"/>
    </xf>
    <xf numFmtId="4" fontId="33" fillId="0" borderId="61" xfId="1" applyNumberFormat="1" applyFont="1" applyBorder="1" applyAlignment="1" applyProtection="1">
      <alignment horizontal="center" vertical="center"/>
    </xf>
    <xf numFmtId="4" fontId="33" fillId="0" borderId="0" xfId="1" applyNumberFormat="1" applyFont="1" applyBorder="1" applyAlignment="1" applyProtection="1">
      <alignment horizontal="center" vertical="center"/>
    </xf>
    <xf numFmtId="4" fontId="33" fillId="0" borderId="0" xfId="1" applyNumberFormat="1" applyFont="1" applyAlignment="1" applyProtection="1">
      <alignment horizontal="center" vertical="center"/>
    </xf>
    <xf numFmtId="4" fontId="34" fillId="0" borderId="0" xfId="1" applyNumberFormat="1" applyFont="1" applyBorder="1" applyAlignment="1" applyProtection="1">
      <alignment vertical="center" wrapText="1"/>
    </xf>
    <xf numFmtId="4" fontId="33" fillId="0" borderId="62" xfId="1" applyNumberFormat="1" applyFont="1" applyBorder="1" applyAlignment="1" applyProtection="1">
      <alignment horizontal="center" vertical="center"/>
    </xf>
    <xf numFmtId="4" fontId="34" fillId="0" borderId="63" xfId="1" applyNumberFormat="1" applyFont="1" applyBorder="1" applyAlignment="1" applyProtection="1">
      <alignment horizontal="center" vertical="center"/>
    </xf>
    <xf numFmtId="0" fontId="35" fillId="0" borderId="0" xfId="0" applyFont="1" applyProtection="1"/>
    <xf numFmtId="4" fontId="31" fillId="0" borderId="64" xfId="1" applyNumberFormat="1" applyFont="1" applyBorder="1" applyAlignment="1" applyProtection="1">
      <alignment horizontal="center" vertical="center" wrapText="1"/>
    </xf>
    <xf numFmtId="4" fontId="32" fillId="0" borderId="64" xfId="1" applyNumberFormat="1" applyFont="1" applyBorder="1" applyAlignment="1" applyProtection="1">
      <alignment horizontal="center" vertical="center" wrapText="1"/>
    </xf>
    <xf numFmtId="3" fontId="32" fillId="0" borderId="65" xfId="1" applyNumberFormat="1" applyFont="1" applyBorder="1" applyAlignment="1" applyProtection="1">
      <alignment horizontal="center" vertical="center"/>
    </xf>
    <xf numFmtId="4" fontId="33" fillId="0" borderId="69" xfId="1" applyNumberFormat="1" applyFont="1" applyBorder="1" applyAlignment="1" applyProtection="1">
      <alignment horizontal="center" vertical="center"/>
    </xf>
    <xf numFmtId="4" fontId="32" fillId="0" borderId="70" xfId="1" applyNumberFormat="1" applyFont="1" applyBorder="1" applyAlignment="1" applyProtection="1">
      <alignment horizontal="center" vertical="center" wrapText="1"/>
    </xf>
    <xf numFmtId="4" fontId="32" fillId="0" borderId="71" xfId="1" applyNumberFormat="1" applyFont="1" applyBorder="1" applyAlignment="1" applyProtection="1">
      <alignment horizontal="center" vertical="center"/>
    </xf>
    <xf numFmtId="3" fontId="32" fillId="0" borderId="72" xfId="1" applyNumberFormat="1" applyFont="1" applyBorder="1" applyAlignment="1" applyProtection="1">
      <alignment horizontal="center" vertical="center"/>
    </xf>
    <xf numFmtId="4" fontId="33" fillId="0" borderId="75" xfId="1" applyNumberFormat="1" applyFont="1" applyBorder="1" applyAlignment="1" applyProtection="1">
      <alignment horizontal="center" vertical="center"/>
    </xf>
    <xf numFmtId="4" fontId="32" fillId="0" borderId="76" xfId="1" applyNumberFormat="1" applyFont="1" applyBorder="1" applyAlignment="1" applyProtection="1">
      <alignment horizontal="center" vertical="center" wrapText="1"/>
    </xf>
    <xf numFmtId="3" fontId="32" fillId="0" borderId="77" xfId="1" applyNumberFormat="1" applyFont="1" applyBorder="1" applyAlignment="1" applyProtection="1">
      <alignment horizontal="center" vertical="center"/>
    </xf>
    <xf numFmtId="4" fontId="33" fillId="0" borderId="81" xfId="1" applyNumberFormat="1" applyFont="1" applyBorder="1" applyAlignment="1" applyProtection="1">
      <alignment horizontal="center" vertical="center"/>
    </xf>
    <xf numFmtId="4" fontId="32" fillId="0" borderId="81" xfId="1" applyNumberFormat="1" applyFont="1" applyBorder="1" applyAlignment="1" applyProtection="1">
      <alignment horizontal="center" vertical="center" wrapText="1"/>
    </xf>
    <xf numFmtId="4" fontId="33" fillId="0" borderId="85" xfId="1" applyNumberFormat="1" applyFont="1" applyBorder="1" applyAlignment="1" applyProtection="1">
      <alignment horizontal="center" vertical="center"/>
    </xf>
    <xf numFmtId="4" fontId="32" fillId="0" borderId="59" xfId="1" applyNumberFormat="1" applyFont="1" applyBorder="1" applyAlignment="1" applyProtection="1">
      <alignment horizontal="center" vertical="center"/>
    </xf>
    <xf numFmtId="4" fontId="33" fillId="0" borderId="0" xfId="1" applyNumberFormat="1" applyFont="1" applyBorder="1" applyAlignment="1" applyProtection="1">
      <alignment vertical="center" wrapText="1"/>
    </xf>
    <xf numFmtId="4" fontId="34" fillId="0" borderId="86" xfId="1" applyNumberFormat="1" applyFont="1" applyBorder="1" applyAlignment="1" applyProtection="1">
      <alignment horizontal="center" vertical="center"/>
    </xf>
    <xf numFmtId="3" fontId="27" fillId="0" borderId="58" xfId="1" applyNumberFormat="1" applyBorder="1" applyAlignment="1" applyProtection="1">
      <alignment vertical="center"/>
    </xf>
    <xf numFmtId="4" fontId="27" fillId="0" borderId="0" xfId="1" applyNumberFormat="1" applyAlignment="1" applyProtection="1">
      <alignment vertical="center"/>
    </xf>
    <xf numFmtId="4" fontId="27" fillId="0" borderId="59" xfId="1" applyNumberFormat="1" applyBorder="1" applyAlignment="1" applyProtection="1">
      <alignment vertical="center"/>
    </xf>
    <xf numFmtId="4" fontId="34" fillId="0" borderId="0" xfId="1" applyNumberFormat="1" applyFont="1" applyAlignment="1" applyProtection="1">
      <alignment horizontal="left" vertical="center"/>
    </xf>
    <xf numFmtId="4" fontId="34" fillId="0" borderId="62" xfId="1" applyNumberFormat="1" applyFont="1" applyBorder="1" applyAlignment="1" applyProtection="1">
      <alignment horizontal="center" vertical="center"/>
    </xf>
    <xf numFmtId="4" fontId="34" fillId="0" borderId="90" xfId="1" applyNumberFormat="1" applyFont="1" applyBorder="1" applyAlignment="1" applyProtection="1">
      <alignment horizontal="center" vertical="center"/>
    </xf>
    <xf numFmtId="4" fontId="34" fillId="0" borderId="94" xfId="1" applyNumberFormat="1" applyFont="1" applyBorder="1" applyAlignment="1" applyProtection="1">
      <alignment horizontal="center" vertical="center"/>
    </xf>
    <xf numFmtId="4" fontId="34" fillId="0" borderId="95" xfId="1" applyNumberFormat="1" applyFont="1" applyBorder="1" applyAlignment="1" applyProtection="1">
      <alignment horizontal="center" vertical="center"/>
    </xf>
    <xf numFmtId="4" fontId="34" fillId="0" borderId="98" xfId="1" applyNumberFormat="1" applyFont="1" applyBorder="1" applyAlignment="1" applyProtection="1">
      <alignment vertical="center"/>
    </xf>
    <xf numFmtId="4" fontId="34" fillId="0" borderId="99" xfId="1" applyNumberFormat="1" applyFont="1" applyBorder="1" applyAlignment="1" applyProtection="1">
      <alignment vertical="center"/>
    </xf>
    <xf numFmtId="4" fontId="38" fillId="0" borderId="101" xfId="1" applyNumberFormat="1" applyFont="1" applyBorder="1" applyAlignment="1" applyProtection="1">
      <alignment horizontal="center" vertical="center"/>
    </xf>
    <xf numFmtId="4" fontId="38" fillId="0" borderId="101" xfId="1" applyNumberFormat="1" applyFont="1" applyBorder="1" applyAlignment="1" applyProtection="1">
      <alignment horizontal="left" vertical="center"/>
    </xf>
    <xf numFmtId="2" fontId="10" fillId="0" borderId="0" xfId="0" applyNumberFormat="1" applyFont="1" applyProtection="1"/>
    <xf numFmtId="0" fontId="23" fillId="0" borderId="0" xfId="0" applyFont="1" applyProtection="1"/>
    <xf numFmtId="0" fontId="5" fillId="3" borderId="50" xfId="0" applyFont="1" applyFill="1" applyBorder="1" applyAlignment="1">
      <alignment horizontal="center" vertical="center" wrapText="1"/>
    </xf>
    <xf numFmtId="0" fontId="5" fillId="3" borderId="78"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2" fillId="0" borderId="107" xfId="0" applyFont="1" applyBorder="1"/>
    <xf numFmtId="2" fontId="4" fillId="2" borderId="105" xfId="0" applyNumberFormat="1" applyFont="1" applyFill="1" applyBorder="1" applyAlignment="1">
      <alignment horizontal="center" vertical="center" wrapText="1"/>
    </xf>
    <xf numFmtId="0" fontId="2" fillId="0" borderId="11" xfId="0" applyFont="1" applyBorder="1"/>
    <xf numFmtId="0" fontId="1" fillId="0" borderId="1" xfId="0" applyFont="1" applyBorder="1" applyAlignment="1">
      <alignment horizontal="center"/>
    </xf>
    <xf numFmtId="0" fontId="2" fillId="0" borderId="2" xfId="0" applyFont="1" applyBorder="1"/>
    <xf numFmtId="0" fontId="2" fillId="0" borderId="3" xfId="0" applyFont="1" applyBorder="1"/>
    <xf numFmtId="0" fontId="1" fillId="0" borderId="4" xfId="0" applyFont="1" applyBorder="1" applyAlignment="1">
      <alignment horizontal="center" wrapText="1"/>
    </xf>
    <xf numFmtId="0" fontId="2" fillId="0" borderId="5" xfId="0" applyFont="1" applyBorder="1"/>
    <xf numFmtId="0" fontId="2" fillId="0" borderId="6" xfId="0" applyFont="1" applyBorder="1"/>
    <xf numFmtId="0" fontId="4" fillId="2" borderId="104" xfId="0" applyFont="1" applyFill="1" applyBorder="1" applyAlignment="1">
      <alignment horizontal="center" vertical="center" wrapText="1"/>
    </xf>
    <xf numFmtId="0" fontId="2" fillId="0" borderId="109" xfId="0" applyFont="1" applyBorder="1"/>
    <xf numFmtId="0" fontId="4" fillId="2" borderId="105" xfId="0" applyFont="1" applyFill="1" applyBorder="1" applyAlignment="1">
      <alignment horizontal="center" vertical="center" wrapText="1"/>
    </xf>
    <xf numFmtId="0" fontId="2" fillId="0" borderId="14" xfId="0" applyFont="1" applyBorder="1"/>
    <xf numFmtId="0" fontId="14" fillId="2" borderId="108" xfId="0" applyFont="1" applyFill="1" applyBorder="1" applyAlignment="1">
      <alignment horizontal="center" vertical="center" wrapText="1"/>
    </xf>
    <xf numFmtId="0" fontId="41" fillId="0" borderId="110" xfId="0" applyFont="1" applyBorder="1"/>
    <xf numFmtId="4" fontId="34" fillId="0" borderId="91" xfId="1" applyNumberFormat="1" applyFont="1" applyBorder="1" applyAlignment="1" applyProtection="1">
      <alignment horizontal="left" vertical="center"/>
    </xf>
    <xf numFmtId="4" fontId="34" fillId="0" borderId="92" xfId="1" applyNumberFormat="1" applyFont="1" applyBorder="1" applyAlignment="1" applyProtection="1">
      <alignment horizontal="left" vertical="center"/>
    </xf>
    <xf numFmtId="4" fontId="34" fillId="0" borderId="93" xfId="1" applyNumberFormat="1" applyFont="1" applyBorder="1" applyAlignment="1" applyProtection="1">
      <alignment horizontal="left" vertical="center"/>
    </xf>
    <xf numFmtId="4" fontId="34" fillId="0" borderId="96" xfId="1" applyNumberFormat="1" applyFont="1" applyBorder="1" applyAlignment="1" applyProtection="1">
      <alignment horizontal="center" vertical="center"/>
    </xf>
    <xf numFmtId="4" fontId="34" fillId="0" borderId="97" xfId="1" applyNumberFormat="1" applyFont="1" applyBorder="1" applyAlignment="1" applyProtection="1">
      <alignment horizontal="center" vertical="center"/>
    </xf>
    <xf numFmtId="4" fontId="37" fillId="0" borderId="55" xfId="1" applyNumberFormat="1" applyFont="1" applyBorder="1" applyAlignment="1" applyProtection="1">
      <alignment horizontal="center" vertical="center"/>
    </xf>
    <xf numFmtId="4" fontId="37" fillId="0" borderId="56" xfId="1" applyNumberFormat="1" applyFont="1" applyBorder="1" applyAlignment="1" applyProtection="1">
      <alignment horizontal="center" vertical="center"/>
    </xf>
    <xf numFmtId="4" fontId="37" fillId="0" borderId="100" xfId="1" applyNumberFormat="1" applyFont="1" applyBorder="1" applyAlignment="1" applyProtection="1">
      <alignment horizontal="center" vertical="center"/>
    </xf>
    <xf numFmtId="4" fontId="33" fillId="0" borderId="82" xfId="1" applyNumberFormat="1" applyFont="1" applyBorder="1" applyAlignment="1" applyProtection="1">
      <alignment horizontal="center" vertical="center" wrapText="1"/>
    </xf>
    <xf numFmtId="4" fontId="33" fillId="0" borderId="83" xfId="1" applyNumberFormat="1" applyFont="1" applyBorder="1" applyAlignment="1" applyProtection="1">
      <alignment horizontal="center" vertical="center" wrapText="1"/>
    </xf>
    <xf numFmtId="4" fontId="33" fillId="0" borderId="84" xfId="1" applyNumberFormat="1" applyFont="1" applyBorder="1" applyAlignment="1" applyProtection="1">
      <alignment horizontal="center" vertical="center" wrapText="1"/>
    </xf>
    <xf numFmtId="4" fontId="33" fillId="0" borderId="55" xfId="1" applyNumberFormat="1" applyFont="1" applyBorder="1" applyAlignment="1" applyProtection="1">
      <alignment horizontal="center" vertical="center" wrapText="1"/>
    </xf>
    <xf numFmtId="4" fontId="33" fillId="0" borderId="56" xfId="1" applyNumberFormat="1" applyFont="1" applyBorder="1" applyAlignment="1" applyProtection="1">
      <alignment horizontal="center" vertical="center" wrapText="1"/>
    </xf>
    <xf numFmtId="4" fontId="33" fillId="0" borderId="57" xfId="1" applyNumberFormat="1" applyFont="1" applyBorder="1" applyAlignment="1" applyProtection="1">
      <alignment horizontal="center" vertical="center" wrapText="1"/>
    </xf>
    <xf numFmtId="4" fontId="36" fillId="0" borderId="55" xfId="1" applyNumberFormat="1" applyFont="1" applyBorder="1" applyAlignment="1" applyProtection="1">
      <alignment horizontal="center" vertical="center"/>
    </xf>
    <xf numFmtId="4" fontId="36" fillId="0" borderId="56" xfId="1" applyNumberFormat="1" applyFont="1" applyBorder="1" applyAlignment="1" applyProtection="1">
      <alignment horizontal="center" vertical="center"/>
    </xf>
    <xf numFmtId="4" fontId="36" fillId="0" borderId="57" xfId="1" applyNumberFormat="1" applyFont="1" applyBorder="1" applyAlignment="1" applyProtection="1">
      <alignment horizontal="center" vertical="center"/>
    </xf>
    <xf numFmtId="4" fontId="34" fillId="0" borderId="87" xfId="1" applyNumberFormat="1" applyFont="1" applyBorder="1" applyAlignment="1" applyProtection="1">
      <alignment horizontal="left" vertical="center"/>
    </xf>
    <xf numFmtId="4" fontId="34" fillId="0" borderId="88" xfId="1" applyNumberFormat="1" applyFont="1" applyBorder="1" applyAlignment="1" applyProtection="1">
      <alignment horizontal="left" vertical="center"/>
    </xf>
    <xf numFmtId="4" fontId="34" fillId="0" borderId="89" xfId="1" applyNumberFormat="1" applyFont="1" applyBorder="1" applyAlignment="1" applyProtection="1">
      <alignment horizontal="left" vertical="center"/>
    </xf>
    <xf numFmtId="4" fontId="34" fillId="0" borderId="55" xfId="1" applyNumberFormat="1" applyFont="1" applyBorder="1" applyAlignment="1" applyProtection="1">
      <alignment horizontal="center" vertical="center" wrapText="1"/>
    </xf>
    <xf numFmtId="4" fontId="34" fillId="0" borderId="56" xfId="1" applyNumberFormat="1" applyFont="1" applyBorder="1" applyAlignment="1" applyProtection="1">
      <alignment horizontal="center" vertical="center" wrapText="1"/>
    </xf>
    <xf numFmtId="4" fontId="34" fillId="0" borderId="57" xfId="1" applyNumberFormat="1" applyFont="1" applyBorder="1" applyAlignment="1" applyProtection="1">
      <alignment horizontal="center" vertical="center" wrapText="1"/>
    </xf>
    <xf numFmtId="3" fontId="33" fillId="0" borderId="55" xfId="1" applyNumberFormat="1" applyFont="1" applyBorder="1" applyAlignment="1" applyProtection="1">
      <alignment horizontal="center" vertical="center" wrapText="1"/>
    </xf>
    <xf numFmtId="3" fontId="29" fillId="0" borderId="56" xfId="1" applyNumberFormat="1" applyFont="1" applyBorder="1" applyAlignment="1" applyProtection="1">
      <alignment horizontal="center" vertical="center"/>
    </xf>
    <xf numFmtId="3" fontId="29" fillId="0" borderId="57" xfId="1" applyNumberFormat="1" applyFont="1" applyBorder="1" applyAlignment="1" applyProtection="1">
      <alignment horizontal="center" vertical="center"/>
    </xf>
    <xf numFmtId="4" fontId="27" fillId="0" borderId="66" xfId="1" applyNumberFormat="1" applyFont="1" applyBorder="1" applyAlignment="1" applyProtection="1">
      <alignment horizontal="justify" vertical="center" wrapText="1"/>
    </xf>
    <xf numFmtId="0" fontId="30" fillId="0" borderId="66" xfId="0" applyFont="1" applyBorder="1" applyAlignment="1" applyProtection="1">
      <alignment horizontal="justify" vertical="center" wrapText="1"/>
    </xf>
    <xf numFmtId="0" fontId="30" fillId="0" borderId="67" xfId="0" applyFont="1" applyBorder="1" applyAlignment="1" applyProtection="1">
      <alignment horizontal="justify" vertical="center" wrapText="1"/>
    </xf>
    <xf numFmtId="0" fontId="30" fillId="0" borderId="68" xfId="0" applyFont="1" applyBorder="1" applyAlignment="1" applyProtection="1">
      <alignment horizontal="justify" vertical="center" wrapText="1"/>
    </xf>
    <xf numFmtId="4" fontId="27" fillId="0" borderId="50" xfId="1" applyNumberFormat="1" applyFont="1" applyBorder="1" applyAlignment="1" applyProtection="1">
      <alignment horizontal="justify" vertical="center" wrapText="1"/>
    </xf>
    <xf numFmtId="0" fontId="30" fillId="0" borderId="50" xfId="0" applyFont="1" applyBorder="1" applyAlignment="1" applyProtection="1">
      <alignment horizontal="justify" vertical="center" wrapText="1"/>
    </xf>
    <xf numFmtId="0" fontId="30" fillId="0" borderId="73" xfId="0" applyFont="1" applyBorder="1" applyAlignment="1" applyProtection="1">
      <alignment horizontal="justify" vertical="center" wrapText="1"/>
    </xf>
    <xf numFmtId="0" fontId="30" fillId="0" borderId="74" xfId="0" applyFont="1" applyBorder="1" applyAlignment="1" applyProtection="1">
      <alignment horizontal="justify" vertical="center" wrapText="1"/>
    </xf>
    <xf numFmtId="4" fontId="27" fillId="0" borderId="78" xfId="1" applyNumberFormat="1" applyFont="1" applyBorder="1" applyAlignment="1" applyProtection="1">
      <alignment horizontal="justify" vertical="center" wrapText="1"/>
    </xf>
    <xf numFmtId="0" fontId="30" fillId="0" borderId="78" xfId="0" applyFont="1" applyBorder="1" applyAlignment="1" applyProtection="1">
      <alignment horizontal="justify" vertical="center" wrapText="1"/>
    </xf>
    <xf numFmtId="0" fontId="30" fillId="0" borderId="79" xfId="0" applyFont="1" applyBorder="1" applyAlignment="1" applyProtection="1">
      <alignment horizontal="justify" vertical="center" wrapText="1"/>
    </xf>
    <xf numFmtId="0" fontId="30" fillId="0" borderId="80" xfId="0" applyFont="1" applyBorder="1" applyAlignment="1" applyProtection="1">
      <alignment horizontal="justify" vertical="center" wrapText="1"/>
    </xf>
    <xf numFmtId="4" fontId="32" fillId="0" borderId="50" xfId="1" applyNumberFormat="1" applyFont="1" applyBorder="1" applyAlignment="1" applyProtection="1">
      <alignment horizontal="justify" vertical="center" wrapText="1"/>
    </xf>
    <xf numFmtId="4" fontId="33" fillId="0" borderId="61" xfId="1" applyNumberFormat="1" applyFont="1" applyBorder="1" applyAlignment="1" applyProtection="1">
      <alignment horizontal="center" vertical="center" wrapText="1"/>
    </xf>
    <xf numFmtId="4" fontId="28" fillId="0" borderId="55" xfId="1" applyNumberFormat="1" applyFont="1" applyBorder="1" applyAlignment="1" applyProtection="1">
      <alignment horizontal="center" vertical="center"/>
    </xf>
    <xf numFmtId="4" fontId="28" fillId="0" borderId="56" xfId="1" applyNumberFormat="1" applyFont="1" applyBorder="1" applyAlignment="1" applyProtection="1">
      <alignment horizontal="center" vertical="center"/>
    </xf>
    <xf numFmtId="4" fontId="28" fillId="0" borderId="57" xfId="1" applyNumberFormat="1" applyFont="1" applyBorder="1" applyAlignment="1" applyProtection="1">
      <alignment horizontal="center" vertical="center"/>
    </xf>
    <xf numFmtId="4" fontId="29" fillId="0" borderId="50" xfId="1" applyNumberFormat="1" applyFont="1" applyBorder="1" applyAlignment="1" applyProtection="1">
      <alignment horizontal="center" vertical="center" wrapText="1"/>
    </xf>
    <xf numFmtId="0" fontId="30" fillId="0" borderId="50" xfId="0" applyFont="1" applyBorder="1" applyAlignment="1" applyProtection="1">
      <alignment horizontal="center" vertical="center" wrapText="1"/>
    </xf>
    <xf numFmtId="3" fontId="20" fillId="4" borderId="23" xfId="0" applyNumberFormat="1" applyFont="1" applyFill="1" applyBorder="1" applyAlignment="1" applyProtection="1">
      <alignment horizontal="center" vertical="center"/>
    </xf>
    <xf numFmtId="0" fontId="2" fillId="0" borderId="16" xfId="0" applyFont="1" applyBorder="1" applyProtection="1"/>
    <xf numFmtId="0" fontId="2" fillId="0" borderId="17" xfId="0" applyFont="1" applyBorder="1" applyProtection="1"/>
    <xf numFmtId="4" fontId="21" fillId="5" borderId="43" xfId="0" applyNumberFormat="1" applyFont="1" applyFill="1" applyBorder="1" applyAlignment="1" applyProtection="1">
      <alignment horizontal="center" vertical="center"/>
    </xf>
    <xf numFmtId="0" fontId="2" fillId="0" borderId="44" xfId="0" applyFont="1" applyBorder="1" applyProtection="1"/>
    <xf numFmtId="0" fontId="2" fillId="0" borderId="45" xfId="0" applyFont="1" applyBorder="1" applyProtection="1"/>
    <xf numFmtId="4" fontId="15" fillId="3" borderId="47" xfId="0" applyNumberFormat="1" applyFont="1" applyFill="1" applyBorder="1" applyAlignment="1" applyProtection="1">
      <alignment horizontal="left" vertical="center" wrapText="1"/>
    </xf>
    <xf numFmtId="0" fontId="2" fillId="0" borderId="48" xfId="0" applyFont="1" applyBorder="1" applyProtection="1"/>
    <xf numFmtId="0" fontId="2" fillId="0" borderId="49" xfId="0" applyFont="1" applyBorder="1" applyProtection="1"/>
    <xf numFmtId="3" fontId="21" fillId="0" borderId="23" xfId="0" applyNumberFormat="1" applyFont="1" applyBorder="1" applyAlignment="1" applyProtection="1">
      <alignment horizontal="center" vertical="center"/>
    </xf>
    <xf numFmtId="4" fontId="16" fillId="0" borderId="20" xfId="0" applyNumberFormat="1" applyFont="1" applyBorder="1" applyAlignment="1" applyProtection="1">
      <alignment horizontal="center" vertical="center" wrapText="1"/>
    </xf>
    <xf numFmtId="0" fontId="2" fillId="0" borderId="22" xfId="0" applyFont="1" applyBorder="1" applyProtection="1"/>
    <xf numFmtId="4" fontId="15" fillId="0" borderId="20" xfId="0" applyNumberFormat="1" applyFont="1" applyBorder="1" applyAlignment="1" applyProtection="1">
      <alignment horizontal="left" vertical="center" wrapText="1"/>
    </xf>
    <xf numFmtId="0" fontId="2" fillId="0" borderId="21" xfId="0" applyFont="1" applyBorder="1" applyProtection="1"/>
    <xf numFmtId="4" fontId="16" fillId="0" borderId="23" xfId="0" applyNumberFormat="1" applyFont="1" applyBorder="1" applyAlignment="1" applyProtection="1">
      <alignment horizontal="center" vertical="center" wrapText="1"/>
    </xf>
    <xf numFmtId="4" fontId="15" fillId="0" borderId="23" xfId="0" applyNumberFormat="1" applyFont="1" applyBorder="1" applyAlignment="1" applyProtection="1">
      <alignment horizontal="left" vertical="center" wrapText="1"/>
    </xf>
    <xf numFmtId="4" fontId="15" fillId="0" borderId="16" xfId="0" applyNumberFormat="1" applyFont="1" applyBorder="1" applyAlignment="1" applyProtection="1">
      <alignment horizontal="left" vertical="center" wrapText="1"/>
    </xf>
    <xf numFmtId="4" fontId="16" fillId="0" borderId="34" xfId="0" applyNumberFormat="1" applyFont="1" applyBorder="1" applyAlignment="1" applyProtection="1">
      <alignment horizontal="left" vertical="center" wrapText="1"/>
    </xf>
    <xf numFmtId="0" fontId="2" fillId="0" borderId="35" xfId="0" applyFont="1" applyBorder="1" applyProtection="1"/>
    <xf numFmtId="4" fontId="15" fillId="0" borderId="36" xfId="0" applyNumberFormat="1" applyFont="1" applyBorder="1" applyAlignment="1" applyProtection="1">
      <alignment horizontal="center" vertical="center" wrapText="1"/>
    </xf>
    <xf numFmtId="4" fontId="20" fillId="0" borderId="18" xfId="0" applyNumberFormat="1" applyFont="1" applyBorder="1" applyAlignment="1" applyProtection="1">
      <alignment horizontal="center" vertical="center"/>
    </xf>
    <xf numFmtId="0" fontId="0" fillId="0" borderId="0" xfId="0" applyFont="1" applyAlignment="1" applyProtection="1"/>
    <xf numFmtId="0" fontId="2" fillId="0" borderId="19" xfId="0" applyFont="1" applyBorder="1" applyProtection="1"/>
    <xf numFmtId="4" fontId="15" fillId="0" borderId="0" xfId="0" applyNumberFormat="1" applyFont="1" applyAlignment="1" applyProtection="1">
      <alignment horizontal="left" vertical="center"/>
    </xf>
    <xf numFmtId="4" fontId="17" fillId="0" borderId="23" xfId="0" applyNumberFormat="1" applyFont="1" applyBorder="1" applyAlignment="1" applyProtection="1">
      <alignment horizontal="center" vertical="center"/>
    </xf>
    <xf numFmtId="4" fontId="16" fillId="0" borderId="10" xfId="0" applyNumberFormat="1" applyFont="1" applyBorder="1" applyAlignment="1" applyProtection="1">
      <alignment horizontal="center" vertical="center" wrapText="1"/>
    </xf>
    <xf numFmtId="0" fontId="2" fillId="0" borderId="11" xfId="0" applyFont="1" applyBorder="1" applyProtection="1"/>
    <xf numFmtId="4" fontId="16" fillId="0" borderId="28" xfId="0" applyNumberFormat="1" applyFont="1" applyBorder="1" applyAlignment="1" applyProtection="1">
      <alignment horizontal="center" vertical="center" wrapText="1"/>
    </xf>
    <xf numFmtId="0" fontId="2" fillId="0" borderId="32" xfId="0" applyFont="1" applyBorder="1" applyProtection="1"/>
    <xf numFmtId="4" fontId="16" fillId="0" borderId="0" xfId="0" applyNumberFormat="1" applyFont="1" applyAlignment="1" applyProtection="1">
      <alignment horizontal="center" vertical="center" wrapText="1"/>
    </xf>
    <xf numFmtId="4" fontId="16" fillId="0" borderId="29" xfId="0" applyNumberFormat="1" applyFont="1" applyBorder="1" applyAlignment="1" applyProtection="1">
      <alignment horizontal="center" vertical="center" wrapText="1"/>
    </xf>
    <xf numFmtId="0" fontId="2" fillId="0" borderId="33" xfId="0" applyFont="1" applyBorder="1" applyProtection="1"/>
    <xf numFmtId="4" fontId="16" fillId="0" borderId="26" xfId="0" applyNumberFormat="1" applyFont="1" applyBorder="1" applyAlignment="1" applyProtection="1">
      <alignment horizontal="center" vertical="center" wrapText="1"/>
    </xf>
    <xf numFmtId="0" fontId="2" fillId="0" borderId="27" xfId="0" applyFont="1" applyBorder="1" applyProtection="1"/>
    <xf numFmtId="0" fontId="2" fillId="0" borderId="31" xfId="0" applyFont="1" applyBorder="1" applyProtection="1"/>
    <xf numFmtId="0" fontId="2" fillId="0" borderId="30" xfId="0" applyFont="1" applyBorder="1" applyProtection="1"/>
    <xf numFmtId="4" fontId="14" fillId="0" borderId="18" xfId="0" applyNumberFormat="1" applyFont="1" applyBorder="1" applyAlignment="1" applyProtection="1">
      <alignment horizontal="left" vertical="center"/>
    </xf>
    <xf numFmtId="4" fontId="16" fillId="0" borderId="18" xfId="0" applyNumberFormat="1" applyFont="1" applyBorder="1" applyAlignment="1" applyProtection="1">
      <alignment horizontal="center" vertical="center" wrapText="1"/>
    </xf>
    <xf numFmtId="0" fontId="2" fillId="0" borderId="24" xfId="0" applyFont="1" applyBorder="1" applyProtection="1"/>
    <xf numFmtId="0" fontId="2" fillId="0" borderId="20" xfId="0" applyFont="1" applyBorder="1" applyProtection="1"/>
    <xf numFmtId="4" fontId="16" fillId="0" borderId="25" xfId="0" applyNumberFormat="1" applyFont="1" applyBorder="1" applyAlignment="1" applyProtection="1">
      <alignment horizontal="center" vertical="center" wrapText="1"/>
    </xf>
    <xf numFmtId="0" fontId="8" fillId="0" borderId="7" xfId="0" applyFont="1" applyBorder="1" applyAlignment="1" applyProtection="1">
      <alignment horizontal="center"/>
    </xf>
    <xf numFmtId="0" fontId="2" fillId="0" borderId="8" xfId="0" applyFont="1" applyBorder="1" applyProtection="1"/>
    <xf numFmtId="0" fontId="2" fillId="0" borderId="9" xfId="0" applyFont="1" applyBorder="1" applyProtection="1"/>
    <xf numFmtId="0" fontId="2" fillId="0" borderId="18" xfId="0" applyFont="1" applyBorder="1" applyProtection="1"/>
    <xf numFmtId="0" fontId="9" fillId="0" borderId="16"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4" fontId="14" fillId="0" borderId="7" xfId="0" applyNumberFormat="1" applyFont="1" applyBorder="1" applyAlignment="1" applyProtection="1">
      <alignment horizontal="left" vertical="center"/>
    </xf>
    <xf numFmtId="4" fontId="15" fillId="0" borderId="8" xfId="0" applyNumberFormat="1" applyFont="1" applyBorder="1" applyAlignment="1" applyProtection="1">
      <alignment horizontal="left" vertical="center"/>
    </xf>
    <xf numFmtId="4" fontId="22" fillId="0" borderId="20" xfId="0" applyNumberFormat="1" applyFont="1" applyBorder="1" applyAlignment="1" applyProtection="1">
      <alignment horizontal="left" vertical="center" wrapText="1"/>
    </xf>
    <xf numFmtId="4" fontId="15" fillId="0" borderId="23" xfId="0" applyNumberFormat="1" applyFont="1" applyBorder="1" applyAlignment="1" applyProtection="1">
      <alignment horizontal="center" vertical="center" wrapText="1"/>
    </xf>
    <xf numFmtId="0" fontId="24" fillId="0" borderId="7" xfId="0" applyFont="1" applyBorder="1" applyAlignment="1" applyProtection="1">
      <alignment horizontal="center"/>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95250</xdr:rowOff>
    </xdr:from>
    <xdr:ext cx="3314700" cy="1095375"/>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xdr:colOff>
      <xdr:row>0</xdr:row>
      <xdr:rowOff>0</xdr:rowOff>
    </xdr:from>
    <xdr:ext cx="2876550" cy="962025"/>
    <xdr:pic>
      <xdr:nvPicPr>
        <xdr:cNvPr id="3" name="image2.png" title="Imagen"/>
        <xdr:cNvPicPr preferRelativeResize="0"/>
      </xdr:nvPicPr>
      <xdr:blipFill>
        <a:blip xmlns:r="http://schemas.openxmlformats.org/officeDocument/2006/relationships" r:embed="rId1" cstate="print"/>
        <a:stretch>
          <a:fillRect/>
        </a:stretch>
      </xdr:blipFill>
      <xdr:spPr>
        <a:xfrm>
          <a:off x="1" y="0"/>
          <a:ext cx="2876550" cy="96202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2846917" cy="1058333"/>
    <xdr:pic>
      <xdr:nvPicPr>
        <xdr:cNvPr id="3" name="image2.png" title="Imagen"/>
        <xdr:cNvPicPr preferRelativeResize="0"/>
      </xdr:nvPicPr>
      <xdr:blipFill>
        <a:blip xmlns:r="http://schemas.openxmlformats.org/officeDocument/2006/relationships" r:embed="rId1" cstate="print"/>
        <a:stretch>
          <a:fillRect/>
        </a:stretch>
      </xdr:blipFill>
      <xdr:spPr>
        <a:xfrm>
          <a:off x="0" y="0"/>
          <a:ext cx="2846917" cy="1058333"/>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2886075" cy="1057275"/>
    <xdr:pic>
      <xdr:nvPicPr>
        <xdr:cNvPr id="3" name="image2.png" title="Imagen"/>
        <xdr:cNvPicPr preferRelativeResize="0"/>
      </xdr:nvPicPr>
      <xdr:blipFill>
        <a:blip xmlns:r="http://schemas.openxmlformats.org/officeDocument/2006/relationships" r:embed="rId1" cstate="print"/>
        <a:stretch>
          <a:fillRect/>
        </a:stretch>
      </xdr:blipFill>
      <xdr:spPr>
        <a:xfrm>
          <a:off x="0" y="0"/>
          <a:ext cx="2886075" cy="10572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200400" cy="1038225"/>
    <xdr:pic>
      <xdr:nvPicPr>
        <xdr:cNvPr id="3" name="image2.png" title="Imagen"/>
        <xdr:cNvPicPr preferRelativeResize="0"/>
      </xdr:nvPicPr>
      <xdr:blipFill>
        <a:blip xmlns:r="http://schemas.openxmlformats.org/officeDocument/2006/relationships" r:embed="rId1" cstate="print"/>
        <a:stretch>
          <a:fillRect/>
        </a:stretch>
      </xdr:blipFill>
      <xdr:spPr>
        <a:xfrm>
          <a:off x="0" y="0"/>
          <a:ext cx="3200400" cy="10382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3429000" cy="1035844"/>
    <xdr:pic>
      <xdr:nvPicPr>
        <xdr:cNvPr id="3" name="image2.png" title="Imagen"/>
        <xdr:cNvPicPr preferRelativeResize="0"/>
      </xdr:nvPicPr>
      <xdr:blipFill>
        <a:blip xmlns:r="http://schemas.openxmlformats.org/officeDocument/2006/relationships" r:embed="rId1" cstate="print"/>
        <a:stretch>
          <a:fillRect/>
        </a:stretch>
      </xdr:blipFill>
      <xdr:spPr>
        <a:xfrm>
          <a:off x="0" y="1"/>
          <a:ext cx="3429000" cy="1035844"/>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819400" cy="981075"/>
    <xdr:pic>
      <xdr:nvPicPr>
        <xdr:cNvPr id="3" name="image2.png" title="Imagen"/>
        <xdr:cNvPicPr preferRelativeResize="0"/>
      </xdr:nvPicPr>
      <xdr:blipFill>
        <a:blip xmlns:r="http://schemas.openxmlformats.org/officeDocument/2006/relationships" r:embed="rId1" cstate="print"/>
        <a:stretch>
          <a:fillRect/>
        </a:stretch>
      </xdr:blipFill>
      <xdr:spPr>
        <a:xfrm>
          <a:off x="0" y="0"/>
          <a:ext cx="2819400" cy="9810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297656</xdr:colOff>
      <xdr:row>0</xdr:row>
      <xdr:rowOff>0</xdr:rowOff>
    </xdr:from>
    <xdr:ext cx="3314700" cy="1095375"/>
    <xdr:pic>
      <xdr:nvPicPr>
        <xdr:cNvPr id="3" name="image2.png" title="Imagen"/>
        <xdr:cNvPicPr preferRelativeResize="0"/>
      </xdr:nvPicPr>
      <xdr:blipFill>
        <a:blip xmlns:r="http://schemas.openxmlformats.org/officeDocument/2006/relationships" r:embed="rId1" cstate="print"/>
        <a:stretch>
          <a:fillRect/>
        </a:stretch>
      </xdr:blipFill>
      <xdr:spPr>
        <a:xfrm>
          <a:off x="297656" y="0"/>
          <a:ext cx="3314700" cy="10953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910417" cy="1026583"/>
    <xdr:pic>
      <xdr:nvPicPr>
        <xdr:cNvPr id="3" name="image2.png" title="Imagen"/>
        <xdr:cNvPicPr preferRelativeResize="0"/>
      </xdr:nvPicPr>
      <xdr:blipFill>
        <a:blip xmlns:r="http://schemas.openxmlformats.org/officeDocument/2006/relationships" r:embed="rId1" cstate="print"/>
        <a:stretch>
          <a:fillRect/>
        </a:stretch>
      </xdr:blipFill>
      <xdr:spPr>
        <a:xfrm>
          <a:off x="0" y="0"/>
          <a:ext cx="2910417" cy="1026583"/>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3302000" cy="994833"/>
    <xdr:pic>
      <xdr:nvPicPr>
        <xdr:cNvPr id="3" name="image2.png" title="Imagen"/>
        <xdr:cNvPicPr preferRelativeResize="0"/>
      </xdr:nvPicPr>
      <xdr:blipFill>
        <a:blip xmlns:r="http://schemas.openxmlformats.org/officeDocument/2006/relationships" r:embed="rId1" cstate="print"/>
        <a:stretch>
          <a:fillRect/>
        </a:stretch>
      </xdr:blipFill>
      <xdr:spPr>
        <a:xfrm>
          <a:off x="0" y="0"/>
          <a:ext cx="3302000" cy="994833"/>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xdr:rowOff>
    </xdr:from>
    <xdr:ext cx="2921000" cy="1047750"/>
    <xdr:pic>
      <xdr:nvPicPr>
        <xdr:cNvPr id="3" name="image2.png" title="Imagen"/>
        <xdr:cNvPicPr preferRelativeResize="0"/>
      </xdr:nvPicPr>
      <xdr:blipFill>
        <a:blip xmlns:r="http://schemas.openxmlformats.org/officeDocument/2006/relationships" r:embed="rId1" cstate="print"/>
        <a:stretch>
          <a:fillRect/>
        </a:stretch>
      </xdr:blipFill>
      <xdr:spPr>
        <a:xfrm>
          <a:off x="0" y="1"/>
          <a:ext cx="2921000" cy="104775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1</xdr:rowOff>
    </xdr:from>
    <xdr:ext cx="3276600" cy="971550"/>
    <xdr:pic>
      <xdr:nvPicPr>
        <xdr:cNvPr id="3" name="image2.png" title="Imagen"/>
        <xdr:cNvPicPr preferRelativeResize="0"/>
      </xdr:nvPicPr>
      <xdr:blipFill>
        <a:blip xmlns:r="http://schemas.openxmlformats.org/officeDocument/2006/relationships" r:embed="rId1" cstate="print"/>
        <a:stretch>
          <a:fillRect/>
        </a:stretch>
      </xdr:blipFill>
      <xdr:spPr>
        <a:xfrm>
          <a:off x="0" y="1"/>
          <a:ext cx="3276600" cy="9715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2"/>
  <sheetViews>
    <sheetView tabSelected="1" zoomScale="90" zoomScaleNormal="90" workbookViewId="0">
      <selection activeCell="I6" sqref="I6"/>
    </sheetView>
  </sheetViews>
  <sheetFormatPr baseColWidth="10" defaultColWidth="14.42578125" defaultRowHeight="15" customHeight="1" x14ac:dyDescent="0.25"/>
  <cols>
    <col min="1" max="1" width="6.42578125" customWidth="1"/>
    <col min="2" max="3" width="24.7109375" customWidth="1"/>
    <col min="4" max="4" width="17.28515625" customWidth="1"/>
    <col min="5" max="5" width="28.5703125" customWidth="1"/>
    <col min="6" max="6" width="49.42578125" customWidth="1"/>
    <col min="7" max="9" width="11.5703125" customWidth="1"/>
    <col min="10" max="10" width="52" customWidth="1"/>
    <col min="11" max="26" width="11.5703125" customWidth="1"/>
  </cols>
  <sheetData>
    <row r="1" spans="1:26" ht="50.25" customHeight="1" x14ac:dyDescent="0.3">
      <c r="A1" s="139" t="s">
        <v>0</v>
      </c>
      <c r="B1" s="140"/>
      <c r="C1" s="140"/>
      <c r="D1" s="140"/>
      <c r="E1" s="140"/>
      <c r="F1" s="140"/>
      <c r="G1" s="140"/>
      <c r="H1" s="140"/>
      <c r="I1" s="140"/>
      <c r="J1" s="141"/>
      <c r="K1" s="1"/>
      <c r="L1" s="1"/>
      <c r="M1" s="1"/>
      <c r="N1" s="1"/>
      <c r="O1" s="1"/>
      <c r="P1" s="1"/>
      <c r="Q1" s="1"/>
      <c r="R1" s="1"/>
      <c r="S1" s="1"/>
      <c r="T1" s="1"/>
      <c r="U1" s="1"/>
      <c r="V1" s="1"/>
      <c r="W1" s="1"/>
      <c r="X1" s="1"/>
      <c r="Y1" s="1"/>
      <c r="Z1" s="1"/>
    </row>
    <row r="2" spans="1:26" ht="44.25" customHeight="1" x14ac:dyDescent="0.3">
      <c r="A2" s="142" t="s">
        <v>239</v>
      </c>
      <c r="B2" s="143"/>
      <c r="C2" s="143"/>
      <c r="D2" s="143"/>
      <c r="E2" s="143"/>
      <c r="F2" s="143"/>
      <c r="G2" s="143"/>
      <c r="H2" s="143"/>
      <c r="I2" s="143"/>
      <c r="J2" s="144"/>
      <c r="K2" s="1"/>
      <c r="L2" s="1"/>
      <c r="M2" s="1"/>
      <c r="N2" s="1"/>
      <c r="O2" s="1"/>
      <c r="P2" s="1"/>
      <c r="Q2" s="1"/>
      <c r="R2" s="1"/>
      <c r="S2" s="1"/>
      <c r="T2" s="1"/>
      <c r="U2" s="1"/>
      <c r="V2" s="1"/>
      <c r="W2" s="1"/>
      <c r="X2" s="1"/>
      <c r="Y2" s="1"/>
      <c r="Z2" s="1"/>
    </row>
    <row r="3" spans="1:26" ht="31.5" customHeight="1" thickBot="1" x14ac:dyDescent="0.3">
      <c r="A3" s="2"/>
      <c r="B3" s="3"/>
      <c r="C3" s="3"/>
      <c r="D3" s="3"/>
      <c r="E3" s="3"/>
      <c r="F3" s="3"/>
      <c r="G3" s="3"/>
      <c r="H3" s="3"/>
      <c r="I3" s="3"/>
      <c r="J3" s="4"/>
      <c r="K3" s="1"/>
      <c r="L3" s="1"/>
      <c r="M3" s="1"/>
      <c r="N3" s="1"/>
      <c r="O3" s="1"/>
      <c r="P3" s="1"/>
      <c r="Q3" s="1"/>
      <c r="R3" s="1"/>
      <c r="S3" s="1"/>
      <c r="T3" s="1"/>
      <c r="U3" s="1"/>
      <c r="V3" s="1"/>
      <c r="W3" s="1"/>
      <c r="X3" s="1"/>
      <c r="Y3" s="1"/>
      <c r="Z3" s="1"/>
    </row>
    <row r="4" spans="1:26" ht="45" customHeight="1" x14ac:dyDescent="0.25">
      <c r="A4" s="145" t="s">
        <v>1</v>
      </c>
      <c r="B4" s="147" t="s">
        <v>2</v>
      </c>
      <c r="C4" s="147" t="s">
        <v>3</v>
      </c>
      <c r="D4" s="147" t="s">
        <v>4</v>
      </c>
      <c r="E4" s="135" t="s">
        <v>5</v>
      </c>
      <c r="F4" s="136"/>
      <c r="G4" s="135" t="s">
        <v>6</v>
      </c>
      <c r="H4" s="136"/>
      <c r="I4" s="137" t="s">
        <v>7</v>
      </c>
      <c r="J4" s="149" t="s">
        <v>8</v>
      </c>
      <c r="K4" s="1"/>
      <c r="L4" s="1"/>
      <c r="M4" s="1"/>
      <c r="N4" s="1"/>
      <c r="O4" s="1"/>
      <c r="P4" s="1"/>
      <c r="Q4" s="1"/>
      <c r="R4" s="1"/>
      <c r="S4" s="1"/>
      <c r="T4" s="1"/>
      <c r="U4" s="1"/>
      <c r="V4" s="1"/>
      <c r="W4" s="1"/>
      <c r="X4" s="1"/>
      <c r="Y4" s="1"/>
      <c r="Z4" s="1"/>
    </row>
    <row r="5" spans="1:26" ht="45" customHeight="1" thickBot="1" x14ac:dyDescent="0.3">
      <c r="A5" s="146"/>
      <c r="B5" s="138"/>
      <c r="C5" s="148"/>
      <c r="D5" s="148"/>
      <c r="E5" s="5" t="s">
        <v>9</v>
      </c>
      <c r="F5" s="5" t="s">
        <v>10</v>
      </c>
      <c r="G5" s="5" t="s">
        <v>11</v>
      </c>
      <c r="H5" s="5" t="s">
        <v>12</v>
      </c>
      <c r="I5" s="138"/>
      <c r="J5" s="150"/>
      <c r="K5" s="1"/>
      <c r="L5" s="1"/>
      <c r="M5" s="1"/>
      <c r="N5" s="1"/>
      <c r="O5" s="1"/>
      <c r="P5" s="1"/>
      <c r="Q5" s="1"/>
      <c r="R5" s="1"/>
      <c r="S5" s="1"/>
      <c r="T5" s="1"/>
      <c r="U5" s="1"/>
      <c r="V5" s="1"/>
      <c r="W5" s="1"/>
      <c r="X5" s="1"/>
      <c r="Y5" s="1"/>
      <c r="Z5" s="1"/>
    </row>
    <row r="6" spans="1:26" s="21" customFormat="1" ht="57" customHeight="1" x14ac:dyDescent="0.25">
      <c r="A6" s="24">
        <v>1</v>
      </c>
      <c r="B6" s="14" t="s">
        <v>25</v>
      </c>
      <c r="C6" s="133" t="s">
        <v>14</v>
      </c>
      <c r="D6" s="133" t="s">
        <v>15</v>
      </c>
      <c r="E6" s="17" t="s">
        <v>26</v>
      </c>
      <c r="F6" s="6" t="s">
        <v>27</v>
      </c>
      <c r="G6" s="7" t="s">
        <v>18</v>
      </c>
      <c r="H6" s="8"/>
      <c r="I6" s="9">
        <f>'COPETE JOSÉ '!O74</f>
        <v>79.16</v>
      </c>
      <c r="J6" s="25" t="s">
        <v>226</v>
      </c>
      <c r="K6" s="1"/>
      <c r="L6" s="1"/>
      <c r="M6" s="1"/>
      <c r="N6" s="1"/>
      <c r="O6" s="1"/>
      <c r="P6" s="1"/>
      <c r="Q6" s="1"/>
      <c r="R6" s="1"/>
      <c r="S6" s="1"/>
      <c r="T6" s="1"/>
      <c r="U6" s="1"/>
      <c r="V6" s="1"/>
      <c r="W6" s="1"/>
      <c r="X6" s="1"/>
      <c r="Y6" s="1"/>
      <c r="Z6" s="1"/>
    </row>
    <row r="7" spans="1:26" ht="74.25" customHeight="1" x14ac:dyDescent="0.25">
      <c r="A7" s="24">
        <v>2</v>
      </c>
      <c r="B7" s="14" t="s">
        <v>13</v>
      </c>
      <c r="C7" s="133"/>
      <c r="D7" s="133"/>
      <c r="E7" s="17" t="s">
        <v>16</v>
      </c>
      <c r="F7" s="6" t="s">
        <v>17</v>
      </c>
      <c r="G7" s="7" t="s">
        <v>18</v>
      </c>
      <c r="H7" s="8"/>
      <c r="I7" s="9">
        <f>'MOLINA DOUGLAS'!O74</f>
        <v>75.41</v>
      </c>
      <c r="J7" s="25" t="s">
        <v>226</v>
      </c>
      <c r="K7" s="1"/>
      <c r="L7" s="1"/>
      <c r="M7" s="1"/>
      <c r="N7" s="1"/>
      <c r="O7" s="1"/>
      <c r="P7" s="1"/>
      <c r="Q7" s="1"/>
      <c r="R7" s="1"/>
      <c r="S7" s="1"/>
      <c r="T7" s="1"/>
      <c r="U7" s="1"/>
      <c r="V7" s="1"/>
      <c r="W7" s="1"/>
      <c r="X7" s="1"/>
      <c r="Y7" s="1"/>
      <c r="Z7" s="1"/>
    </row>
    <row r="8" spans="1:26" s="21" customFormat="1" ht="52.5" customHeight="1" x14ac:dyDescent="0.25">
      <c r="A8" s="24">
        <v>3</v>
      </c>
      <c r="B8" s="14" t="s">
        <v>31</v>
      </c>
      <c r="C8" s="133"/>
      <c r="D8" s="133"/>
      <c r="E8" s="17" t="s">
        <v>32</v>
      </c>
      <c r="F8" s="6" t="s">
        <v>33</v>
      </c>
      <c r="G8" s="7" t="s">
        <v>18</v>
      </c>
      <c r="H8" s="8"/>
      <c r="I8" s="9">
        <f>'PARRA GIOVANI'!O74</f>
        <v>73.7</v>
      </c>
      <c r="J8" s="25" t="s">
        <v>226</v>
      </c>
      <c r="K8" s="1"/>
      <c r="L8" s="1"/>
      <c r="M8" s="1"/>
      <c r="N8" s="1"/>
      <c r="O8" s="1"/>
      <c r="P8" s="1"/>
      <c r="Q8" s="1"/>
      <c r="R8" s="1"/>
      <c r="S8" s="1"/>
      <c r="T8" s="1"/>
      <c r="U8" s="1"/>
      <c r="V8" s="1"/>
      <c r="W8" s="1"/>
      <c r="X8" s="1"/>
      <c r="Y8" s="1"/>
      <c r="Z8" s="1"/>
    </row>
    <row r="9" spans="1:26" s="21" customFormat="1" ht="76.5" customHeight="1" x14ac:dyDescent="0.25">
      <c r="A9" s="26">
        <v>4</v>
      </c>
      <c r="B9" s="16" t="s">
        <v>28</v>
      </c>
      <c r="C9" s="133"/>
      <c r="D9" s="133"/>
      <c r="E9" s="17" t="s">
        <v>29</v>
      </c>
      <c r="F9" s="6" t="s">
        <v>30</v>
      </c>
      <c r="G9" s="7" t="s">
        <v>18</v>
      </c>
      <c r="H9" s="8"/>
      <c r="I9" s="9">
        <f>'CAPERA JAVIER'!O74</f>
        <v>57.739999999999995</v>
      </c>
      <c r="J9" s="27" t="s">
        <v>227</v>
      </c>
      <c r="K9" s="1"/>
      <c r="L9" s="1"/>
      <c r="M9" s="1"/>
      <c r="N9" s="1"/>
      <c r="O9" s="1"/>
      <c r="P9" s="1"/>
      <c r="Q9" s="1"/>
      <c r="R9" s="1"/>
      <c r="S9" s="1"/>
      <c r="T9" s="1"/>
      <c r="U9" s="1"/>
      <c r="V9" s="1"/>
      <c r="W9" s="1"/>
      <c r="X9" s="1"/>
      <c r="Y9" s="1"/>
      <c r="Z9" s="1"/>
    </row>
    <row r="10" spans="1:26" s="21" customFormat="1" ht="47.25" customHeight="1" x14ac:dyDescent="0.25">
      <c r="A10" s="26">
        <v>5</v>
      </c>
      <c r="B10" s="16" t="s">
        <v>34</v>
      </c>
      <c r="C10" s="133"/>
      <c r="D10" s="133"/>
      <c r="E10" s="17" t="s">
        <v>35</v>
      </c>
      <c r="F10" s="6" t="s">
        <v>36</v>
      </c>
      <c r="G10" s="7" t="s">
        <v>18</v>
      </c>
      <c r="H10" s="8"/>
      <c r="I10" s="9">
        <f>'NÚÑEZ CHRISTIAN'!O74</f>
        <v>57.34</v>
      </c>
      <c r="J10" s="27" t="s">
        <v>227</v>
      </c>
      <c r="K10" s="1"/>
      <c r="L10" s="1"/>
      <c r="M10" s="1"/>
      <c r="N10" s="1"/>
      <c r="O10" s="1"/>
      <c r="P10" s="1"/>
      <c r="Q10" s="1"/>
      <c r="R10" s="1"/>
      <c r="S10" s="1"/>
      <c r="T10" s="1"/>
      <c r="U10" s="1"/>
      <c r="V10" s="1"/>
      <c r="W10" s="1"/>
      <c r="X10" s="1"/>
      <c r="Y10" s="1"/>
      <c r="Z10" s="1"/>
    </row>
    <row r="11" spans="1:26" s="21" customFormat="1" ht="61.5" customHeight="1" x14ac:dyDescent="0.25">
      <c r="A11" s="26">
        <v>6</v>
      </c>
      <c r="B11" s="15" t="s">
        <v>22</v>
      </c>
      <c r="C11" s="133"/>
      <c r="D11" s="133"/>
      <c r="E11" s="18" t="s">
        <v>23</v>
      </c>
      <c r="F11" s="10" t="s">
        <v>24</v>
      </c>
      <c r="G11" s="11" t="s">
        <v>18</v>
      </c>
      <c r="H11" s="22"/>
      <c r="I11" s="23">
        <f>'MARTINEZ NICOLAS'!O74</f>
        <v>55.82</v>
      </c>
      <c r="J11" s="27" t="s">
        <v>227</v>
      </c>
      <c r="K11" s="1"/>
      <c r="L11" s="1"/>
      <c r="M11" s="1"/>
      <c r="N11" s="1"/>
      <c r="O11" s="1"/>
      <c r="P11" s="1"/>
      <c r="Q11" s="1"/>
      <c r="R11" s="1"/>
      <c r="S11" s="1"/>
      <c r="T11" s="1"/>
      <c r="U11" s="1"/>
      <c r="V11" s="1"/>
      <c r="W11" s="1"/>
      <c r="X11" s="1"/>
      <c r="Y11" s="1"/>
      <c r="Z11" s="1"/>
    </row>
    <row r="12" spans="1:26" ht="94.5" customHeight="1" x14ac:dyDescent="0.25">
      <c r="A12" s="24">
        <v>7</v>
      </c>
      <c r="B12" s="14" t="s">
        <v>19</v>
      </c>
      <c r="C12" s="133"/>
      <c r="D12" s="133"/>
      <c r="E12" s="17" t="s">
        <v>20</v>
      </c>
      <c r="F12" s="6" t="s">
        <v>21</v>
      </c>
      <c r="G12" s="7" t="s">
        <v>18</v>
      </c>
      <c r="H12" s="8"/>
      <c r="I12" s="9">
        <f>'RICCARDI DAVIDE'!O74</f>
        <v>25.84</v>
      </c>
      <c r="J12" s="27" t="s">
        <v>228</v>
      </c>
      <c r="K12" s="1"/>
      <c r="L12" s="1"/>
      <c r="M12" s="1"/>
      <c r="N12" s="1"/>
      <c r="O12" s="1"/>
      <c r="P12" s="1"/>
      <c r="Q12" s="1"/>
      <c r="R12" s="1"/>
      <c r="S12" s="1"/>
      <c r="T12" s="1"/>
      <c r="U12" s="1"/>
      <c r="V12" s="1"/>
      <c r="W12" s="1"/>
      <c r="X12" s="1"/>
      <c r="Y12" s="1"/>
      <c r="Z12" s="1"/>
    </row>
    <row r="13" spans="1:26" ht="99.75" x14ac:dyDescent="0.25">
      <c r="A13" s="24">
        <v>8</v>
      </c>
      <c r="B13" s="14" t="s">
        <v>37</v>
      </c>
      <c r="C13" s="133"/>
      <c r="D13" s="133"/>
      <c r="E13" s="17" t="s">
        <v>38</v>
      </c>
      <c r="F13" s="6" t="s">
        <v>39</v>
      </c>
      <c r="G13" s="7" t="s">
        <v>18</v>
      </c>
      <c r="H13" s="8"/>
      <c r="I13" s="9">
        <f>'BARRERA ANDREA '!O74</f>
        <v>17.29</v>
      </c>
      <c r="J13" s="27" t="s">
        <v>228</v>
      </c>
      <c r="K13" s="1"/>
      <c r="L13" s="1"/>
      <c r="M13" s="1"/>
      <c r="N13" s="1"/>
      <c r="O13" s="1"/>
      <c r="P13" s="1"/>
      <c r="Q13" s="1"/>
      <c r="R13" s="1"/>
      <c r="S13" s="1"/>
      <c r="T13" s="1"/>
      <c r="U13" s="1"/>
      <c r="V13" s="1"/>
      <c r="W13" s="1"/>
      <c r="X13" s="1"/>
      <c r="Y13" s="1"/>
      <c r="Z13" s="1"/>
    </row>
    <row r="14" spans="1:26" ht="72.75" customHeight="1" x14ac:dyDescent="0.25">
      <c r="A14" s="26">
        <v>9</v>
      </c>
      <c r="B14" s="16" t="s">
        <v>40</v>
      </c>
      <c r="C14" s="133"/>
      <c r="D14" s="133"/>
      <c r="E14" s="17" t="s">
        <v>41</v>
      </c>
      <c r="F14" s="6" t="s">
        <v>42</v>
      </c>
      <c r="G14" s="7" t="s">
        <v>18</v>
      </c>
      <c r="H14" s="8"/>
      <c r="I14" s="9">
        <f>'TORRES LEIDY'!O41</f>
        <v>15.83</v>
      </c>
      <c r="J14" s="27" t="s">
        <v>228</v>
      </c>
      <c r="K14" s="1"/>
      <c r="L14" s="1"/>
      <c r="M14" s="1"/>
      <c r="N14" s="1"/>
      <c r="O14" s="1"/>
      <c r="P14" s="1"/>
      <c r="Q14" s="1"/>
      <c r="R14" s="1"/>
      <c r="S14" s="1"/>
      <c r="T14" s="1"/>
      <c r="U14" s="1"/>
      <c r="V14" s="1"/>
      <c r="W14" s="1"/>
      <c r="X14" s="1"/>
      <c r="Y14" s="1"/>
      <c r="Z14" s="1"/>
    </row>
    <row r="15" spans="1:26" ht="104.25" customHeight="1" x14ac:dyDescent="0.25">
      <c r="A15" s="24">
        <v>10</v>
      </c>
      <c r="B15" s="14" t="s">
        <v>43</v>
      </c>
      <c r="C15" s="133"/>
      <c r="D15" s="133"/>
      <c r="E15" s="17" t="s">
        <v>44</v>
      </c>
      <c r="F15" s="6" t="s">
        <v>45</v>
      </c>
      <c r="G15" s="7" t="s">
        <v>18</v>
      </c>
      <c r="H15" s="8"/>
      <c r="I15" s="9">
        <f>'LONDOÑO EDGAR'!O41</f>
        <v>13.649999999999999</v>
      </c>
      <c r="J15" s="27" t="s">
        <v>228</v>
      </c>
      <c r="K15" s="1"/>
      <c r="L15" s="1"/>
      <c r="M15" s="1"/>
      <c r="N15" s="1"/>
      <c r="O15" s="1"/>
      <c r="P15" s="1"/>
      <c r="Q15" s="1"/>
      <c r="R15" s="1"/>
      <c r="S15" s="1"/>
      <c r="T15" s="1"/>
      <c r="U15" s="1"/>
      <c r="V15" s="1"/>
      <c r="W15" s="1"/>
      <c r="X15" s="1"/>
      <c r="Y15" s="1"/>
      <c r="Z15" s="1"/>
    </row>
    <row r="16" spans="1:26" ht="64.5" customHeight="1" thickBot="1" x14ac:dyDescent="0.3">
      <c r="A16" s="28">
        <v>11</v>
      </c>
      <c r="B16" s="29" t="s">
        <v>46</v>
      </c>
      <c r="C16" s="134"/>
      <c r="D16" s="134"/>
      <c r="E16" s="30" t="s">
        <v>47</v>
      </c>
      <c r="F16" s="31" t="s">
        <v>48</v>
      </c>
      <c r="G16" s="32" t="s">
        <v>18</v>
      </c>
      <c r="H16" s="32"/>
      <c r="I16" s="33">
        <f>'BELTRAN ANGELICA'!O41</f>
        <v>10.23</v>
      </c>
      <c r="J16" s="34" t="s">
        <v>228</v>
      </c>
      <c r="K16" s="1"/>
      <c r="L16" s="1"/>
      <c r="M16" s="1"/>
      <c r="N16" s="1"/>
      <c r="O16" s="1"/>
      <c r="P16" s="1"/>
      <c r="Q16" s="1"/>
      <c r="R16" s="1"/>
      <c r="S16" s="1"/>
      <c r="T16" s="1"/>
      <c r="U16" s="1"/>
      <c r="V16" s="1"/>
      <c r="W16" s="1"/>
      <c r="X16" s="1"/>
      <c r="Y16" s="1"/>
      <c r="Z16" s="1"/>
    </row>
    <row r="17" spans="1:26" ht="12" customHeight="1" x14ac:dyDescent="0.25">
      <c r="A17" s="12"/>
      <c r="B17" s="1"/>
      <c r="C17" s="1"/>
      <c r="D17" s="1"/>
      <c r="E17" s="1"/>
      <c r="F17" s="1"/>
      <c r="G17" s="1"/>
      <c r="H17" s="13"/>
      <c r="I17" s="1"/>
      <c r="J17" s="1"/>
      <c r="K17" s="1"/>
      <c r="L17" s="1"/>
      <c r="M17" s="1"/>
      <c r="N17" s="1"/>
      <c r="O17" s="1"/>
      <c r="P17" s="1"/>
      <c r="Q17" s="1"/>
      <c r="R17" s="1"/>
      <c r="S17" s="1"/>
      <c r="T17" s="1"/>
      <c r="U17" s="1"/>
      <c r="V17" s="1"/>
      <c r="W17" s="1"/>
      <c r="X17" s="1"/>
      <c r="Y17" s="1"/>
      <c r="Z17" s="1"/>
    </row>
    <row r="18" spans="1:26" ht="12" customHeight="1" x14ac:dyDescent="0.25">
      <c r="A18" s="12"/>
      <c r="B18" s="1"/>
      <c r="C18" s="1"/>
      <c r="D18" s="1"/>
      <c r="E18" s="1"/>
      <c r="F18" s="1"/>
      <c r="G18" s="1"/>
      <c r="H18" s="13"/>
      <c r="I18" s="1"/>
      <c r="J18" s="1"/>
      <c r="K18" s="1"/>
      <c r="L18" s="1"/>
      <c r="M18" s="1"/>
      <c r="N18" s="1"/>
      <c r="O18" s="1"/>
      <c r="P18" s="1"/>
      <c r="Q18" s="1"/>
      <c r="R18" s="1"/>
      <c r="S18" s="1"/>
      <c r="T18" s="1"/>
      <c r="U18" s="1"/>
      <c r="V18" s="1"/>
      <c r="W18" s="1"/>
      <c r="X18" s="1"/>
      <c r="Y18" s="1"/>
      <c r="Z18" s="1"/>
    </row>
    <row r="19" spans="1:26" ht="12" customHeight="1" x14ac:dyDescent="0.25">
      <c r="A19" s="12"/>
      <c r="B19" s="1"/>
      <c r="C19" s="1"/>
      <c r="D19" s="1"/>
      <c r="E19" s="1"/>
      <c r="F19" s="1"/>
      <c r="G19" s="1"/>
      <c r="H19" s="13"/>
      <c r="I19" s="1"/>
      <c r="J19" s="1"/>
      <c r="K19" s="1"/>
      <c r="L19" s="1"/>
      <c r="M19" s="1"/>
      <c r="N19" s="1"/>
      <c r="O19" s="1"/>
      <c r="P19" s="1"/>
      <c r="Q19" s="1"/>
      <c r="R19" s="1"/>
      <c r="S19" s="1"/>
      <c r="T19" s="1"/>
      <c r="U19" s="1"/>
      <c r="V19" s="1"/>
      <c r="W19" s="1"/>
      <c r="X19" s="1"/>
      <c r="Y19" s="1"/>
      <c r="Z19" s="1"/>
    </row>
    <row r="20" spans="1:26" ht="12" customHeight="1" x14ac:dyDescent="0.25">
      <c r="A20" s="12"/>
      <c r="B20" s="1"/>
      <c r="C20" s="1"/>
      <c r="D20" s="1"/>
      <c r="E20" s="1"/>
      <c r="F20" s="1"/>
      <c r="G20" s="1"/>
      <c r="H20" s="13"/>
      <c r="I20" s="1"/>
      <c r="J20" s="1"/>
      <c r="K20" s="1"/>
      <c r="L20" s="1"/>
      <c r="M20" s="1"/>
      <c r="N20" s="1"/>
      <c r="O20" s="1"/>
      <c r="P20" s="1"/>
      <c r="Q20" s="1"/>
      <c r="R20" s="1"/>
      <c r="S20" s="1"/>
      <c r="T20" s="1"/>
      <c r="U20" s="1"/>
      <c r="V20" s="1"/>
      <c r="W20" s="1"/>
      <c r="X20" s="1"/>
      <c r="Y20" s="1"/>
      <c r="Z20" s="1"/>
    </row>
    <row r="21" spans="1:26" ht="12" customHeight="1" x14ac:dyDescent="0.25">
      <c r="A21" s="12"/>
      <c r="B21" s="1"/>
      <c r="C21" s="1"/>
      <c r="D21" s="1"/>
      <c r="E21" s="1"/>
      <c r="F21" s="1"/>
      <c r="G21" s="1"/>
      <c r="H21" s="13"/>
      <c r="I21" s="1"/>
      <c r="J21" s="1"/>
      <c r="K21" s="1"/>
      <c r="L21" s="1"/>
      <c r="M21" s="1"/>
      <c r="N21" s="1"/>
      <c r="O21" s="1"/>
      <c r="P21" s="1"/>
      <c r="Q21" s="1"/>
      <c r="R21" s="1"/>
      <c r="S21" s="1"/>
      <c r="T21" s="1"/>
      <c r="U21" s="1"/>
      <c r="V21" s="1"/>
      <c r="W21" s="1"/>
      <c r="X21" s="1"/>
      <c r="Y21" s="1"/>
      <c r="Z21" s="1"/>
    </row>
    <row r="22" spans="1:26" ht="12" customHeight="1" x14ac:dyDescent="0.25">
      <c r="A22" s="12"/>
      <c r="B22" s="1"/>
      <c r="C22" s="1"/>
      <c r="D22" s="1"/>
      <c r="E22" s="1"/>
      <c r="F22" s="1"/>
      <c r="G22" s="1"/>
      <c r="H22" s="13"/>
      <c r="I22" s="1"/>
      <c r="J22" s="1"/>
      <c r="K22" s="1"/>
      <c r="L22" s="1"/>
      <c r="M22" s="1"/>
      <c r="N22" s="1"/>
      <c r="O22" s="1"/>
      <c r="P22" s="1"/>
      <c r="Q22" s="1"/>
      <c r="R22" s="1"/>
      <c r="S22" s="1"/>
      <c r="T22" s="1"/>
      <c r="U22" s="1"/>
      <c r="V22" s="1"/>
      <c r="W22" s="1"/>
      <c r="X22" s="1"/>
      <c r="Y22" s="1"/>
      <c r="Z22" s="1"/>
    </row>
    <row r="23" spans="1:26" ht="12" customHeight="1" x14ac:dyDescent="0.25">
      <c r="A23" s="12"/>
      <c r="B23" s="1"/>
      <c r="C23" s="1"/>
      <c r="D23" s="1"/>
      <c r="E23" s="1"/>
      <c r="F23" s="1"/>
      <c r="G23" s="1"/>
      <c r="H23" s="13"/>
      <c r="I23" s="1"/>
      <c r="J23" s="1"/>
      <c r="K23" s="1"/>
      <c r="L23" s="1"/>
      <c r="M23" s="1"/>
      <c r="N23" s="1"/>
      <c r="O23" s="1"/>
      <c r="P23" s="1"/>
      <c r="Q23" s="1"/>
      <c r="R23" s="1"/>
      <c r="S23" s="1"/>
      <c r="T23" s="1"/>
      <c r="U23" s="1"/>
      <c r="V23" s="1"/>
      <c r="W23" s="1"/>
      <c r="X23" s="1"/>
      <c r="Y23" s="1"/>
      <c r="Z23" s="1"/>
    </row>
    <row r="24" spans="1:26" ht="12" customHeight="1" x14ac:dyDescent="0.25">
      <c r="A24" s="12"/>
      <c r="B24" s="1"/>
      <c r="C24" s="1"/>
      <c r="D24" s="1"/>
      <c r="E24" s="1"/>
      <c r="F24" s="1"/>
      <c r="G24" s="1"/>
      <c r="H24" s="13"/>
      <c r="I24" s="1"/>
      <c r="J24" s="1"/>
      <c r="K24" s="1"/>
      <c r="L24" s="1"/>
      <c r="M24" s="1"/>
      <c r="N24" s="1"/>
      <c r="O24" s="1"/>
      <c r="P24" s="1"/>
      <c r="Q24" s="1"/>
      <c r="R24" s="1"/>
      <c r="S24" s="1"/>
      <c r="T24" s="1"/>
      <c r="U24" s="1"/>
      <c r="V24" s="1"/>
      <c r="W24" s="1"/>
      <c r="X24" s="1"/>
      <c r="Y24" s="1"/>
      <c r="Z24" s="1"/>
    </row>
    <row r="25" spans="1:26" ht="12" customHeight="1" x14ac:dyDescent="0.25">
      <c r="A25" s="12"/>
      <c r="B25" s="1"/>
      <c r="C25" s="1"/>
      <c r="D25" s="1"/>
      <c r="E25" s="1"/>
      <c r="F25" s="1"/>
      <c r="G25" s="1"/>
      <c r="H25" s="13"/>
      <c r="I25" s="1"/>
      <c r="J25" s="1"/>
      <c r="K25" s="1"/>
      <c r="L25" s="1"/>
      <c r="M25" s="1"/>
      <c r="N25" s="1"/>
      <c r="O25" s="1"/>
      <c r="P25" s="1"/>
      <c r="Q25" s="1"/>
      <c r="R25" s="1"/>
      <c r="S25" s="1"/>
      <c r="T25" s="1"/>
      <c r="U25" s="1"/>
      <c r="V25" s="1"/>
      <c r="W25" s="1"/>
      <c r="X25" s="1"/>
      <c r="Y25" s="1"/>
      <c r="Z25" s="1"/>
    </row>
    <row r="26" spans="1:26" ht="12" customHeight="1" x14ac:dyDescent="0.25">
      <c r="A26" s="12"/>
      <c r="B26" s="1"/>
      <c r="C26" s="1"/>
      <c r="D26" s="1"/>
      <c r="E26" s="1"/>
      <c r="F26" s="1"/>
      <c r="G26" s="1"/>
      <c r="H26" s="13"/>
      <c r="I26" s="1"/>
      <c r="J26" s="1"/>
      <c r="K26" s="1"/>
      <c r="L26" s="1"/>
      <c r="M26" s="1"/>
      <c r="N26" s="1"/>
      <c r="O26" s="1"/>
      <c r="P26" s="1"/>
      <c r="Q26" s="1"/>
      <c r="R26" s="1"/>
      <c r="S26" s="1"/>
      <c r="T26" s="1"/>
      <c r="U26" s="1"/>
      <c r="V26" s="1"/>
      <c r="W26" s="1"/>
      <c r="X26" s="1"/>
      <c r="Y26" s="1"/>
      <c r="Z26" s="1"/>
    </row>
    <row r="27" spans="1:26" ht="12" customHeight="1" x14ac:dyDescent="0.25">
      <c r="A27" s="12"/>
      <c r="B27" s="1"/>
      <c r="C27" s="1"/>
      <c r="D27" s="1"/>
      <c r="E27" s="1"/>
      <c r="F27" s="1"/>
      <c r="G27" s="1"/>
      <c r="H27" s="13"/>
      <c r="I27" s="1"/>
      <c r="J27" s="1"/>
      <c r="K27" s="1"/>
      <c r="L27" s="1"/>
      <c r="M27" s="1"/>
      <c r="N27" s="1"/>
      <c r="O27" s="1"/>
      <c r="P27" s="1"/>
      <c r="Q27" s="1"/>
      <c r="R27" s="1"/>
      <c r="S27" s="1"/>
      <c r="T27" s="1"/>
      <c r="U27" s="1"/>
      <c r="V27" s="1"/>
      <c r="W27" s="1"/>
      <c r="X27" s="1"/>
      <c r="Y27" s="1"/>
      <c r="Z27" s="1"/>
    </row>
    <row r="28" spans="1:26" ht="12" customHeight="1" x14ac:dyDescent="0.25">
      <c r="A28" s="12"/>
      <c r="B28" s="1"/>
      <c r="C28" s="1"/>
      <c r="D28" s="1"/>
      <c r="E28" s="1"/>
      <c r="F28" s="1"/>
      <c r="G28" s="1"/>
      <c r="H28" s="13"/>
      <c r="I28" s="1"/>
      <c r="J28" s="1"/>
      <c r="K28" s="1"/>
      <c r="L28" s="1"/>
      <c r="M28" s="1"/>
      <c r="N28" s="1"/>
      <c r="O28" s="1"/>
      <c r="P28" s="1"/>
      <c r="Q28" s="1"/>
      <c r="R28" s="1"/>
      <c r="S28" s="1"/>
      <c r="T28" s="1"/>
      <c r="U28" s="1"/>
      <c r="V28" s="1"/>
      <c r="W28" s="1"/>
      <c r="X28" s="1"/>
      <c r="Y28" s="1"/>
      <c r="Z28" s="1"/>
    </row>
    <row r="29" spans="1:26" ht="12" customHeight="1" x14ac:dyDescent="0.25">
      <c r="A29" s="12"/>
      <c r="B29" s="1"/>
      <c r="C29" s="1"/>
      <c r="D29" s="1"/>
      <c r="E29" s="1"/>
      <c r="F29" s="1"/>
      <c r="G29" s="1"/>
      <c r="H29" s="13"/>
      <c r="I29" s="1"/>
      <c r="J29" s="1"/>
      <c r="K29" s="1"/>
      <c r="L29" s="1"/>
      <c r="M29" s="1"/>
      <c r="N29" s="1"/>
      <c r="O29" s="1"/>
      <c r="P29" s="1"/>
      <c r="Q29" s="1"/>
      <c r="R29" s="1"/>
      <c r="S29" s="1"/>
      <c r="T29" s="1"/>
      <c r="U29" s="1"/>
      <c r="V29" s="1"/>
      <c r="W29" s="1"/>
      <c r="X29" s="1"/>
      <c r="Y29" s="1"/>
      <c r="Z29" s="1"/>
    </row>
    <row r="30" spans="1:26" ht="12" customHeight="1" x14ac:dyDescent="0.25">
      <c r="A30" s="12"/>
      <c r="B30" s="1"/>
      <c r="C30" s="1"/>
      <c r="D30" s="1"/>
      <c r="E30" s="1"/>
      <c r="F30" s="1"/>
      <c r="G30" s="1"/>
      <c r="H30" s="13"/>
      <c r="I30" s="1"/>
      <c r="J30" s="1"/>
      <c r="K30" s="1"/>
      <c r="L30" s="1"/>
      <c r="M30" s="1"/>
      <c r="N30" s="1"/>
      <c r="O30" s="1"/>
      <c r="P30" s="1"/>
      <c r="Q30" s="1"/>
      <c r="R30" s="1"/>
      <c r="S30" s="1"/>
      <c r="T30" s="1"/>
      <c r="U30" s="1"/>
      <c r="V30" s="1"/>
      <c r="W30" s="1"/>
      <c r="X30" s="1"/>
      <c r="Y30" s="1"/>
      <c r="Z30" s="1"/>
    </row>
    <row r="31" spans="1:26" ht="12" customHeight="1" x14ac:dyDescent="0.25">
      <c r="A31" s="12"/>
      <c r="B31" s="1"/>
      <c r="C31" s="1"/>
      <c r="D31" s="1"/>
      <c r="E31" s="1"/>
      <c r="F31" s="1"/>
      <c r="G31" s="1"/>
      <c r="H31" s="13"/>
      <c r="I31" s="1"/>
      <c r="J31" s="1"/>
      <c r="K31" s="1"/>
      <c r="L31" s="1"/>
      <c r="M31" s="1"/>
      <c r="N31" s="1"/>
      <c r="O31" s="1"/>
      <c r="P31" s="1"/>
      <c r="Q31" s="1"/>
      <c r="R31" s="1"/>
      <c r="S31" s="1"/>
      <c r="T31" s="1"/>
      <c r="U31" s="1"/>
      <c r="V31" s="1"/>
      <c r="W31" s="1"/>
      <c r="X31" s="1"/>
      <c r="Y31" s="1"/>
      <c r="Z31" s="1"/>
    </row>
    <row r="32" spans="1:26" ht="12" customHeight="1" x14ac:dyDescent="0.25">
      <c r="A32" s="12"/>
      <c r="B32" s="1"/>
      <c r="C32" s="1"/>
      <c r="D32" s="1"/>
      <c r="E32" s="1"/>
      <c r="F32" s="1"/>
      <c r="G32" s="1"/>
      <c r="H32" s="13"/>
      <c r="I32" s="1"/>
      <c r="J32" s="1"/>
      <c r="K32" s="1"/>
      <c r="L32" s="1"/>
      <c r="M32" s="1"/>
      <c r="N32" s="1"/>
      <c r="O32" s="1"/>
      <c r="P32" s="1"/>
      <c r="Q32" s="1"/>
      <c r="R32" s="1"/>
      <c r="S32" s="1"/>
      <c r="T32" s="1"/>
      <c r="U32" s="1"/>
      <c r="V32" s="1"/>
      <c r="W32" s="1"/>
      <c r="X32" s="1"/>
      <c r="Y32" s="1"/>
      <c r="Z32" s="1"/>
    </row>
    <row r="33" spans="1:26" ht="12" customHeight="1" x14ac:dyDescent="0.25">
      <c r="A33" s="12"/>
      <c r="B33" s="1"/>
      <c r="C33" s="1"/>
      <c r="D33" s="1"/>
      <c r="E33" s="1"/>
      <c r="F33" s="1"/>
      <c r="G33" s="1"/>
      <c r="H33" s="13"/>
      <c r="I33" s="1"/>
      <c r="J33" s="1"/>
      <c r="K33" s="1"/>
      <c r="L33" s="1"/>
      <c r="M33" s="1"/>
      <c r="N33" s="1"/>
      <c r="O33" s="1"/>
      <c r="P33" s="1"/>
      <c r="Q33" s="1"/>
      <c r="R33" s="1"/>
      <c r="S33" s="1"/>
      <c r="T33" s="1"/>
      <c r="U33" s="1"/>
      <c r="V33" s="1"/>
      <c r="W33" s="1"/>
      <c r="X33" s="1"/>
      <c r="Y33" s="1"/>
      <c r="Z33" s="1"/>
    </row>
    <row r="34" spans="1:26" ht="12" customHeight="1" x14ac:dyDescent="0.25">
      <c r="A34" s="12"/>
      <c r="B34" s="1"/>
      <c r="C34" s="1"/>
      <c r="D34" s="1"/>
      <c r="E34" s="1"/>
      <c r="F34" s="1"/>
      <c r="G34" s="1"/>
      <c r="H34" s="13"/>
      <c r="I34" s="1"/>
      <c r="J34" s="1"/>
      <c r="K34" s="1"/>
      <c r="L34" s="1"/>
      <c r="M34" s="1"/>
      <c r="N34" s="1"/>
      <c r="O34" s="1"/>
      <c r="P34" s="1"/>
      <c r="Q34" s="1"/>
      <c r="R34" s="1"/>
      <c r="S34" s="1"/>
      <c r="T34" s="1"/>
      <c r="U34" s="1"/>
      <c r="V34" s="1"/>
      <c r="W34" s="1"/>
      <c r="X34" s="1"/>
      <c r="Y34" s="1"/>
      <c r="Z34" s="1"/>
    </row>
    <row r="35" spans="1:26" ht="12" customHeight="1" x14ac:dyDescent="0.25">
      <c r="A35" s="12"/>
      <c r="B35" s="1"/>
      <c r="C35" s="1"/>
      <c r="D35" s="1"/>
      <c r="E35" s="1"/>
      <c r="F35" s="1"/>
      <c r="G35" s="1"/>
      <c r="H35" s="13"/>
      <c r="I35" s="1"/>
      <c r="J35" s="1"/>
      <c r="K35" s="1"/>
      <c r="L35" s="1"/>
      <c r="M35" s="1"/>
      <c r="N35" s="1"/>
      <c r="O35" s="1"/>
      <c r="P35" s="1"/>
      <c r="Q35" s="1"/>
      <c r="R35" s="1"/>
      <c r="S35" s="1"/>
      <c r="T35" s="1"/>
      <c r="U35" s="1"/>
      <c r="V35" s="1"/>
      <c r="W35" s="1"/>
      <c r="X35" s="1"/>
      <c r="Y35" s="1"/>
      <c r="Z35" s="1"/>
    </row>
    <row r="36" spans="1:26" ht="12" customHeight="1" x14ac:dyDescent="0.25">
      <c r="A36" s="12"/>
      <c r="B36" s="1"/>
      <c r="C36" s="1"/>
      <c r="D36" s="1"/>
      <c r="E36" s="1"/>
      <c r="F36" s="1"/>
      <c r="G36" s="1"/>
      <c r="H36" s="13"/>
      <c r="I36" s="1"/>
      <c r="J36" s="1"/>
      <c r="K36" s="1"/>
      <c r="L36" s="1"/>
      <c r="M36" s="1"/>
      <c r="N36" s="1"/>
      <c r="O36" s="1"/>
      <c r="P36" s="1"/>
      <c r="Q36" s="1"/>
      <c r="R36" s="1"/>
      <c r="S36" s="1"/>
      <c r="T36" s="1"/>
      <c r="U36" s="1"/>
      <c r="V36" s="1"/>
      <c r="W36" s="1"/>
      <c r="X36" s="1"/>
      <c r="Y36" s="1"/>
      <c r="Z36" s="1"/>
    </row>
    <row r="37" spans="1:26" ht="12" customHeight="1" x14ac:dyDescent="0.25">
      <c r="A37" s="12"/>
      <c r="B37" s="1"/>
      <c r="C37" s="1"/>
      <c r="D37" s="1"/>
      <c r="E37" s="1"/>
      <c r="F37" s="1"/>
      <c r="G37" s="1"/>
      <c r="H37" s="13"/>
      <c r="I37" s="1"/>
      <c r="J37" s="1"/>
      <c r="K37" s="1"/>
      <c r="L37" s="1"/>
      <c r="M37" s="1"/>
      <c r="N37" s="1"/>
      <c r="O37" s="1"/>
      <c r="P37" s="1"/>
      <c r="Q37" s="1"/>
      <c r="R37" s="1"/>
      <c r="S37" s="1"/>
      <c r="T37" s="1"/>
      <c r="U37" s="1"/>
      <c r="V37" s="1"/>
      <c r="W37" s="1"/>
      <c r="X37" s="1"/>
      <c r="Y37" s="1"/>
      <c r="Z37" s="1"/>
    </row>
    <row r="38" spans="1:26" ht="12" customHeight="1" x14ac:dyDescent="0.25">
      <c r="A38" s="12"/>
      <c r="B38" s="1"/>
      <c r="C38" s="1"/>
      <c r="D38" s="1"/>
      <c r="E38" s="1"/>
      <c r="F38" s="1"/>
      <c r="G38" s="1"/>
      <c r="H38" s="13"/>
      <c r="I38" s="1"/>
      <c r="J38" s="1"/>
      <c r="K38" s="1"/>
      <c r="L38" s="1"/>
      <c r="M38" s="1"/>
      <c r="N38" s="1"/>
      <c r="O38" s="1"/>
      <c r="P38" s="1"/>
      <c r="Q38" s="1"/>
      <c r="R38" s="1"/>
      <c r="S38" s="1"/>
      <c r="T38" s="1"/>
      <c r="U38" s="1"/>
      <c r="V38" s="1"/>
      <c r="W38" s="1"/>
      <c r="X38" s="1"/>
      <c r="Y38" s="1"/>
      <c r="Z38" s="1"/>
    </row>
    <row r="39" spans="1:26" ht="12" customHeight="1" x14ac:dyDescent="0.25">
      <c r="A39" s="12"/>
      <c r="B39" s="1"/>
      <c r="C39" s="1"/>
      <c r="D39" s="1"/>
      <c r="E39" s="1"/>
      <c r="F39" s="1"/>
      <c r="G39" s="1"/>
      <c r="H39" s="13"/>
      <c r="I39" s="1"/>
      <c r="J39" s="1"/>
      <c r="K39" s="1"/>
      <c r="L39" s="1"/>
      <c r="M39" s="1"/>
      <c r="N39" s="1"/>
      <c r="O39" s="1"/>
      <c r="P39" s="1"/>
      <c r="Q39" s="1"/>
      <c r="R39" s="1"/>
      <c r="S39" s="1"/>
      <c r="T39" s="1"/>
      <c r="U39" s="1"/>
      <c r="V39" s="1"/>
      <c r="W39" s="1"/>
      <c r="X39" s="1"/>
      <c r="Y39" s="1"/>
      <c r="Z39" s="1"/>
    </row>
    <row r="40" spans="1:26" ht="12" customHeight="1" x14ac:dyDescent="0.25">
      <c r="A40" s="12"/>
      <c r="B40" s="1"/>
      <c r="C40" s="1"/>
      <c r="D40" s="1"/>
      <c r="E40" s="1"/>
      <c r="F40" s="1"/>
      <c r="G40" s="1"/>
      <c r="H40" s="13"/>
      <c r="I40" s="1"/>
      <c r="J40" s="1"/>
      <c r="K40" s="1"/>
      <c r="L40" s="1"/>
      <c r="M40" s="1"/>
      <c r="N40" s="1"/>
      <c r="O40" s="1"/>
      <c r="P40" s="1"/>
      <c r="Q40" s="1"/>
      <c r="R40" s="1"/>
      <c r="S40" s="1"/>
      <c r="T40" s="1"/>
      <c r="U40" s="1"/>
      <c r="V40" s="1"/>
      <c r="W40" s="1"/>
      <c r="X40" s="1"/>
      <c r="Y40" s="1"/>
      <c r="Z40" s="1"/>
    </row>
    <row r="41" spans="1:26" ht="12" customHeight="1" x14ac:dyDescent="0.25">
      <c r="A41" s="12"/>
      <c r="B41" s="1"/>
      <c r="C41" s="1"/>
      <c r="D41" s="1"/>
      <c r="E41" s="1"/>
      <c r="F41" s="1"/>
      <c r="G41" s="1"/>
      <c r="H41" s="13"/>
      <c r="I41" s="1"/>
      <c r="J41" s="1"/>
      <c r="K41" s="1"/>
      <c r="L41" s="1"/>
      <c r="M41" s="1"/>
      <c r="N41" s="1"/>
      <c r="O41" s="1"/>
      <c r="P41" s="1"/>
      <c r="Q41" s="1"/>
      <c r="R41" s="1"/>
      <c r="S41" s="1"/>
      <c r="T41" s="1"/>
      <c r="U41" s="1"/>
      <c r="V41" s="1"/>
      <c r="W41" s="1"/>
      <c r="X41" s="1"/>
      <c r="Y41" s="1"/>
      <c r="Z41" s="1"/>
    </row>
    <row r="42" spans="1:26" ht="12" customHeight="1" x14ac:dyDescent="0.25">
      <c r="A42" s="12"/>
      <c r="B42" s="1"/>
      <c r="C42" s="1"/>
      <c r="D42" s="1"/>
      <c r="E42" s="1"/>
      <c r="F42" s="1"/>
      <c r="G42" s="1"/>
      <c r="H42" s="13"/>
      <c r="I42" s="1"/>
      <c r="J42" s="1"/>
      <c r="K42" s="1"/>
      <c r="L42" s="1"/>
      <c r="M42" s="1"/>
      <c r="N42" s="1"/>
      <c r="O42" s="1"/>
      <c r="P42" s="1"/>
      <c r="Q42" s="1"/>
      <c r="R42" s="1"/>
      <c r="S42" s="1"/>
      <c r="T42" s="1"/>
      <c r="U42" s="1"/>
      <c r="V42" s="1"/>
      <c r="W42" s="1"/>
      <c r="X42" s="1"/>
      <c r="Y42" s="1"/>
      <c r="Z42" s="1"/>
    </row>
    <row r="43" spans="1:26" ht="12" customHeight="1" x14ac:dyDescent="0.25">
      <c r="A43" s="12"/>
      <c r="B43" s="1"/>
      <c r="C43" s="1"/>
      <c r="D43" s="1"/>
      <c r="E43" s="1"/>
      <c r="F43" s="1"/>
      <c r="G43" s="1"/>
      <c r="H43" s="13"/>
      <c r="I43" s="1"/>
      <c r="J43" s="1"/>
      <c r="K43" s="1"/>
      <c r="L43" s="1"/>
      <c r="M43" s="1"/>
      <c r="N43" s="1"/>
      <c r="O43" s="1"/>
      <c r="P43" s="1"/>
      <c r="Q43" s="1"/>
      <c r="R43" s="1"/>
      <c r="S43" s="1"/>
      <c r="T43" s="1"/>
      <c r="U43" s="1"/>
      <c r="V43" s="1"/>
      <c r="W43" s="1"/>
      <c r="X43" s="1"/>
      <c r="Y43" s="1"/>
      <c r="Z43" s="1"/>
    </row>
    <row r="44" spans="1:26" ht="12" customHeight="1" x14ac:dyDescent="0.25">
      <c r="A44" s="12"/>
      <c r="B44" s="1"/>
      <c r="C44" s="1"/>
      <c r="D44" s="1"/>
      <c r="E44" s="1"/>
      <c r="F44" s="1"/>
      <c r="G44" s="1"/>
      <c r="H44" s="13"/>
      <c r="I44" s="1"/>
      <c r="J44" s="1"/>
      <c r="K44" s="1"/>
      <c r="L44" s="1"/>
      <c r="M44" s="1"/>
      <c r="N44" s="1"/>
      <c r="O44" s="1"/>
      <c r="P44" s="1"/>
      <c r="Q44" s="1"/>
      <c r="R44" s="1"/>
      <c r="S44" s="1"/>
      <c r="T44" s="1"/>
      <c r="U44" s="1"/>
      <c r="V44" s="1"/>
      <c r="W44" s="1"/>
      <c r="X44" s="1"/>
      <c r="Y44" s="1"/>
      <c r="Z44" s="1"/>
    </row>
    <row r="45" spans="1:26" ht="12" customHeight="1" x14ac:dyDescent="0.25">
      <c r="A45" s="12"/>
      <c r="B45" s="1"/>
      <c r="C45" s="1"/>
      <c r="D45" s="1"/>
      <c r="E45" s="1"/>
      <c r="F45" s="1"/>
      <c r="G45" s="1"/>
      <c r="H45" s="13"/>
      <c r="I45" s="1"/>
      <c r="J45" s="1"/>
      <c r="K45" s="1"/>
      <c r="L45" s="1"/>
      <c r="M45" s="1"/>
      <c r="N45" s="1"/>
      <c r="O45" s="1"/>
      <c r="P45" s="1"/>
      <c r="Q45" s="1"/>
      <c r="R45" s="1"/>
      <c r="S45" s="1"/>
      <c r="T45" s="1"/>
      <c r="U45" s="1"/>
      <c r="V45" s="1"/>
      <c r="W45" s="1"/>
      <c r="X45" s="1"/>
      <c r="Y45" s="1"/>
      <c r="Z45" s="1"/>
    </row>
    <row r="46" spans="1:26" ht="12" customHeight="1" x14ac:dyDescent="0.25">
      <c r="A46" s="12"/>
      <c r="B46" s="1"/>
      <c r="C46" s="1"/>
      <c r="D46" s="1"/>
      <c r="E46" s="1"/>
      <c r="F46" s="1"/>
      <c r="G46" s="1"/>
      <c r="H46" s="13"/>
      <c r="I46" s="1"/>
      <c r="J46" s="1"/>
      <c r="K46" s="1"/>
      <c r="L46" s="1"/>
      <c r="M46" s="1"/>
      <c r="N46" s="1"/>
      <c r="O46" s="1"/>
      <c r="P46" s="1"/>
      <c r="Q46" s="1"/>
      <c r="R46" s="1"/>
      <c r="S46" s="1"/>
      <c r="T46" s="1"/>
      <c r="U46" s="1"/>
      <c r="V46" s="1"/>
      <c r="W46" s="1"/>
      <c r="X46" s="1"/>
      <c r="Y46" s="1"/>
      <c r="Z46" s="1"/>
    </row>
    <row r="47" spans="1:26" ht="12" customHeight="1" x14ac:dyDescent="0.25">
      <c r="A47" s="12"/>
      <c r="B47" s="1"/>
      <c r="C47" s="1"/>
      <c r="D47" s="1"/>
      <c r="E47" s="1"/>
      <c r="F47" s="1"/>
      <c r="G47" s="1"/>
      <c r="H47" s="13"/>
      <c r="I47" s="1"/>
      <c r="J47" s="1"/>
      <c r="K47" s="1"/>
      <c r="L47" s="1"/>
      <c r="M47" s="1"/>
      <c r="N47" s="1"/>
      <c r="O47" s="1"/>
      <c r="P47" s="1"/>
      <c r="Q47" s="1"/>
      <c r="R47" s="1"/>
      <c r="S47" s="1"/>
      <c r="T47" s="1"/>
      <c r="U47" s="1"/>
      <c r="V47" s="1"/>
      <c r="W47" s="1"/>
      <c r="X47" s="1"/>
      <c r="Y47" s="1"/>
      <c r="Z47" s="1"/>
    </row>
    <row r="48" spans="1:26" ht="12" customHeight="1" x14ac:dyDescent="0.25">
      <c r="A48" s="12"/>
      <c r="B48" s="1"/>
      <c r="C48" s="1"/>
      <c r="D48" s="1"/>
      <c r="E48" s="1"/>
      <c r="F48" s="1"/>
      <c r="G48" s="1"/>
      <c r="H48" s="13"/>
      <c r="I48" s="1"/>
      <c r="J48" s="1"/>
      <c r="K48" s="1"/>
      <c r="L48" s="1"/>
      <c r="M48" s="1"/>
      <c r="N48" s="1"/>
      <c r="O48" s="1"/>
      <c r="P48" s="1"/>
      <c r="Q48" s="1"/>
      <c r="R48" s="1"/>
      <c r="S48" s="1"/>
      <c r="T48" s="1"/>
      <c r="U48" s="1"/>
      <c r="V48" s="1"/>
      <c r="W48" s="1"/>
      <c r="X48" s="1"/>
      <c r="Y48" s="1"/>
      <c r="Z48" s="1"/>
    </row>
    <row r="49" spans="1:26" ht="12" customHeight="1" x14ac:dyDescent="0.25">
      <c r="A49" s="12"/>
      <c r="B49" s="1"/>
      <c r="C49" s="1"/>
      <c r="D49" s="1"/>
      <c r="E49" s="1"/>
      <c r="F49" s="1"/>
      <c r="G49" s="1"/>
      <c r="H49" s="13"/>
      <c r="I49" s="1"/>
      <c r="J49" s="1"/>
      <c r="K49" s="1"/>
      <c r="L49" s="1"/>
      <c r="M49" s="1"/>
      <c r="N49" s="1"/>
      <c r="O49" s="1"/>
      <c r="P49" s="1"/>
      <c r="Q49" s="1"/>
      <c r="R49" s="1"/>
      <c r="S49" s="1"/>
      <c r="T49" s="1"/>
      <c r="U49" s="1"/>
      <c r="V49" s="1"/>
      <c r="W49" s="1"/>
      <c r="X49" s="1"/>
      <c r="Y49" s="1"/>
      <c r="Z49" s="1"/>
    </row>
    <row r="50" spans="1:26" ht="12" customHeight="1" x14ac:dyDescent="0.25">
      <c r="A50" s="12"/>
      <c r="B50" s="1"/>
      <c r="C50" s="1"/>
      <c r="D50" s="1"/>
      <c r="E50" s="1"/>
      <c r="F50" s="1"/>
      <c r="G50" s="1"/>
      <c r="H50" s="13"/>
      <c r="I50" s="1"/>
      <c r="J50" s="1"/>
      <c r="K50" s="1"/>
      <c r="L50" s="1"/>
      <c r="M50" s="1"/>
      <c r="N50" s="1"/>
      <c r="O50" s="1"/>
      <c r="P50" s="1"/>
      <c r="Q50" s="1"/>
      <c r="R50" s="1"/>
      <c r="S50" s="1"/>
      <c r="T50" s="1"/>
      <c r="U50" s="1"/>
      <c r="V50" s="1"/>
      <c r="W50" s="1"/>
      <c r="X50" s="1"/>
      <c r="Y50" s="1"/>
      <c r="Z50" s="1"/>
    </row>
    <row r="51" spans="1:26" ht="12" customHeight="1" x14ac:dyDescent="0.25">
      <c r="A51" s="12"/>
      <c r="B51" s="1"/>
      <c r="C51" s="1"/>
      <c r="D51" s="1"/>
      <c r="E51" s="1"/>
      <c r="F51" s="1"/>
      <c r="G51" s="1"/>
      <c r="H51" s="13"/>
      <c r="I51" s="1"/>
      <c r="J51" s="1"/>
      <c r="K51" s="1"/>
      <c r="L51" s="1"/>
      <c r="M51" s="1"/>
      <c r="N51" s="1"/>
      <c r="O51" s="1"/>
      <c r="P51" s="1"/>
      <c r="Q51" s="1"/>
      <c r="R51" s="1"/>
      <c r="S51" s="1"/>
      <c r="T51" s="1"/>
      <c r="U51" s="1"/>
      <c r="V51" s="1"/>
      <c r="W51" s="1"/>
      <c r="X51" s="1"/>
      <c r="Y51" s="1"/>
      <c r="Z51" s="1"/>
    </row>
    <row r="52" spans="1:26" ht="12" customHeight="1" x14ac:dyDescent="0.25">
      <c r="A52" s="12"/>
      <c r="B52" s="1"/>
      <c r="C52" s="1"/>
      <c r="D52" s="1"/>
      <c r="E52" s="1"/>
      <c r="F52" s="1"/>
      <c r="G52" s="1"/>
      <c r="H52" s="13"/>
      <c r="I52" s="1"/>
      <c r="J52" s="1"/>
      <c r="K52" s="1"/>
      <c r="L52" s="1"/>
      <c r="M52" s="1"/>
      <c r="N52" s="1"/>
      <c r="O52" s="1"/>
      <c r="P52" s="1"/>
      <c r="Q52" s="1"/>
      <c r="R52" s="1"/>
      <c r="S52" s="1"/>
      <c r="T52" s="1"/>
      <c r="U52" s="1"/>
      <c r="V52" s="1"/>
      <c r="W52" s="1"/>
      <c r="X52" s="1"/>
      <c r="Y52" s="1"/>
      <c r="Z52" s="1"/>
    </row>
    <row r="53" spans="1:26" ht="12" customHeight="1" x14ac:dyDescent="0.25">
      <c r="A53" s="12"/>
      <c r="B53" s="1"/>
      <c r="C53" s="1"/>
      <c r="D53" s="1"/>
      <c r="E53" s="1"/>
      <c r="F53" s="1"/>
      <c r="G53" s="1"/>
      <c r="H53" s="13"/>
      <c r="I53" s="1"/>
      <c r="J53" s="1"/>
      <c r="K53" s="1"/>
      <c r="L53" s="1"/>
      <c r="M53" s="1"/>
      <c r="N53" s="1"/>
      <c r="O53" s="1"/>
      <c r="P53" s="1"/>
      <c r="Q53" s="1"/>
      <c r="R53" s="1"/>
      <c r="S53" s="1"/>
      <c r="T53" s="1"/>
      <c r="U53" s="1"/>
      <c r="V53" s="1"/>
      <c r="W53" s="1"/>
      <c r="X53" s="1"/>
      <c r="Y53" s="1"/>
      <c r="Z53" s="1"/>
    </row>
    <row r="54" spans="1:26" ht="12" customHeight="1" x14ac:dyDescent="0.25">
      <c r="A54" s="12"/>
      <c r="B54" s="1"/>
      <c r="C54" s="1"/>
      <c r="D54" s="1"/>
      <c r="E54" s="1"/>
      <c r="F54" s="1"/>
      <c r="G54" s="1"/>
      <c r="H54" s="13"/>
      <c r="I54" s="1"/>
      <c r="J54" s="1"/>
      <c r="K54" s="1"/>
      <c r="L54" s="1"/>
      <c r="M54" s="1"/>
      <c r="N54" s="1"/>
      <c r="O54" s="1"/>
      <c r="P54" s="1"/>
      <c r="Q54" s="1"/>
      <c r="R54" s="1"/>
      <c r="S54" s="1"/>
      <c r="T54" s="1"/>
      <c r="U54" s="1"/>
      <c r="V54" s="1"/>
      <c r="W54" s="1"/>
      <c r="X54" s="1"/>
      <c r="Y54" s="1"/>
      <c r="Z54" s="1"/>
    </row>
    <row r="55" spans="1:26" ht="12" customHeight="1" x14ac:dyDescent="0.25">
      <c r="A55" s="12"/>
      <c r="B55" s="1"/>
      <c r="C55" s="1"/>
      <c r="D55" s="1"/>
      <c r="E55" s="1"/>
      <c r="F55" s="1"/>
      <c r="G55" s="1"/>
      <c r="H55" s="13"/>
      <c r="I55" s="1"/>
      <c r="J55" s="1"/>
      <c r="K55" s="1"/>
      <c r="L55" s="1"/>
      <c r="M55" s="1"/>
      <c r="N55" s="1"/>
      <c r="O55" s="1"/>
      <c r="P55" s="1"/>
      <c r="Q55" s="1"/>
      <c r="R55" s="1"/>
      <c r="S55" s="1"/>
      <c r="T55" s="1"/>
      <c r="U55" s="1"/>
      <c r="V55" s="1"/>
      <c r="W55" s="1"/>
      <c r="X55" s="1"/>
      <c r="Y55" s="1"/>
      <c r="Z55" s="1"/>
    </row>
    <row r="56" spans="1:26" ht="12" customHeight="1" x14ac:dyDescent="0.25">
      <c r="A56" s="12"/>
      <c r="B56" s="1"/>
      <c r="C56" s="1"/>
      <c r="D56" s="1"/>
      <c r="E56" s="1"/>
      <c r="F56" s="1"/>
      <c r="G56" s="1"/>
      <c r="H56" s="13"/>
      <c r="I56" s="1"/>
      <c r="J56" s="1"/>
      <c r="K56" s="1"/>
      <c r="L56" s="1"/>
      <c r="M56" s="1"/>
      <c r="N56" s="1"/>
      <c r="O56" s="1"/>
      <c r="P56" s="1"/>
      <c r="Q56" s="1"/>
      <c r="R56" s="1"/>
      <c r="S56" s="1"/>
      <c r="T56" s="1"/>
      <c r="U56" s="1"/>
      <c r="V56" s="1"/>
      <c r="W56" s="1"/>
      <c r="X56" s="1"/>
      <c r="Y56" s="1"/>
      <c r="Z56" s="1"/>
    </row>
    <row r="57" spans="1:26" ht="12" customHeight="1" x14ac:dyDescent="0.25">
      <c r="A57" s="12"/>
      <c r="B57" s="1"/>
      <c r="C57" s="1"/>
      <c r="D57" s="1"/>
      <c r="E57" s="1"/>
      <c r="F57" s="1"/>
      <c r="G57" s="1"/>
      <c r="H57" s="13"/>
      <c r="I57" s="1"/>
      <c r="J57" s="1"/>
      <c r="K57" s="1"/>
      <c r="L57" s="1"/>
      <c r="M57" s="1"/>
      <c r="N57" s="1"/>
      <c r="O57" s="1"/>
      <c r="P57" s="1"/>
      <c r="Q57" s="1"/>
      <c r="R57" s="1"/>
      <c r="S57" s="1"/>
      <c r="T57" s="1"/>
      <c r="U57" s="1"/>
      <c r="V57" s="1"/>
      <c r="W57" s="1"/>
      <c r="X57" s="1"/>
      <c r="Y57" s="1"/>
      <c r="Z57" s="1"/>
    </row>
    <row r="58" spans="1:26" ht="12" customHeight="1" x14ac:dyDescent="0.25">
      <c r="A58" s="12"/>
      <c r="B58" s="1"/>
      <c r="C58" s="1"/>
      <c r="D58" s="1"/>
      <c r="E58" s="1"/>
      <c r="F58" s="1"/>
      <c r="G58" s="1"/>
      <c r="H58" s="13"/>
      <c r="I58" s="1"/>
      <c r="J58" s="1"/>
      <c r="K58" s="1"/>
      <c r="L58" s="1"/>
      <c r="M58" s="1"/>
      <c r="N58" s="1"/>
      <c r="O58" s="1"/>
      <c r="P58" s="1"/>
      <c r="Q58" s="1"/>
      <c r="R58" s="1"/>
      <c r="S58" s="1"/>
      <c r="T58" s="1"/>
      <c r="U58" s="1"/>
      <c r="V58" s="1"/>
      <c r="W58" s="1"/>
      <c r="X58" s="1"/>
      <c r="Y58" s="1"/>
      <c r="Z58" s="1"/>
    </row>
    <row r="59" spans="1:26" ht="12" customHeight="1" x14ac:dyDescent="0.25">
      <c r="A59" s="12"/>
      <c r="B59" s="1"/>
      <c r="C59" s="1"/>
      <c r="D59" s="1"/>
      <c r="E59" s="1"/>
      <c r="F59" s="1"/>
      <c r="G59" s="1"/>
      <c r="H59" s="13"/>
      <c r="I59" s="1"/>
      <c r="J59" s="1"/>
      <c r="K59" s="1"/>
      <c r="L59" s="1"/>
      <c r="M59" s="1"/>
      <c r="N59" s="1"/>
      <c r="O59" s="1"/>
      <c r="P59" s="1"/>
      <c r="Q59" s="1"/>
      <c r="R59" s="1"/>
      <c r="S59" s="1"/>
      <c r="T59" s="1"/>
      <c r="U59" s="1"/>
      <c r="V59" s="1"/>
      <c r="W59" s="1"/>
      <c r="X59" s="1"/>
      <c r="Y59" s="1"/>
      <c r="Z59" s="1"/>
    </row>
    <row r="60" spans="1:26" ht="12" customHeight="1" x14ac:dyDescent="0.25">
      <c r="A60" s="12"/>
      <c r="B60" s="1"/>
      <c r="C60" s="1"/>
      <c r="D60" s="1"/>
      <c r="E60" s="1"/>
      <c r="F60" s="1"/>
      <c r="G60" s="1"/>
      <c r="H60" s="13"/>
      <c r="I60" s="1"/>
      <c r="J60" s="1"/>
      <c r="K60" s="1"/>
      <c r="L60" s="1"/>
      <c r="M60" s="1"/>
      <c r="N60" s="1"/>
      <c r="O60" s="1"/>
      <c r="P60" s="1"/>
      <c r="Q60" s="1"/>
      <c r="R60" s="1"/>
      <c r="S60" s="1"/>
      <c r="T60" s="1"/>
      <c r="U60" s="1"/>
      <c r="V60" s="1"/>
      <c r="W60" s="1"/>
      <c r="X60" s="1"/>
      <c r="Y60" s="1"/>
      <c r="Z60" s="1"/>
    </row>
    <row r="61" spans="1:26" ht="12" customHeight="1" x14ac:dyDescent="0.25">
      <c r="A61" s="12"/>
      <c r="B61" s="1"/>
      <c r="C61" s="1"/>
      <c r="D61" s="1"/>
      <c r="E61" s="1"/>
      <c r="F61" s="1"/>
      <c r="G61" s="1"/>
      <c r="H61" s="13"/>
      <c r="I61" s="1"/>
      <c r="J61" s="1"/>
      <c r="K61" s="1"/>
      <c r="L61" s="1"/>
      <c r="M61" s="1"/>
      <c r="N61" s="1"/>
      <c r="O61" s="1"/>
      <c r="P61" s="1"/>
      <c r="Q61" s="1"/>
      <c r="R61" s="1"/>
      <c r="S61" s="1"/>
      <c r="T61" s="1"/>
      <c r="U61" s="1"/>
      <c r="V61" s="1"/>
      <c r="W61" s="1"/>
      <c r="X61" s="1"/>
      <c r="Y61" s="1"/>
      <c r="Z61" s="1"/>
    </row>
    <row r="62" spans="1:26" ht="12" customHeight="1" x14ac:dyDescent="0.25">
      <c r="A62" s="12"/>
      <c r="B62" s="1"/>
      <c r="C62" s="1"/>
      <c r="D62" s="1"/>
      <c r="E62" s="1"/>
      <c r="F62" s="1"/>
      <c r="G62" s="1"/>
      <c r="H62" s="13"/>
      <c r="I62" s="1"/>
      <c r="J62" s="1"/>
      <c r="K62" s="1"/>
      <c r="L62" s="1"/>
      <c r="M62" s="1"/>
      <c r="N62" s="1"/>
      <c r="O62" s="1"/>
      <c r="P62" s="1"/>
      <c r="Q62" s="1"/>
      <c r="R62" s="1"/>
      <c r="S62" s="1"/>
      <c r="T62" s="1"/>
      <c r="U62" s="1"/>
      <c r="V62" s="1"/>
      <c r="W62" s="1"/>
      <c r="X62" s="1"/>
      <c r="Y62" s="1"/>
      <c r="Z62" s="1"/>
    </row>
    <row r="63" spans="1:26" ht="12" customHeight="1" x14ac:dyDescent="0.25">
      <c r="A63" s="12"/>
      <c r="B63" s="1"/>
      <c r="C63" s="1"/>
      <c r="D63" s="1"/>
      <c r="E63" s="1"/>
      <c r="F63" s="1"/>
      <c r="G63" s="1"/>
      <c r="H63" s="13"/>
      <c r="I63" s="1"/>
      <c r="J63" s="1"/>
      <c r="K63" s="1"/>
      <c r="L63" s="1"/>
      <c r="M63" s="1"/>
      <c r="N63" s="1"/>
      <c r="O63" s="1"/>
      <c r="P63" s="1"/>
      <c r="Q63" s="1"/>
      <c r="R63" s="1"/>
      <c r="S63" s="1"/>
      <c r="T63" s="1"/>
      <c r="U63" s="1"/>
      <c r="V63" s="1"/>
      <c r="W63" s="1"/>
      <c r="X63" s="1"/>
      <c r="Y63" s="1"/>
      <c r="Z63" s="1"/>
    </row>
    <row r="64" spans="1:26" ht="12" customHeight="1" x14ac:dyDescent="0.25">
      <c r="A64" s="12"/>
      <c r="B64" s="1"/>
      <c r="C64" s="1"/>
      <c r="D64" s="1"/>
      <c r="E64" s="1"/>
      <c r="F64" s="1"/>
      <c r="G64" s="1"/>
      <c r="H64" s="13"/>
      <c r="I64" s="1"/>
      <c r="J64" s="1"/>
      <c r="K64" s="1"/>
      <c r="L64" s="1"/>
      <c r="M64" s="1"/>
      <c r="N64" s="1"/>
      <c r="O64" s="1"/>
      <c r="P64" s="1"/>
      <c r="Q64" s="1"/>
      <c r="R64" s="1"/>
      <c r="S64" s="1"/>
      <c r="T64" s="1"/>
      <c r="U64" s="1"/>
      <c r="V64" s="1"/>
      <c r="W64" s="1"/>
      <c r="X64" s="1"/>
      <c r="Y64" s="1"/>
      <c r="Z64" s="1"/>
    </row>
    <row r="65" spans="1:26" ht="12" customHeight="1" x14ac:dyDescent="0.25">
      <c r="A65" s="12"/>
      <c r="B65" s="1"/>
      <c r="C65" s="1"/>
      <c r="D65" s="1"/>
      <c r="E65" s="1"/>
      <c r="F65" s="1"/>
      <c r="G65" s="1"/>
      <c r="H65" s="13"/>
      <c r="I65" s="1"/>
      <c r="J65" s="1"/>
      <c r="K65" s="1"/>
      <c r="L65" s="1"/>
      <c r="M65" s="1"/>
      <c r="N65" s="1"/>
      <c r="O65" s="1"/>
      <c r="P65" s="1"/>
      <c r="Q65" s="1"/>
      <c r="R65" s="1"/>
      <c r="S65" s="1"/>
      <c r="T65" s="1"/>
      <c r="U65" s="1"/>
      <c r="V65" s="1"/>
      <c r="W65" s="1"/>
      <c r="X65" s="1"/>
      <c r="Y65" s="1"/>
      <c r="Z65" s="1"/>
    </row>
    <row r="66" spans="1:26" ht="12" customHeight="1" x14ac:dyDescent="0.25">
      <c r="A66" s="12"/>
      <c r="B66" s="1"/>
      <c r="C66" s="1"/>
      <c r="D66" s="1"/>
      <c r="E66" s="1"/>
      <c r="F66" s="1"/>
      <c r="G66" s="1"/>
      <c r="H66" s="13"/>
      <c r="I66" s="1"/>
      <c r="J66" s="1"/>
      <c r="K66" s="1"/>
      <c r="L66" s="1"/>
      <c r="M66" s="1"/>
      <c r="N66" s="1"/>
      <c r="O66" s="1"/>
      <c r="P66" s="1"/>
      <c r="Q66" s="1"/>
      <c r="R66" s="1"/>
      <c r="S66" s="1"/>
      <c r="T66" s="1"/>
      <c r="U66" s="1"/>
      <c r="V66" s="1"/>
      <c r="W66" s="1"/>
      <c r="X66" s="1"/>
      <c r="Y66" s="1"/>
      <c r="Z66" s="1"/>
    </row>
    <row r="67" spans="1:26" ht="12" customHeight="1" x14ac:dyDescent="0.25">
      <c r="A67" s="12"/>
      <c r="B67" s="1"/>
      <c r="C67" s="1"/>
      <c r="D67" s="1"/>
      <c r="E67" s="1"/>
      <c r="F67" s="1"/>
      <c r="G67" s="1"/>
      <c r="H67" s="13"/>
      <c r="I67" s="1"/>
      <c r="J67" s="1"/>
      <c r="K67" s="1"/>
      <c r="L67" s="1"/>
      <c r="M67" s="1"/>
      <c r="N67" s="1"/>
      <c r="O67" s="1"/>
      <c r="P67" s="1"/>
      <c r="Q67" s="1"/>
      <c r="R67" s="1"/>
      <c r="S67" s="1"/>
      <c r="T67" s="1"/>
      <c r="U67" s="1"/>
      <c r="V67" s="1"/>
      <c r="W67" s="1"/>
      <c r="X67" s="1"/>
      <c r="Y67" s="1"/>
      <c r="Z67" s="1"/>
    </row>
    <row r="68" spans="1:26" ht="12" customHeight="1" x14ac:dyDescent="0.25">
      <c r="A68" s="12"/>
      <c r="B68" s="1"/>
      <c r="C68" s="1"/>
      <c r="D68" s="1"/>
      <c r="E68" s="1"/>
      <c r="F68" s="1"/>
      <c r="G68" s="1"/>
      <c r="H68" s="13"/>
      <c r="I68" s="1"/>
      <c r="J68" s="1"/>
      <c r="K68" s="1"/>
      <c r="L68" s="1"/>
      <c r="M68" s="1"/>
      <c r="N68" s="1"/>
      <c r="O68" s="1"/>
      <c r="P68" s="1"/>
      <c r="Q68" s="1"/>
      <c r="R68" s="1"/>
      <c r="S68" s="1"/>
      <c r="T68" s="1"/>
      <c r="U68" s="1"/>
      <c r="V68" s="1"/>
      <c r="W68" s="1"/>
      <c r="X68" s="1"/>
      <c r="Y68" s="1"/>
      <c r="Z68" s="1"/>
    </row>
    <row r="69" spans="1:26" ht="12" customHeight="1" x14ac:dyDescent="0.25">
      <c r="A69" s="12"/>
      <c r="B69" s="1"/>
      <c r="C69" s="1"/>
      <c r="D69" s="1"/>
      <c r="E69" s="1"/>
      <c r="F69" s="1"/>
      <c r="G69" s="1"/>
      <c r="H69" s="13"/>
      <c r="I69" s="1"/>
      <c r="J69" s="1"/>
      <c r="K69" s="1"/>
      <c r="L69" s="1"/>
      <c r="M69" s="1"/>
      <c r="N69" s="1"/>
      <c r="O69" s="1"/>
      <c r="P69" s="1"/>
      <c r="Q69" s="1"/>
      <c r="R69" s="1"/>
      <c r="S69" s="1"/>
      <c r="T69" s="1"/>
      <c r="U69" s="1"/>
      <c r="V69" s="1"/>
      <c r="W69" s="1"/>
      <c r="X69" s="1"/>
      <c r="Y69" s="1"/>
      <c r="Z69" s="1"/>
    </row>
    <row r="70" spans="1:26" ht="12" customHeight="1" x14ac:dyDescent="0.25">
      <c r="A70" s="12"/>
      <c r="B70" s="1"/>
      <c r="C70" s="1"/>
      <c r="D70" s="1"/>
      <c r="E70" s="1"/>
      <c r="F70" s="1"/>
      <c r="G70" s="1"/>
      <c r="H70" s="13"/>
      <c r="I70" s="1"/>
      <c r="J70" s="1"/>
      <c r="K70" s="1"/>
      <c r="L70" s="1"/>
      <c r="M70" s="1"/>
      <c r="N70" s="1"/>
      <c r="O70" s="1"/>
      <c r="P70" s="1"/>
      <c r="Q70" s="1"/>
      <c r="R70" s="1"/>
      <c r="S70" s="1"/>
      <c r="T70" s="1"/>
      <c r="U70" s="1"/>
      <c r="V70" s="1"/>
      <c r="W70" s="1"/>
      <c r="X70" s="1"/>
      <c r="Y70" s="1"/>
      <c r="Z70" s="1"/>
    </row>
    <row r="71" spans="1:26" ht="12" customHeight="1" x14ac:dyDescent="0.25">
      <c r="A71" s="12"/>
      <c r="B71" s="1"/>
      <c r="C71" s="1"/>
      <c r="D71" s="1"/>
      <c r="E71" s="1"/>
      <c r="F71" s="1"/>
      <c r="G71" s="1"/>
      <c r="H71" s="13"/>
      <c r="I71" s="1"/>
      <c r="J71" s="1"/>
      <c r="K71" s="1"/>
      <c r="L71" s="1"/>
      <c r="M71" s="1"/>
      <c r="N71" s="1"/>
      <c r="O71" s="1"/>
      <c r="P71" s="1"/>
      <c r="Q71" s="1"/>
      <c r="R71" s="1"/>
      <c r="S71" s="1"/>
      <c r="T71" s="1"/>
      <c r="U71" s="1"/>
      <c r="V71" s="1"/>
      <c r="W71" s="1"/>
      <c r="X71" s="1"/>
      <c r="Y71" s="1"/>
      <c r="Z71" s="1"/>
    </row>
    <row r="72" spans="1:26" ht="12" customHeight="1" x14ac:dyDescent="0.25">
      <c r="A72" s="12"/>
      <c r="B72" s="1"/>
      <c r="C72" s="1"/>
      <c r="D72" s="1"/>
      <c r="E72" s="1"/>
      <c r="F72" s="1"/>
      <c r="G72" s="1"/>
      <c r="H72" s="13"/>
      <c r="I72" s="1"/>
      <c r="J72" s="1"/>
      <c r="K72" s="1"/>
      <c r="L72" s="1"/>
      <c r="M72" s="1"/>
      <c r="N72" s="1"/>
      <c r="O72" s="1"/>
      <c r="P72" s="1"/>
      <c r="Q72" s="1"/>
      <c r="R72" s="1"/>
      <c r="S72" s="1"/>
      <c r="T72" s="1"/>
      <c r="U72" s="1"/>
      <c r="V72" s="1"/>
      <c r="W72" s="1"/>
      <c r="X72" s="1"/>
      <c r="Y72" s="1"/>
      <c r="Z72" s="1"/>
    </row>
    <row r="73" spans="1:26" ht="12" customHeight="1" x14ac:dyDescent="0.25">
      <c r="A73" s="12"/>
      <c r="B73" s="1"/>
      <c r="C73" s="1"/>
      <c r="D73" s="1"/>
      <c r="E73" s="1"/>
      <c r="F73" s="1"/>
      <c r="G73" s="1"/>
      <c r="H73" s="13"/>
      <c r="I73" s="1"/>
      <c r="J73" s="1"/>
      <c r="K73" s="1"/>
      <c r="L73" s="1"/>
      <c r="M73" s="1"/>
      <c r="N73" s="1"/>
      <c r="O73" s="1"/>
      <c r="P73" s="1"/>
      <c r="Q73" s="1"/>
      <c r="R73" s="1"/>
      <c r="S73" s="1"/>
      <c r="T73" s="1"/>
      <c r="U73" s="1"/>
      <c r="V73" s="1"/>
      <c r="W73" s="1"/>
      <c r="X73" s="1"/>
      <c r="Y73" s="1"/>
      <c r="Z73" s="1"/>
    </row>
    <row r="74" spans="1:26" ht="12" customHeight="1" x14ac:dyDescent="0.25">
      <c r="A74" s="12"/>
      <c r="B74" s="1"/>
      <c r="C74" s="1"/>
      <c r="D74" s="1"/>
      <c r="E74" s="1"/>
      <c r="F74" s="1"/>
      <c r="G74" s="1"/>
      <c r="H74" s="13"/>
      <c r="I74" s="1"/>
      <c r="J74" s="1"/>
      <c r="K74" s="1"/>
      <c r="L74" s="1"/>
      <c r="M74" s="1"/>
      <c r="N74" s="1"/>
      <c r="O74" s="1"/>
      <c r="P74" s="1"/>
      <c r="Q74" s="1"/>
      <c r="R74" s="1"/>
      <c r="S74" s="1"/>
      <c r="T74" s="1"/>
      <c r="U74" s="1"/>
      <c r="V74" s="1"/>
      <c r="W74" s="1"/>
      <c r="X74" s="1"/>
      <c r="Y74" s="1"/>
      <c r="Z74" s="1"/>
    </row>
    <row r="75" spans="1:26" ht="12" customHeight="1" x14ac:dyDescent="0.25">
      <c r="A75" s="12"/>
      <c r="B75" s="1"/>
      <c r="C75" s="1"/>
      <c r="D75" s="1"/>
      <c r="E75" s="1"/>
      <c r="F75" s="1"/>
      <c r="G75" s="1"/>
      <c r="H75" s="13"/>
      <c r="I75" s="1"/>
      <c r="J75" s="1"/>
      <c r="K75" s="1"/>
      <c r="L75" s="1"/>
      <c r="M75" s="1"/>
      <c r="N75" s="1"/>
      <c r="O75" s="1"/>
      <c r="P75" s="1"/>
      <c r="Q75" s="1"/>
      <c r="R75" s="1"/>
      <c r="S75" s="1"/>
      <c r="T75" s="1"/>
      <c r="U75" s="1"/>
      <c r="V75" s="1"/>
      <c r="W75" s="1"/>
      <c r="X75" s="1"/>
      <c r="Y75" s="1"/>
      <c r="Z75" s="1"/>
    </row>
    <row r="76" spans="1:26" ht="12" customHeight="1" x14ac:dyDescent="0.25">
      <c r="A76" s="12"/>
      <c r="B76" s="1"/>
      <c r="C76" s="1"/>
      <c r="D76" s="1"/>
      <c r="E76" s="1"/>
      <c r="F76" s="1"/>
      <c r="G76" s="1"/>
      <c r="H76" s="13"/>
      <c r="I76" s="1"/>
      <c r="J76" s="1"/>
      <c r="K76" s="1"/>
      <c r="L76" s="1"/>
      <c r="M76" s="1"/>
      <c r="N76" s="1"/>
      <c r="O76" s="1"/>
      <c r="P76" s="1"/>
      <c r="Q76" s="1"/>
      <c r="R76" s="1"/>
      <c r="S76" s="1"/>
      <c r="T76" s="1"/>
      <c r="U76" s="1"/>
      <c r="V76" s="1"/>
      <c r="W76" s="1"/>
      <c r="X76" s="1"/>
      <c r="Y76" s="1"/>
      <c r="Z76" s="1"/>
    </row>
    <row r="77" spans="1:26" ht="12" customHeight="1" x14ac:dyDescent="0.25">
      <c r="A77" s="12"/>
      <c r="B77" s="1"/>
      <c r="C77" s="1"/>
      <c r="D77" s="1"/>
      <c r="E77" s="1"/>
      <c r="F77" s="1"/>
      <c r="G77" s="1"/>
      <c r="H77" s="13"/>
      <c r="I77" s="1"/>
      <c r="J77" s="1"/>
      <c r="K77" s="1"/>
      <c r="L77" s="1"/>
      <c r="M77" s="1"/>
      <c r="N77" s="1"/>
      <c r="O77" s="1"/>
      <c r="P77" s="1"/>
      <c r="Q77" s="1"/>
      <c r="R77" s="1"/>
      <c r="S77" s="1"/>
      <c r="T77" s="1"/>
      <c r="U77" s="1"/>
      <c r="V77" s="1"/>
      <c r="W77" s="1"/>
      <c r="X77" s="1"/>
      <c r="Y77" s="1"/>
      <c r="Z77" s="1"/>
    </row>
    <row r="78" spans="1:26" ht="12" customHeight="1" x14ac:dyDescent="0.25">
      <c r="A78" s="12"/>
      <c r="B78" s="1"/>
      <c r="C78" s="1"/>
      <c r="D78" s="1"/>
      <c r="E78" s="1"/>
      <c r="F78" s="1"/>
      <c r="G78" s="1"/>
      <c r="H78" s="13"/>
      <c r="I78" s="1"/>
      <c r="J78" s="1"/>
      <c r="K78" s="1"/>
      <c r="L78" s="1"/>
      <c r="M78" s="1"/>
      <c r="N78" s="1"/>
      <c r="O78" s="1"/>
      <c r="P78" s="1"/>
      <c r="Q78" s="1"/>
      <c r="R78" s="1"/>
      <c r="S78" s="1"/>
      <c r="T78" s="1"/>
      <c r="U78" s="1"/>
      <c r="V78" s="1"/>
      <c r="W78" s="1"/>
      <c r="X78" s="1"/>
      <c r="Y78" s="1"/>
      <c r="Z78" s="1"/>
    </row>
    <row r="79" spans="1:26" ht="12" customHeight="1" x14ac:dyDescent="0.25">
      <c r="A79" s="12"/>
      <c r="B79" s="1"/>
      <c r="C79" s="1"/>
      <c r="D79" s="1"/>
      <c r="E79" s="1"/>
      <c r="F79" s="1"/>
      <c r="G79" s="1"/>
      <c r="H79" s="13"/>
      <c r="I79" s="1"/>
      <c r="J79" s="1"/>
      <c r="K79" s="1"/>
      <c r="L79" s="1"/>
      <c r="M79" s="1"/>
      <c r="N79" s="1"/>
      <c r="O79" s="1"/>
      <c r="P79" s="1"/>
      <c r="Q79" s="1"/>
      <c r="R79" s="1"/>
      <c r="S79" s="1"/>
      <c r="T79" s="1"/>
      <c r="U79" s="1"/>
      <c r="V79" s="1"/>
      <c r="W79" s="1"/>
      <c r="X79" s="1"/>
      <c r="Y79" s="1"/>
      <c r="Z79" s="1"/>
    </row>
    <row r="80" spans="1:26" ht="12" customHeight="1" x14ac:dyDescent="0.25">
      <c r="A80" s="12"/>
      <c r="B80" s="1"/>
      <c r="C80" s="1"/>
      <c r="D80" s="1"/>
      <c r="E80" s="1"/>
      <c r="F80" s="1"/>
      <c r="G80" s="1"/>
      <c r="H80" s="13"/>
      <c r="I80" s="1"/>
      <c r="J80" s="1"/>
      <c r="K80" s="1"/>
      <c r="L80" s="1"/>
      <c r="M80" s="1"/>
      <c r="N80" s="1"/>
      <c r="O80" s="1"/>
      <c r="P80" s="1"/>
      <c r="Q80" s="1"/>
      <c r="R80" s="1"/>
      <c r="S80" s="1"/>
      <c r="T80" s="1"/>
      <c r="U80" s="1"/>
      <c r="V80" s="1"/>
      <c r="W80" s="1"/>
      <c r="X80" s="1"/>
      <c r="Y80" s="1"/>
      <c r="Z80" s="1"/>
    </row>
    <row r="81" spans="1:26" ht="12" customHeight="1" x14ac:dyDescent="0.25">
      <c r="A81" s="12"/>
      <c r="B81" s="1"/>
      <c r="C81" s="1"/>
      <c r="D81" s="1"/>
      <c r="E81" s="1"/>
      <c r="F81" s="1"/>
      <c r="G81" s="1"/>
      <c r="H81" s="13"/>
      <c r="I81" s="1"/>
      <c r="J81" s="1"/>
      <c r="K81" s="1"/>
      <c r="L81" s="1"/>
      <c r="M81" s="1"/>
      <c r="N81" s="1"/>
      <c r="O81" s="1"/>
      <c r="P81" s="1"/>
      <c r="Q81" s="1"/>
      <c r="R81" s="1"/>
      <c r="S81" s="1"/>
      <c r="T81" s="1"/>
      <c r="U81" s="1"/>
      <c r="V81" s="1"/>
      <c r="W81" s="1"/>
      <c r="X81" s="1"/>
      <c r="Y81" s="1"/>
      <c r="Z81" s="1"/>
    </row>
    <row r="82" spans="1:26" ht="12" customHeight="1" x14ac:dyDescent="0.25">
      <c r="A82" s="12"/>
      <c r="B82" s="1"/>
      <c r="C82" s="1"/>
      <c r="D82" s="1"/>
      <c r="E82" s="1"/>
      <c r="F82" s="1"/>
      <c r="G82" s="1"/>
      <c r="H82" s="13"/>
      <c r="I82" s="1"/>
      <c r="J82" s="1"/>
      <c r="K82" s="1"/>
      <c r="L82" s="1"/>
      <c r="M82" s="1"/>
      <c r="N82" s="1"/>
      <c r="O82" s="1"/>
      <c r="P82" s="1"/>
      <c r="Q82" s="1"/>
      <c r="R82" s="1"/>
      <c r="S82" s="1"/>
      <c r="T82" s="1"/>
      <c r="U82" s="1"/>
      <c r="V82" s="1"/>
      <c r="W82" s="1"/>
      <c r="X82" s="1"/>
      <c r="Y82" s="1"/>
      <c r="Z82" s="1"/>
    </row>
    <row r="83" spans="1:26" ht="12" customHeight="1" x14ac:dyDescent="0.25">
      <c r="A83" s="12"/>
      <c r="B83" s="1"/>
      <c r="C83" s="1"/>
      <c r="D83" s="1"/>
      <c r="E83" s="1"/>
      <c r="F83" s="1"/>
      <c r="G83" s="1"/>
      <c r="H83" s="13"/>
      <c r="I83" s="1"/>
      <c r="J83" s="1"/>
      <c r="K83" s="1"/>
      <c r="L83" s="1"/>
      <c r="M83" s="1"/>
      <c r="N83" s="1"/>
      <c r="O83" s="1"/>
      <c r="P83" s="1"/>
      <c r="Q83" s="1"/>
      <c r="R83" s="1"/>
      <c r="S83" s="1"/>
      <c r="T83" s="1"/>
      <c r="U83" s="1"/>
      <c r="V83" s="1"/>
      <c r="W83" s="1"/>
      <c r="X83" s="1"/>
      <c r="Y83" s="1"/>
      <c r="Z83" s="1"/>
    </row>
    <row r="84" spans="1:26" ht="12" customHeight="1" x14ac:dyDescent="0.25">
      <c r="A84" s="12"/>
      <c r="B84" s="1"/>
      <c r="C84" s="1"/>
      <c r="D84" s="1"/>
      <c r="E84" s="1"/>
      <c r="F84" s="1"/>
      <c r="G84" s="1"/>
      <c r="H84" s="13"/>
      <c r="I84" s="1"/>
      <c r="J84" s="1"/>
      <c r="K84" s="1"/>
      <c r="L84" s="1"/>
      <c r="M84" s="1"/>
      <c r="N84" s="1"/>
      <c r="O84" s="1"/>
      <c r="P84" s="1"/>
      <c r="Q84" s="1"/>
      <c r="R84" s="1"/>
      <c r="S84" s="1"/>
      <c r="T84" s="1"/>
      <c r="U84" s="1"/>
      <c r="V84" s="1"/>
      <c r="W84" s="1"/>
      <c r="X84" s="1"/>
      <c r="Y84" s="1"/>
      <c r="Z84" s="1"/>
    </row>
    <row r="85" spans="1:26" ht="12" customHeight="1" x14ac:dyDescent="0.25">
      <c r="A85" s="12"/>
      <c r="B85" s="1"/>
      <c r="C85" s="1"/>
      <c r="D85" s="1"/>
      <c r="E85" s="1"/>
      <c r="F85" s="1"/>
      <c r="G85" s="1"/>
      <c r="H85" s="13"/>
      <c r="I85" s="1"/>
      <c r="J85" s="1"/>
      <c r="K85" s="1"/>
      <c r="L85" s="1"/>
      <c r="M85" s="1"/>
      <c r="N85" s="1"/>
      <c r="O85" s="1"/>
      <c r="P85" s="1"/>
      <c r="Q85" s="1"/>
      <c r="R85" s="1"/>
      <c r="S85" s="1"/>
      <c r="T85" s="1"/>
      <c r="U85" s="1"/>
      <c r="V85" s="1"/>
      <c r="W85" s="1"/>
      <c r="X85" s="1"/>
      <c r="Y85" s="1"/>
      <c r="Z85" s="1"/>
    </row>
    <row r="86" spans="1:26" ht="12" customHeight="1" x14ac:dyDescent="0.25">
      <c r="A86" s="12"/>
      <c r="B86" s="1"/>
      <c r="C86" s="1"/>
      <c r="D86" s="1"/>
      <c r="E86" s="1"/>
      <c r="F86" s="1"/>
      <c r="G86" s="1"/>
      <c r="H86" s="13"/>
      <c r="I86" s="1"/>
      <c r="J86" s="1"/>
      <c r="K86" s="1"/>
      <c r="L86" s="1"/>
      <c r="M86" s="1"/>
      <c r="N86" s="1"/>
      <c r="O86" s="1"/>
      <c r="P86" s="1"/>
      <c r="Q86" s="1"/>
      <c r="R86" s="1"/>
      <c r="S86" s="1"/>
      <c r="T86" s="1"/>
      <c r="U86" s="1"/>
      <c r="V86" s="1"/>
      <c r="W86" s="1"/>
      <c r="X86" s="1"/>
      <c r="Y86" s="1"/>
      <c r="Z86" s="1"/>
    </row>
    <row r="87" spans="1:26" ht="12" customHeight="1" x14ac:dyDescent="0.25">
      <c r="A87" s="12"/>
      <c r="B87" s="1"/>
      <c r="C87" s="1"/>
      <c r="D87" s="1"/>
      <c r="E87" s="1"/>
      <c r="F87" s="1"/>
      <c r="G87" s="1"/>
      <c r="H87" s="13"/>
      <c r="I87" s="1"/>
      <c r="J87" s="1"/>
      <c r="K87" s="1"/>
      <c r="L87" s="1"/>
      <c r="M87" s="1"/>
      <c r="N87" s="1"/>
      <c r="O87" s="1"/>
      <c r="P87" s="1"/>
      <c r="Q87" s="1"/>
      <c r="R87" s="1"/>
      <c r="S87" s="1"/>
      <c r="T87" s="1"/>
      <c r="U87" s="1"/>
      <c r="V87" s="1"/>
      <c r="W87" s="1"/>
      <c r="X87" s="1"/>
      <c r="Y87" s="1"/>
      <c r="Z87" s="1"/>
    </row>
    <row r="88" spans="1:26" ht="12" customHeight="1" x14ac:dyDescent="0.25">
      <c r="A88" s="12"/>
      <c r="B88" s="1"/>
      <c r="C88" s="1"/>
      <c r="D88" s="1"/>
      <c r="E88" s="1"/>
      <c r="F88" s="1"/>
      <c r="G88" s="1"/>
      <c r="H88" s="13"/>
      <c r="I88" s="1"/>
      <c r="J88" s="1"/>
      <c r="K88" s="1"/>
      <c r="L88" s="1"/>
      <c r="M88" s="1"/>
      <c r="N88" s="1"/>
      <c r="O88" s="1"/>
      <c r="P88" s="1"/>
      <c r="Q88" s="1"/>
      <c r="R88" s="1"/>
      <c r="S88" s="1"/>
      <c r="T88" s="1"/>
      <c r="U88" s="1"/>
      <c r="V88" s="1"/>
      <c r="W88" s="1"/>
      <c r="X88" s="1"/>
      <c r="Y88" s="1"/>
      <c r="Z88" s="1"/>
    </row>
    <row r="89" spans="1:26" ht="12" customHeight="1" x14ac:dyDescent="0.25">
      <c r="A89" s="12"/>
      <c r="B89" s="1"/>
      <c r="C89" s="1"/>
      <c r="D89" s="1"/>
      <c r="E89" s="1"/>
      <c r="F89" s="1"/>
      <c r="G89" s="1"/>
      <c r="H89" s="13"/>
      <c r="I89" s="1"/>
      <c r="J89" s="1"/>
      <c r="K89" s="1"/>
      <c r="L89" s="1"/>
      <c r="M89" s="1"/>
      <c r="N89" s="1"/>
      <c r="O89" s="1"/>
      <c r="P89" s="1"/>
      <c r="Q89" s="1"/>
      <c r="R89" s="1"/>
      <c r="S89" s="1"/>
      <c r="T89" s="1"/>
      <c r="U89" s="1"/>
      <c r="V89" s="1"/>
      <c r="W89" s="1"/>
      <c r="X89" s="1"/>
      <c r="Y89" s="1"/>
      <c r="Z89" s="1"/>
    </row>
    <row r="90" spans="1:26" ht="12" customHeight="1" x14ac:dyDescent="0.25">
      <c r="A90" s="12"/>
      <c r="B90" s="1"/>
      <c r="C90" s="1"/>
      <c r="D90" s="1"/>
      <c r="E90" s="1"/>
      <c r="F90" s="1"/>
      <c r="G90" s="1"/>
      <c r="H90" s="13"/>
      <c r="I90" s="1"/>
      <c r="J90" s="1"/>
      <c r="K90" s="1"/>
      <c r="L90" s="1"/>
      <c r="M90" s="1"/>
      <c r="N90" s="1"/>
      <c r="O90" s="1"/>
      <c r="P90" s="1"/>
      <c r="Q90" s="1"/>
      <c r="R90" s="1"/>
      <c r="S90" s="1"/>
      <c r="T90" s="1"/>
      <c r="U90" s="1"/>
      <c r="V90" s="1"/>
      <c r="W90" s="1"/>
      <c r="X90" s="1"/>
      <c r="Y90" s="1"/>
      <c r="Z90" s="1"/>
    </row>
    <row r="91" spans="1:26" ht="12" customHeight="1" x14ac:dyDescent="0.25">
      <c r="A91" s="12"/>
      <c r="B91" s="1"/>
      <c r="C91" s="1"/>
      <c r="D91" s="1"/>
      <c r="E91" s="1"/>
      <c r="F91" s="1"/>
      <c r="G91" s="1"/>
      <c r="H91" s="13"/>
      <c r="I91" s="1"/>
      <c r="J91" s="1"/>
      <c r="K91" s="1"/>
      <c r="L91" s="1"/>
      <c r="M91" s="1"/>
      <c r="N91" s="1"/>
      <c r="O91" s="1"/>
      <c r="P91" s="1"/>
      <c r="Q91" s="1"/>
      <c r="R91" s="1"/>
      <c r="S91" s="1"/>
      <c r="T91" s="1"/>
      <c r="U91" s="1"/>
      <c r="V91" s="1"/>
      <c r="W91" s="1"/>
      <c r="X91" s="1"/>
      <c r="Y91" s="1"/>
      <c r="Z91" s="1"/>
    </row>
    <row r="92" spans="1:26" ht="12" customHeight="1" x14ac:dyDescent="0.25">
      <c r="A92" s="12"/>
      <c r="B92" s="1"/>
      <c r="C92" s="1"/>
      <c r="D92" s="1"/>
      <c r="E92" s="1"/>
      <c r="F92" s="1"/>
      <c r="G92" s="1"/>
      <c r="H92" s="13"/>
      <c r="I92" s="1"/>
      <c r="J92" s="1"/>
      <c r="K92" s="1"/>
      <c r="L92" s="1"/>
      <c r="M92" s="1"/>
      <c r="N92" s="1"/>
      <c r="O92" s="1"/>
      <c r="P92" s="1"/>
      <c r="Q92" s="1"/>
      <c r="R92" s="1"/>
      <c r="S92" s="1"/>
      <c r="T92" s="1"/>
      <c r="U92" s="1"/>
      <c r="V92" s="1"/>
      <c r="W92" s="1"/>
      <c r="X92" s="1"/>
      <c r="Y92" s="1"/>
      <c r="Z92" s="1"/>
    </row>
    <row r="93" spans="1:26" ht="12" customHeight="1" x14ac:dyDescent="0.25">
      <c r="A93" s="12"/>
      <c r="B93" s="1"/>
      <c r="C93" s="1"/>
      <c r="D93" s="1"/>
      <c r="E93" s="1"/>
      <c r="F93" s="1"/>
      <c r="G93" s="1"/>
      <c r="H93" s="13"/>
      <c r="I93" s="1"/>
      <c r="J93" s="1"/>
      <c r="K93" s="1"/>
      <c r="L93" s="1"/>
      <c r="M93" s="1"/>
      <c r="N93" s="1"/>
      <c r="O93" s="1"/>
      <c r="P93" s="1"/>
      <c r="Q93" s="1"/>
      <c r="R93" s="1"/>
      <c r="S93" s="1"/>
      <c r="T93" s="1"/>
      <c r="U93" s="1"/>
      <c r="V93" s="1"/>
      <c r="W93" s="1"/>
      <c r="X93" s="1"/>
      <c r="Y93" s="1"/>
      <c r="Z93" s="1"/>
    </row>
    <row r="94" spans="1:26" ht="12" customHeight="1" x14ac:dyDescent="0.25">
      <c r="A94" s="12"/>
      <c r="B94" s="1"/>
      <c r="C94" s="1"/>
      <c r="D94" s="1"/>
      <c r="E94" s="1"/>
      <c r="F94" s="1"/>
      <c r="G94" s="1"/>
      <c r="H94" s="13"/>
      <c r="I94" s="1"/>
      <c r="J94" s="1"/>
      <c r="K94" s="1"/>
      <c r="L94" s="1"/>
      <c r="M94" s="1"/>
      <c r="N94" s="1"/>
      <c r="O94" s="1"/>
      <c r="P94" s="1"/>
      <c r="Q94" s="1"/>
      <c r="R94" s="1"/>
      <c r="S94" s="1"/>
      <c r="T94" s="1"/>
      <c r="U94" s="1"/>
      <c r="V94" s="1"/>
      <c r="W94" s="1"/>
      <c r="X94" s="1"/>
      <c r="Y94" s="1"/>
      <c r="Z94" s="1"/>
    </row>
    <row r="95" spans="1:26" ht="12" customHeight="1" x14ac:dyDescent="0.25">
      <c r="A95" s="12"/>
      <c r="B95" s="1"/>
      <c r="C95" s="1"/>
      <c r="D95" s="1"/>
      <c r="E95" s="1"/>
      <c r="F95" s="1"/>
      <c r="G95" s="1"/>
      <c r="H95" s="13"/>
      <c r="I95" s="1"/>
      <c r="J95" s="1"/>
      <c r="K95" s="1"/>
      <c r="L95" s="1"/>
      <c r="M95" s="1"/>
      <c r="N95" s="1"/>
      <c r="O95" s="1"/>
      <c r="P95" s="1"/>
      <c r="Q95" s="1"/>
      <c r="R95" s="1"/>
      <c r="S95" s="1"/>
      <c r="T95" s="1"/>
      <c r="U95" s="1"/>
      <c r="V95" s="1"/>
      <c r="W95" s="1"/>
      <c r="X95" s="1"/>
      <c r="Y95" s="1"/>
      <c r="Z95" s="1"/>
    </row>
    <row r="96" spans="1:26" ht="12" customHeight="1" x14ac:dyDescent="0.25">
      <c r="A96" s="12"/>
      <c r="B96" s="1"/>
      <c r="C96" s="1"/>
      <c r="D96" s="1"/>
      <c r="E96" s="1"/>
      <c r="F96" s="1"/>
      <c r="G96" s="1"/>
      <c r="H96" s="13"/>
      <c r="I96" s="1"/>
      <c r="J96" s="1"/>
      <c r="K96" s="1"/>
      <c r="L96" s="1"/>
      <c r="M96" s="1"/>
      <c r="N96" s="1"/>
      <c r="O96" s="1"/>
      <c r="P96" s="1"/>
      <c r="Q96" s="1"/>
      <c r="R96" s="1"/>
      <c r="S96" s="1"/>
      <c r="T96" s="1"/>
      <c r="U96" s="1"/>
      <c r="V96" s="1"/>
      <c r="W96" s="1"/>
      <c r="X96" s="1"/>
      <c r="Y96" s="1"/>
      <c r="Z96" s="1"/>
    </row>
    <row r="97" spans="1:26" ht="12" customHeight="1" x14ac:dyDescent="0.25">
      <c r="A97" s="12"/>
      <c r="B97" s="1"/>
      <c r="C97" s="1"/>
      <c r="D97" s="1"/>
      <c r="E97" s="1"/>
      <c r="F97" s="1"/>
      <c r="G97" s="1"/>
      <c r="H97" s="13"/>
      <c r="I97" s="1"/>
      <c r="J97" s="1"/>
      <c r="K97" s="1"/>
      <c r="L97" s="1"/>
      <c r="M97" s="1"/>
      <c r="N97" s="1"/>
      <c r="O97" s="1"/>
      <c r="P97" s="1"/>
      <c r="Q97" s="1"/>
      <c r="R97" s="1"/>
      <c r="S97" s="1"/>
      <c r="T97" s="1"/>
      <c r="U97" s="1"/>
      <c r="V97" s="1"/>
      <c r="W97" s="1"/>
      <c r="X97" s="1"/>
      <c r="Y97" s="1"/>
      <c r="Z97" s="1"/>
    </row>
    <row r="98" spans="1:26" ht="12" customHeight="1" x14ac:dyDescent="0.25">
      <c r="A98" s="12"/>
      <c r="B98" s="1"/>
      <c r="C98" s="1"/>
      <c r="D98" s="1"/>
      <c r="E98" s="1"/>
      <c r="F98" s="1"/>
      <c r="G98" s="1"/>
      <c r="H98" s="13"/>
      <c r="I98" s="1"/>
      <c r="J98" s="1"/>
      <c r="K98" s="1"/>
      <c r="L98" s="1"/>
      <c r="M98" s="1"/>
      <c r="N98" s="1"/>
      <c r="O98" s="1"/>
      <c r="P98" s="1"/>
      <c r="Q98" s="1"/>
      <c r="R98" s="1"/>
      <c r="S98" s="1"/>
      <c r="T98" s="1"/>
      <c r="U98" s="1"/>
      <c r="V98" s="1"/>
      <c r="W98" s="1"/>
      <c r="X98" s="1"/>
      <c r="Y98" s="1"/>
      <c r="Z98" s="1"/>
    </row>
    <row r="99" spans="1:26" ht="12" customHeight="1" x14ac:dyDescent="0.25">
      <c r="A99" s="12"/>
      <c r="B99" s="1"/>
      <c r="C99" s="1"/>
      <c r="D99" s="1"/>
      <c r="E99" s="1"/>
      <c r="F99" s="1"/>
      <c r="G99" s="1"/>
      <c r="H99" s="13"/>
      <c r="I99" s="1"/>
      <c r="J99" s="1"/>
      <c r="K99" s="1"/>
      <c r="L99" s="1"/>
      <c r="M99" s="1"/>
      <c r="N99" s="1"/>
      <c r="O99" s="1"/>
      <c r="P99" s="1"/>
      <c r="Q99" s="1"/>
      <c r="R99" s="1"/>
      <c r="S99" s="1"/>
      <c r="T99" s="1"/>
      <c r="U99" s="1"/>
      <c r="V99" s="1"/>
      <c r="W99" s="1"/>
      <c r="X99" s="1"/>
      <c r="Y99" s="1"/>
      <c r="Z99" s="1"/>
    </row>
    <row r="100" spans="1:26" ht="12" customHeight="1" x14ac:dyDescent="0.25">
      <c r="A100" s="12"/>
      <c r="B100" s="1"/>
      <c r="C100" s="1"/>
      <c r="D100" s="1"/>
      <c r="E100" s="1"/>
      <c r="F100" s="1"/>
      <c r="G100" s="1"/>
      <c r="H100" s="13"/>
      <c r="I100" s="1"/>
      <c r="J100" s="1"/>
      <c r="K100" s="1"/>
      <c r="L100" s="1"/>
      <c r="M100" s="1"/>
      <c r="N100" s="1"/>
      <c r="O100" s="1"/>
      <c r="P100" s="1"/>
      <c r="Q100" s="1"/>
      <c r="R100" s="1"/>
      <c r="S100" s="1"/>
      <c r="T100" s="1"/>
      <c r="U100" s="1"/>
      <c r="V100" s="1"/>
      <c r="W100" s="1"/>
      <c r="X100" s="1"/>
      <c r="Y100" s="1"/>
      <c r="Z100" s="1"/>
    </row>
    <row r="101" spans="1:26" ht="12" customHeight="1" x14ac:dyDescent="0.25">
      <c r="A101" s="12"/>
      <c r="B101" s="1"/>
      <c r="C101" s="1"/>
      <c r="D101" s="1"/>
      <c r="E101" s="1"/>
      <c r="F101" s="1"/>
      <c r="G101" s="1"/>
      <c r="H101" s="13"/>
      <c r="I101" s="1"/>
      <c r="J101" s="1"/>
      <c r="K101" s="1"/>
      <c r="L101" s="1"/>
      <c r="M101" s="1"/>
      <c r="N101" s="1"/>
      <c r="O101" s="1"/>
      <c r="P101" s="1"/>
      <c r="Q101" s="1"/>
      <c r="R101" s="1"/>
      <c r="S101" s="1"/>
      <c r="T101" s="1"/>
      <c r="U101" s="1"/>
      <c r="V101" s="1"/>
      <c r="W101" s="1"/>
      <c r="X101" s="1"/>
      <c r="Y101" s="1"/>
      <c r="Z101" s="1"/>
    </row>
    <row r="102" spans="1:26" ht="12" customHeight="1" x14ac:dyDescent="0.25">
      <c r="A102" s="12"/>
      <c r="B102" s="1"/>
      <c r="C102" s="1"/>
      <c r="D102" s="1"/>
      <c r="E102" s="1"/>
      <c r="F102" s="1"/>
      <c r="G102" s="1"/>
      <c r="H102" s="13"/>
      <c r="I102" s="1"/>
      <c r="J102" s="1"/>
      <c r="K102" s="1"/>
      <c r="L102" s="1"/>
      <c r="M102" s="1"/>
      <c r="N102" s="1"/>
      <c r="O102" s="1"/>
      <c r="P102" s="1"/>
      <c r="Q102" s="1"/>
      <c r="R102" s="1"/>
      <c r="S102" s="1"/>
      <c r="T102" s="1"/>
      <c r="U102" s="1"/>
      <c r="V102" s="1"/>
      <c r="W102" s="1"/>
      <c r="X102" s="1"/>
      <c r="Y102" s="1"/>
      <c r="Z102" s="1"/>
    </row>
    <row r="103" spans="1:26" ht="12" customHeight="1" x14ac:dyDescent="0.25">
      <c r="A103" s="12"/>
      <c r="B103" s="1"/>
      <c r="C103" s="1"/>
      <c r="D103" s="1"/>
      <c r="E103" s="1"/>
      <c r="F103" s="1"/>
      <c r="G103" s="1"/>
      <c r="H103" s="13"/>
      <c r="I103" s="1"/>
      <c r="J103" s="1"/>
      <c r="K103" s="1"/>
      <c r="L103" s="1"/>
      <c r="M103" s="1"/>
      <c r="N103" s="1"/>
      <c r="O103" s="1"/>
      <c r="P103" s="1"/>
      <c r="Q103" s="1"/>
      <c r="R103" s="1"/>
      <c r="S103" s="1"/>
      <c r="T103" s="1"/>
      <c r="U103" s="1"/>
      <c r="V103" s="1"/>
      <c r="W103" s="1"/>
      <c r="X103" s="1"/>
      <c r="Y103" s="1"/>
      <c r="Z103" s="1"/>
    </row>
    <row r="104" spans="1:26" ht="12" customHeight="1" x14ac:dyDescent="0.25">
      <c r="A104" s="12"/>
      <c r="B104" s="1"/>
      <c r="C104" s="1"/>
      <c r="D104" s="1"/>
      <c r="E104" s="1"/>
      <c r="F104" s="1"/>
      <c r="G104" s="1"/>
      <c r="H104" s="13"/>
      <c r="I104" s="1"/>
      <c r="J104" s="1"/>
      <c r="K104" s="1"/>
      <c r="L104" s="1"/>
      <c r="M104" s="1"/>
      <c r="N104" s="1"/>
      <c r="O104" s="1"/>
      <c r="P104" s="1"/>
      <c r="Q104" s="1"/>
      <c r="R104" s="1"/>
      <c r="S104" s="1"/>
      <c r="T104" s="1"/>
      <c r="U104" s="1"/>
      <c r="V104" s="1"/>
      <c r="W104" s="1"/>
      <c r="X104" s="1"/>
      <c r="Y104" s="1"/>
      <c r="Z104" s="1"/>
    </row>
    <row r="105" spans="1:26" ht="12" customHeight="1" x14ac:dyDescent="0.25">
      <c r="A105" s="12"/>
      <c r="B105" s="1"/>
      <c r="C105" s="1"/>
      <c r="D105" s="1"/>
      <c r="E105" s="1"/>
      <c r="F105" s="1"/>
      <c r="G105" s="1"/>
      <c r="H105" s="13"/>
      <c r="I105" s="1"/>
      <c r="J105" s="1"/>
      <c r="K105" s="1"/>
      <c r="L105" s="1"/>
      <c r="M105" s="1"/>
      <c r="N105" s="1"/>
      <c r="O105" s="1"/>
      <c r="P105" s="1"/>
      <c r="Q105" s="1"/>
      <c r="R105" s="1"/>
      <c r="S105" s="1"/>
      <c r="T105" s="1"/>
      <c r="U105" s="1"/>
      <c r="V105" s="1"/>
      <c r="W105" s="1"/>
      <c r="X105" s="1"/>
      <c r="Y105" s="1"/>
      <c r="Z105" s="1"/>
    </row>
    <row r="106" spans="1:26" ht="12" customHeight="1" x14ac:dyDescent="0.25">
      <c r="A106" s="12"/>
      <c r="B106" s="1"/>
      <c r="C106" s="1"/>
      <c r="D106" s="1"/>
      <c r="E106" s="1"/>
      <c r="F106" s="1"/>
      <c r="G106" s="1"/>
      <c r="H106" s="13"/>
      <c r="I106" s="1"/>
      <c r="J106" s="1"/>
      <c r="K106" s="1"/>
      <c r="L106" s="1"/>
      <c r="M106" s="1"/>
      <c r="N106" s="1"/>
      <c r="O106" s="1"/>
      <c r="P106" s="1"/>
      <c r="Q106" s="1"/>
      <c r="R106" s="1"/>
      <c r="S106" s="1"/>
      <c r="T106" s="1"/>
      <c r="U106" s="1"/>
      <c r="V106" s="1"/>
      <c r="W106" s="1"/>
      <c r="X106" s="1"/>
      <c r="Y106" s="1"/>
      <c r="Z106" s="1"/>
    </row>
    <row r="107" spans="1:26" ht="12" customHeight="1" x14ac:dyDescent="0.25">
      <c r="A107" s="12"/>
      <c r="B107" s="1"/>
      <c r="C107" s="1"/>
      <c r="D107" s="1"/>
      <c r="E107" s="1"/>
      <c r="F107" s="1"/>
      <c r="G107" s="1"/>
      <c r="H107" s="13"/>
      <c r="I107" s="1"/>
      <c r="J107" s="1"/>
      <c r="K107" s="1"/>
      <c r="L107" s="1"/>
      <c r="M107" s="1"/>
      <c r="N107" s="1"/>
      <c r="O107" s="1"/>
      <c r="P107" s="1"/>
      <c r="Q107" s="1"/>
      <c r="R107" s="1"/>
      <c r="S107" s="1"/>
      <c r="T107" s="1"/>
      <c r="U107" s="1"/>
      <c r="V107" s="1"/>
      <c r="W107" s="1"/>
      <c r="X107" s="1"/>
      <c r="Y107" s="1"/>
      <c r="Z107" s="1"/>
    </row>
    <row r="108" spans="1:26" ht="12" customHeight="1" x14ac:dyDescent="0.25">
      <c r="A108" s="12"/>
      <c r="B108" s="1"/>
      <c r="C108" s="1"/>
      <c r="D108" s="1"/>
      <c r="E108" s="1"/>
      <c r="F108" s="1"/>
      <c r="G108" s="1"/>
      <c r="H108" s="13"/>
      <c r="I108" s="1"/>
      <c r="J108" s="1"/>
      <c r="K108" s="1"/>
      <c r="L108" s="1"/>
      <c r="M108" s="1"/>
      <c r="N108" s="1"/>
      <c r="O108" s="1"/>
      <c r="P108" s="1"/>
      <c r="Q108" s="1"/>
      <c r="R108" s="1"/>
      <c r="S108" s="1"/>
      <c r="T108" s="1"/>
      <c r="U108" s="1"/>
      <c r="V108" s="1"/>
      <c r="W108" s="1"/>
      <c r="X108" s="1"/>
      <c r="Y108" s="1"/>
      <c r="Z108" s="1"/>
    </row>
    <row r="109" spans="1:26" ht="12" customHeight="1" x14ac:dyDescent="0.25">
      <c r="A109" s="12"/>
      <c r="B109" s="1"/>
      <c r="C109" s="1"/>
      <c r="D109" s="1"/>
      <c r="E109" s="1"/>
      <c r="F109" s="1"/>
      <c r="G109" s="1"/>
      <c r="H109" s="13"/>
      <c r="I109" s="1"/>
      <c r="J109" s="1"/>
      <c r="K109" s="1"/>
      <c r="L109" s="1"/>
      <c r="M109" s="1"/>
      <c r="N109" s="1"/>
      <c r="O109" s="1"/>
      <c r="P109" s="1"/>
      <c r="Q109" s="1"/>
      <c r="R109" s="1"/>
      <c r="S109" s="1"/>
      <c r="T109" s="1"/>
      <c r="U109" s="1"/>
      <c r="V109" s="1"/>
      <c r="W109" s="1"/>
      <c r="X109" s="1"/>
      <c r="Y109" s="1"/>
      <c r="Z109" s="1"/>
    </row>
    <row r="110" spans="1:26" ht="12" customHeight="1" x14ac:dyDescent="0.25">
      <c r="A110" s="12"/>
      <c r="B110" s="1"/>
      <c r="C110" s="1"/>
      <c r="D110" s="1"/>
      <c r="E110" s="1"/>
      <c r="F110" s="1"/>
      <c r="G110" s="1"/>
      <c r="H110" s="13"/>
      <c r="I110" s="1"/>
      <c r="J110" s="1"/>
      <c r="K110" s="1"/>
      <c r="L110" s="1"/>
      <c r="M110" s="1"/>
      <c r="N110" s="1"/>
      <c r="O110" s="1"/>
      <c r="P110" s="1"/>
      <c r="Q110" s="1"/>
      <c r="R110" s="1"/>
      <c r="S110" s="1"/>
      <c r="T110" s="1"/>
      <c r="U110" s="1"/>
      <c r="V110" s="1"/>
      <c r="W110" s="1"/>
      <c r="X110" s="1"/>
      <c r="Y110" s="1"/>
      <c r="Z110" s="1"/>
    </row>
    <row r="111" spans="1:26" ht="12" customHeight="1" x14ac:dyDescent="0.25">
      <c r="A111" s="12"/>
      <c r="B111" s="1"/>
      <c r="C111" s="1"/>
      <c r="D111" s="1"/>
      <c r="E111" s="1"/>
      <c r="F111" s="1"/>
      <c r="G111" s="1"/>
      <c r="H111" s="13"/>
      <c r="I111" s="1"/>
      <c r="J111" s="1"/>
      <c r="K111" s="1"/>
      <c r="L111" s="1"/>
      <c r="M111" s="1"/>
      <c r="N111" s="1"/>
      <c r="O111" s="1"/>
      <c r="P111" s="1"/>
      <c r="Q111" s="1"/>
      <c r="R111" s="1"/>
      <c r="S111" s="1"/>
      <c r="T111" s="1"/>
      <c r="U111" s="1"/>
      <c r="V111" s="1"/>
      <c r="W111" s="1"/>
      <c r="X111" s="1"/>
      <c r="Y111" s="1"/>
      <c r="Z111" s="1"/>
    </row>
    <row r="112" spans="1:26" ht="12" customHeight="1" x14ac:dyDescent="0.25">
      <c r="A112" s="12"/>
      <c r="B112" s="1"/>
      <c r="C112" s="1"/>
      <c r="D112" s="1"/>
      <c r="E112" s="1"/>
      <c r="F112" s="1"/>
      <c r="G112" s="1"/>
      <c r="H112" s="13"/>
      <c r="I112" s="1"/>
      <c r="J112" s="1"/>
      <c r="K112" s="1"/>
      <c r="L112" s="1"/>
      <c r="M112" s="1"/>
      <c r="N112" s="1"/>
      <c r="O112" s="1"/>
      <c r="P112" s="1"/>
      <c r="Q112" s="1"/>
      <c r="R112" s="1"/>
      <c r="S112" s="1"/>
      <c r="T112" s="1"/>
      <c r="U112" s="1"/>
      <c r="V112" s="1"/>
      <c r="W112" s="1"/>
      <c r="X112" s="1"/>
      <c r="Y112" s="1"/>
      <c r="Z112" s="1"/>
    </row>
    <row r="113" spans="1:26" ht="12" customHeight="1" x14ac:dyDescent="0.25">
      <c r="A113" s="12"/>
      <c r="B113" s="1"/>
      <c r="C113" s="1"/>
      <c r="D113" s="1"/>
      <c r="E113" s="1"/>
      <c r="F113" s="1"/>
      <c r="G113" s="1"/>
      <c r="H113" s="13"/>
      <c r="I113" s="1"/>
      <c r="J113" s="1"/>
      <c r="K113" s="1"/>
      <c r="L113" s="1"/>
      <c r="M113" s="1"/>
      <c r="N113" s="1"/>
      <c r="O113" s="1"/>
      <c r="P113" s="1"/>
      <c r="Q113" s="1"/>
      <c r="R113" s="1"/>
      <c r="S113" s="1"/>
      <c r="T113" s="1"/>
      <c r="U113" s="1"/>
      <c r="V113" s="1"/>
      <c r="W113" s="1"/>
      <c r="X113" s="1"/>
      <c r="Y113" s="1"/>
      <c r="Z113" s="1"/>
    </row>
    <row r="114" spans="1:26" ht="12" customHeight="1" x14ac:dyDescent="0.25">
      <c r="A114" s="12"/>
      <c r="B114" s="1"/>
      <c r="C114" s="1"/>
      <c r="D114" s="1"/>
      <c r="E114" s="1"/>
      <c r="F114" s="1"/>
      <c r="G114" s="1"/>
      <c r="H114" s="13"/>
      <c r="I114" s="1"/>
      <c r="J114" s="1"/>
      <c r="K114" s="1"/>
      <c r="L114" s="1"/>
      <c r="M114" s="1"/>
      <c r="N114" s="1"/>
      <c r="O114" s="1"/>
      <c r="P114" s="1"/>
      <c r="Q114" s="1"/>
      <c r="R114" s="1"/>
      <c r="S114" s="1"/>
      <c r="T114" s="1"/>
      <c r="U114" s="1"/>
      <c r="V114" s="1"/>
      <c r="W114" s="1"/>
      <c r="X114" s="1"/>
      <c r="Y114" s="1"/>
      <c r="Z114" s="1"/>
    </row>
    <row r="115" spans="1:26" ht="12" customHeight="1" x14ac:dyDescent="0.25">
      <c r="A115" s="12"/>
      <c r="B115" s="1"/>
      <c r="C115" s="1"/>
      <c r="D115" s="1"/>
      <c r="E115" s="1"/>
      <c r="F115" s="1"/>
      <c r="G115" s="1"/>
      <c r="H115" s="13"/>
      <c r="I115" s="1"/>
      <c r="J115" s="1"/>
      <c r="K115" s="1"/>
      <c r="L115" s="1"/>
      <c r="M115" s="1"/>
      <c r="N115" s="1"/>
      <c r="O115" s="1"/>
      <c r="P115" s="1"/>
      <c r="Q115" s="1"/>
      <c r="R115" s="1"/>
      <c r="S115" s="1"/>
      <c r="T115" s="1"/>
      <c r="U115" s="1"/>
      <c r="V115" s="1"/>
      <c r="W115" s="1"/>
      <c r="X115" s="1"/>
      <c r="Y115" s="1"/>
      <c r="Z115" s="1"/>
    </row>
    <row r="116" spans="1:26" ht="12" customHeight="1" x14ac:dyDescent="0.25">
      <c r="A116" s="12"/>
      <c r="B116" s="1"/>
      <c r="C116" s="1"/>
      <c r="D116" s="1"/>
      <c r="E116" s="1"/>
      <c r="F116" s="1"/>
      <c r="G116" s="1"/>
      <c r="H116" s="13"/>
      <c r="I116" s="1"/>
      <c r="J116" s="1"/>
      <c r="K116" s="1"/>
      <c r="L116" s="1"/>
      <c r="M116" s="1"/>
      <c r="N116" s="1"/>
      <c r="O116" s="1"/>
      <c r="P116" s="1"/>
      <c r="Q116" s="1"/>
      <c r="R116" s="1"/>
      <c r="S116" s="1"/>
      <c r="T116" s="1"/>
      <c r="U116" s="1"/>
      <c r="V116" s="1"/>
      <c r="W116" s="1"/>
      <c r="X116" s="1"/>
      <c r="Y116" s="1"/>
      <c r="Z116" s="1"/>
    </row>
    <row r="117" spans="1:26" ht="12" customHeight="1" x14ac:dyDescent="0.25">
      <c r="A117" s="12"/>
      <c r="B117" s="1"/>
      <c r="C117" s="1"/>
      <c r="D117" s="1"/>
      <c r="E117" s="1"/>
      <c r="F117" s="1"/>
      <c r="G117" s="1"/>
      <c r="H117" s="13"/>
      <c r="I117" s="1"/>
      <c r="J117" s="1"/>
      <c r="K117" s="1"/>
      <c r="L117" s="1"/>
      <c r="M117" s="1"/>
      <c r="N117" s="1"/>
      <c r="O117" s="1"/>
      <c r="P117" s="1"/>
      <c r="Q117" s="1"/>
      <c r="R117" s="1"/>
      <c r="S117" s="1"/>
      <c r="T117" s="1"/>
      <c r="U117" s="1"/>
      <c r="V117" s="1"/>
      <c r="W117" s="1"/>
      <c r="X117" s="1"/>
      <c r="Y117" s="1"/>
      <c r="Z117" s="1"/>
    </row>
    <row r="118" spans="1:26" ht="12" customHeight="1" x14ac:dyDescent="0.25">
      <c r="A118" s="12"/>
      <c r="B118" s="1"/>
      <c r="C118" s="1"/>
      <c r="D118" s="1"/>
      <c r="E118" s="1"/>
      <c r="F118" s="1"/>
      <c r="G118" s="1"/>
      <c r="H118" s="13"/>
      <c r="I118" s="1"/>
      <c r="J118" s="1"/>
      <c r="K118" s="1"/>
      <c r="L118" s="1"/>
      <c r="M118" s="1"/>
      <c r="N118" s="1"/>
      <c r="O118" s="1"/>
      <c r="P118" s="1"/>
      <c r="Q118" s="1"/>
      <c r="R118" s="1"/>
      <c r="S118" s="1"/>
      <c r="T118" s="1"/>
      <c r="U118" s="1"/>
      <c r="V118" s="1"/>
      <c r="W118" s="1"/>
      <c r="X118" s="1"/>
      <c r="Y118" s="1"/>
      <c r="Z118" s="1"/>
    </row>
    <row r="119" spans="1:26" ht="12" customHeight="1" x14ac:dyDescent="0.25">
      <c r="A119" s="12"/>
      <c r="B119" s="1"/>
      <c r="C119" s="1"/>
      <c r="D119" s="1"/>
      <c r="E119" s="1"/>
      <c r="F119" s="1"/>
      <c r="G119" s="1"/>
      <c r="H119" s="13"/>
      <c r="I119" s="1"/>
      <c r="J119" s="1"/>
      <c r="K119" s="1"/>
      <c r="L119" s="1"/>
      <c r="M119" s="1"/>
      <c r="N119" s="1"/>
      <c r="O119" s="1"/>
      <c r="P119" s="1"/>
      <c r="Q119" s="1"/>
      <c r="R119" s="1"/>
      <c r="S119" s="1"/>
      <c r="T119" s="1"/>
      <c r="U119" s="1"/>
      <c r="V119" s="1"/>
      <c r="W119" s="1"/>
      <c r="X119" s="1"/>
      <c r="Y119" s="1"/>
      <c r="Z119" s="1"/>
    </row>
    <row r="120" spans="1:26" ht="12" customHeight="1" x14ac:dyDescent="0.25">
      <c r="A120" s="12"/>
      <c r="B120" s="1"/>
      <c r="C120" s="1"/>
      <c r="D120" s="1"/>
      <c r="E120" s="1"/>
      <c r="F120" s="1"/>
      <c r="G120" s="1"/>
      <c r="H120" s="13"/>
      <c r="I120" s="1"/>
      <c r="J120" s="1"/>
      <c r="K120" s="1"/>
      <c r="L120" s="1"/>
      <c r="M120" s="1"/>
      <c r="N120" s="1"/>
      <c r="O120" s="1"/>
      <c r="P120" s="1"/>
      <c r="Q120" s="1"/>
      <c r="R120" s="1"/>
      <c r="S120" s="1"/>
      <c r="T120" s="1"/>
      <c r="U120" s="1"/>
      <c r="V120" s="1"/>
      <c r="W120" s="1"/>
      <c r="X120" s="1"/>
      <c r="Y120" s="1"/>
      <c r="Z120" s="1"/>
    </row>
    <row r="121" spans="1:26" ht="12" customHeight="1" x14ac:dyDescent="0.25">
      <c r="A121" s="12"/>
      <c r="B121" s="1"/>
      <c r="C121" s="1"/>
      <c r="D121" s="1"/>
      <c r="E121" s="1"/>
      <c r="F121" s="1"/>
      <c r="G121" s="1"/>
      <c r="H121" s="13"/>
      <c r="I121" s="1"/>
      <c r="J121" s="1"/>
      <c r="K121" s="1"/>
      <c r="L121" s="1"/>
      <c r="M121" s="1"/>
      <c r="N121" s="1"/>
      <c r="O121" s="1"/>
      <c r="P121" s="1"/>
      <c r="Q121" s="1"/>
      <c r="R121" s="1"/>
      <c r="S121" s="1"/>
      <c r="T121" s="1"/>
      <c r="U121" s="1"/>
      <c r="V121" s="1"/>
      <c r="W121" s="1"/>
      <c r="X121" s="1"/>
      <c r="Y121" s="1"/>
      <c r="Z121" s="1"/>
    </row>
    <row r="122" spans="1:26" ht="12" customHeight="1" x14ac:dyDescent="0.25">
      <c r="A122" s="12"/>
      <c r="B122" s="1"/>
      <c r="C122" s="1"/>
      <c r="D122" s="1"/>
      <c r="E122" s="1"/>
      <c r="F122" s="1"/>
      <c r="G122" s="1"/>
      <c r="H122" s="13"/>
      <c r="I122" s="1"/>
      <c r="J122" s="1"/>
      <c r="K122" s="1"/>
      <c r="L122" s="1"/>
      <c r="M122" s="1"/>
      <c r="N122" s="1"/>
      <c r="O122" s="1"/>
      <c r="P122" s="1"/>
      <c r="Q122" s="1"/>
      <c r="R122" s="1"/>
      <c r="S122" s="1"/>
      <c r="T122" s="1"/>
      <c r="U122" s="1"/>
      <c r="V122" s="1"/>
      <c r="W122" s="1"/>
      <c r="X122" s="1"/>
      <c r="Y122" s="1"/>
      <c r="Z122" s="1"/>
    </row>
    <row r="123" spans="1:26" ht="12" customHeight="1" x14ac:dyDescent="0.25">
      <c r="A123" s="12"/>
      <c r="B123" s="1"/>
      <c r="C123" s="1"/>
      <c r="D123" s="1"/>
      <c r="E123" s="1"/>
      <c r="F123" s="1"/>
      <c r="G123" s="1"/>
      <c r="H123" s="13"/>
      <c r="I123" s="1"/>
      <c r="J123" s="1"/>
      <c r="K123" s="1"/>
      <c r="L123" s="1"/>
      <c r="M123" s="1"/>
      <c r="N123" s="1"/>
      <c r="O123" s="1"/>
      <c r="P123" s="1"/>
      <c r="Q123" s="1"/>
      <c r="R123" s="1"/>
      <c r="S123" s="1"/>
      <c r="T123" s="1"/>
      <c r="U123" s="1"/>
      <c r="V123" s="1"/>
      <c r="W123" s="1"/>
      <c r="X123" s="1"/>
      <c r="Y123" s="1"/>
      <c r="Z123" s="1"/>
    </row>
    <row r="124" spans="1:26" ht="12" customHeight="1" x14ac:dyDescent="0.25">
      <c r="A124" s="12"/>
      <c r="B124" s="1"/>
      <c r="C124" s="1"/>
      <c r="D124" s="1"/>
      <c r="E124" s="1"/>
      <c r="F124" s="1"/>
      <c r="G124" s="1"/>
      <c r="H124" s="13"/>
      <c r="I124" s="1"/>
      <c r="J124" s="1"/>
      <c r="K124" s="1"/>
      <c r="L124" s="1"/>
      <c r="M124" s="1"/>
      <c r="N124" s="1"/>
      <c r="O124" s="1"/>
      <c r="P124" s="1"/>
      <c r="Q124" s="1"/>
      <c r="R124" s="1"/>
      <c r="S124" s="1"/>
      <c r="T124" s="1"/>
      <c r="U124" s="1"/>
      <c r="V124" s="1"/>
      <c r="W124" s="1"/>
      <c r="X124" s="1"/>
      <c r="Y124" s="1"/>
      <c r="Z124" s="1"/>
    </row>
    <row r="125" spans="1:26" ht="12" customHeight="1" x14ac:dyDescent="0.25">
      <c r="A125" s="12"/>
      <c r="B125" s="1"/>
      <c r="C125" s="1"/>
      <c r="D125" s="1"/>
      <c r="E125" s="1"/>
      <c r="F125" s="1"/>
      <c r="G125" s="1"/>
      <c r="H125" s="13"/>
      <c r="I125" s="1"/>
      <c r="J125" s="1"/>
      <c r="K125" s="1"/>
      <c r="L125" s="1"/>
      <c r="M125" s="1"/>
      <c r="N125" s="1"/>
      <c r="O125" s="1"/>
      <c r="P125" s="1"/>
      <c r="Q125" s="1"/>
      <c r="R125" s="1"/>
      <c r="S125" s="1"/>
      <c r="T125" s="1"/>
      <c r="U125" s="1"/>
      <c r="V125" s="1"/>
      <c r="W125" s="1"/>
      <c r="X125" s="1"/>
      <c r="Y125" s="1"/>
      <c r="Z125" s="1"/>
    </row>
    <row r="126" spans="1:26" ht="12" customHeight="1" x14ac:dyDescent="0.25">
      <c r="A126" s="12"/>
      <c r="B126" s="1"/>
      <c r="C126" s="1"/>
      <c r="D126" s="1"/>
      <c r="E126" s="1"/>
      <c r="F126" s="1"/>
      <c r="G126" s="1"/>
      <c r="H126" s="13"/>
      <c r="I126" s="1"/>
      <c r="J126" s="1"/>
      <c r="K126" s="1"/>
      <c r="L126" s="1"/>
      <c r="M126" s="1"/>
      <c r="N126" s="1"/>
      <c r="O126" s="1"/>
      <c r="P126" s="1"/>
      <c r="Q126" s="1"/>
      <c r="R126" s="1"/>
      <c r="S126" s="1"/>
      <c r="T126" s="1"/>
      <c r="U126" s="1"/>
      <c r="V126" s="1"/>
      <c r="W126" s="1"/>
      <c r="X126" s="1"/>
      <c r="Y126" s="1"/>
      <c r="Z126" s="1"/>
    </row>
    <row r="127" spans="1:26" ht="12" customHeight="1" x14ac:dyDescent="0.25">
      <c r="A127" s="12"/>
      <c r="B127" s="1"/>
      <c r="C127" s="1"/>
      <c r="D127" s="1"/>
      <c r="E127" s="1"/>
      <c r="F127" s="1"/>
      <c r="G127" s="1"/>
      <c r="H127" s="13"/>
      <c r="I127" s="1"/>
      <c r="J127" s="1"/>
      <c r="K127" s="1"/>
      <c r="L127" s="1"/>
      <c r="M127" s="1"/>
      <c r="N127" s="1"/>
      <c r="O127" s="1"/>
      <c r="P127" s="1"/>
      <c r="Q127" s="1"/>
      <c r="R127" s="1"/>
      <c r="S127" s="1"/>
      <c r="T127" s="1"/>
      <c r="U127" s="1"/>
      <c r="V127" s="1"/>
      <c r="W127" s="1"/>
      <c r="X127" s="1"/>
      <c r="Y127" s="1"/>
      <c r="Z127" s="1"/>
    </row>
    <row r="128" spans="1:26" ht="12" customHeight="1" x14ac:dyDescent="0.25">
      <c r="A128" s="12"/>
      <c r="B128" s="1"/>
      <c r="C128" s="1"/>
      <c r="D128" s="1"/>
      <c r="E128" s="1"/>
      <c r="F128" s="1"/>
      <c r="G128" s="1"/>
      <c r="H128" s="13"/>
      <c r="I128" s="1"/>
      <c r="J128" s="1"/>
      <c r="K128" s="1"/>
      <c r="L128" s="1"/>
      <c r="M128" s="1"/>
      <c r="N128" s="1"/>
      <c r="O128" s="1"/>
      <c r="P128" s="1"/>
      <c r="Q128" s="1"/>
      <c r="R128" s="1"/>
      <c r="S128" s="1"/>
      <c r="T128" s="1"/>
      <c r="U128" s="1"/>
      <c r="V128" s="1"/>
      <c r="W128" s="1"/>
      <c r="X128" s="1"/>
      <c r="Y128" s="1"/>
      <c r="Z128" s="1"/>
    </row>
    <row r="129" spans="1:26" ht="12" customHeight="1" x14ac:dyDescent="0.25">
      <c r="A129" s="12"/>
      <c r="B129" s="1"/>
      <c r="C129" s="1"/>
      <c r="D129" s="1"/>
      <c r="E129" s="1"/>
      <c r="F129" s="1"/>
      <c r="G129" s="1"/>
      <c r="H129" s="13"/>
      <c r="I129" s="1"/>
      <c r="J129" s="1"/>
      <c r="K129" s="1"/>
      <c r="L129" s="1"/>
      <c r="M129" s="1"/>
      <c r="N129" s="1"/>
      <c r="O129" s="1"/>
      <c r="P129" s="1"/>
      <c r="Q129" s="1"/>
      <c r="R129" s="1"/>
      <c r="S129" s="1"/>
      <c r="T129" s="1"/>
      <c r="U129" s="1"/>
      <c r="V129" s="1"/>
      <c r="W129" s="1"/>
      <c r="X129" s="1"/>
      <c r="Y129" s="1"/>
      <c r="Z129" s="1"/>
    </row>
    <row r="130" spans="1:26" ht="12" customHeight="1" x14ac:dyDescent="0.25">
      <c r="A130" s="12"/>
      <c r="B130" s="1"/>
      <c r="C130" s="1"/>
      <c r="D130" s="1"/>
      <c r="E130" s="1"/>
      <c r="F130" s="1"/>
      <c r="G130" s="1"/>
      <c r="H130" s="13"/>
      <c r="I130" s="1"/>
      <c r="J130" s="1"/>
      <c r="K130" s="1"/>
      <c r="L130" s="1"/>
      <c r="M130" s="1"/>
      <c r="N130" s="1"/>
      <c r="O130" s="1"/>
      <c r="P130" s="1"/>
      <c r="Q130" s="1"/>
      <c r="R130" s="1"/>
      <c r="S130" s="1"/>
      <c r="T130" s="1"/>
      <c r="U130" s="1"/>
      <c r="V130" s="1"/>
      <c r="W130" s="1"/>
      <c r="X130" s="1"/>
      <c r="Y130" s="1"/>
      <c r="Z130" s="1"/>
    </row>
    <row r="131" spans="1:26" ht="12" customHeight="1" x14ac:dyDescent="0.25">
      <c r="A131" s="12"/>
      <c r="B131" s="1"/>
      <c r="C131" s="1"/>
      <c r="D131" s="1"/>
      <c r="E131" s="1"/>
      <c r="F131" s="1"/>
      <c r="G131" s="1"/>
      <c r="H131" s="13"/>
      <c r="I131" s="1"/>
      <c r="J131" s="1"/>
      <c r="K131" s="1"/>
      <c r="L131" s="1"/>
      <c r="M131" s="1"/>
      <c r="N131" s="1"/>
      <c r="O131" s="1"/>
      <c r="P131" s="1"/>
      <c r="Q131" s="1"/>
      <c r="R131" s="1"/>
      <c r="S131" s="1"/>
      <c r="T131" s="1"/>
      <c r="U131" s="1"/>
      <c r="V131" s="1"/>
      <c r="W131" s="1"/>
      <c r="X131" s="1"/>
      <c r="Y131" s="1"/>
      <c r="Z131" s="1"/>
    </row>
    <row r="132" spans="1:26" ht="12" customHeight="1" x14ac:dyDescent="0.25">
      <c r="A132" s="12"/>
      <c r="B132" s="1"/>
      <c r="C132" s="1"/>
      <c r="D132" s="1"/>
      <c r="E132" s="1"/>
      <c r="F132" s="1"/>
      <c r="G132" s="1"/>
      <c r="H132" s="13"/>
      <c r="I132" s="1"/>
      <c r="J132" s="1"/>
      <c r="K132" s="1"/>
      <c r="L132" s="1"/>
      <c r="M132" s="1"/>
      <c r="N132" s="1"/>
      <c r="O132" s="1"/>
      <c r="P132" s="1"/>
      <c r="Q132" s="1"/>
      <c r="R132" s="1"/>
      <c r="S132" s="1"/>
      <c r="T132" s="1"/>
      <c r="U132" s="1"/>
      <c r="V132" s="1"/>
      <c r="W132" s="1"/>
      <c r="X132" s="1"/>
      <c r="Y132" s="1"/>
      <c r="Z132" s="1"/>
    </row>
    <row r="133" spans="1:26" ht="12" customHeight="1" x14ac:dyDescent="0.25">
      <c r="A133" s="12"/>
      <c r="B133" s="1"/>
      <c r="C133" s="1"/>
      <c r="D133" s="1"/>
      <c r="E133" s="1"/>
      <c r="F133" s="1"/>
      <c r="G133" s="1"/>
      <c r="H133" s="13"/>
      <c r="I133" s="1"/>
      <c r="J133" s="1"/>
      <c r="K133" s="1"/>
      <c r="L133" s="1"/>
      <c r="M133" s="1"/>
      <c r="N133" s="1"/>
      <c r="O133" s="1"/>
      <c r="P133" s="1"/>
      <c r="Q133" s="1"/>
      <c r="R133" s="1"/>
      <c r="S133" s="1"/>
      <c r="T133" s="1"/>
      <c r="U133" s="1"/>
      <c r="V133" s="1"/>
      <c r="W133" s="1"/>
      <c r="X133" s="1"/>
      <c r="Y133" s="1"/>
      <c r="Z133" s="1"/>
    </row>
    <row r="134" spans="1:26" ht="12" customHeight="1" x14ac:dyDescent="0.25">
      <c r="A134" s="12"/>
      <c r="B134" s="1"/>
      <c r="C134" s="1"/>
      <c r="D134" s="1"/>
      <c r="E134" s="1"/>
      <c r="F134" s="1"/>
      <c r="G134" s="1"/>
      <c r="H134" s="13"/>
      <c r="I134" s="1"/>
      <c r="J134" s="1"/>
      <c r="K134" s="1"/>
      <c r="L134" s="1"/>
      <c r="M134" s="1"/>
      <c r="N134" s="1"/>
      <c r="O134" s="1"/>
      <c r="P134" s="1"/>
      <c r="Q134" s="1"/>
      <c r="R134" s="1"/>
      <c r="S134" s="1"/>
      <c r="T134" s="1"/>
      <c r="U134" s="1"/>
      <c r="V134" s="1"/>
      <c r="W134" s="1"/>
      <c r="X134" s="1"/>
      <c r="Y134" s="1"/>
      <c r="Z134" s="1"/>
    </row>
    <row r="135" spans="1:26" ht="12" customHeight="1" x14ac:dyDescent="0.25">
      <c r="A135" s="12"/>
      <c r="B135" s="1"/>
      <c r="C135" s="1"/>
      <c r="D135" s="1"/>
      <c r="E135" s="1"/>
      <c r="F135" s="1"/>
      <c r="G135" s="1"/>
      <c r="H135" s="13"/>
      <c r="I135" s="1"/>
      <c r="J135" s="1"/>
      <c r="K135" s="1"/>
      <c r="L135" s="1"/>
      <c r="M135" s="1"/>
      <c r="N135" s="1"/>
      <c r="O135" s="1"/>
      <c r="P135" s="1"/>
      <c r="Q135" s="1"/>
      <c r="R135" s="1"/>
      <c r="S135" s="1"/>
      <c r="T135" s="1"/>
      <c r="U135" s="1"/>
      <c r="V135" s="1"/>
      <c r="W135" s="1"/>
      <c r="X135" s="1"/>
      <c r="Y135" s="1"/>
      <c r="Z135" s="1"/>
    </row>
    <row r="136" spans="1:26" ht="12" customHeight="1" x14ac:dyDescent="0.25">
      <c r="A136" s="12"/>
      <c r="B136" s="1"/>
      <c r="C136" s="1"/>
      <c r="D136" s="1"/>
      <c r="E136" s="1"/>
      <c r="F136" s="1"/>
      <c r="G136" s="1"/>
      <c r="H136" s="13"/>
      <c r="I136" s="1"/>
      <c r="J136" s="1"/>
      <c r="K136" s="1"/>
      <c r="L136" s="1"/>
      <c r="M136" s="1"/>
      <c r="N136" s="1"/>
      <c r="O136" s="1"/>
      <c r="P136" s="1"/>
      <c r="Q136" s="1"/>
      <c r="R136" s="1"/>
      <c r="S136" s="1"/>
      <c r="T136" s="1"/>
      <c r="U136" s="1"/>
      <c r="V136" s="1"/>
      <c r="W136" s="1"/>
      <c r="X136" s="1"/>
      <c r="Y136" s="1"/>
      <c r="Z136" s="1"/>
    </row>
    <row r="137" spans="1:26" ht="12" customHeight="1" x14ac:dyDescent="0.25">
      <c r="A137" s="12"/>
      <c r="B137" s="1"/>
      <c r="C137" s="1"/>
      <c r="D137" s="1"/>
      <c r="E137" s="1"/>
      <c r="F137" s="1"/>
      <c r="G137" s="1"/>
      <c r="H137" s="13"/>
      <c r="I137" s="1"/>
      <c r="J137" s="1"/>
      <c r="K137" s="1"/>
      <c r="L137" s="1"/>
      <c r="M137" s="1"/>
      <c r="N137" s="1"/>
      <c r="O137" s="1"/>
      <c r="P137" s="1"/>
      <c r="Q137" s="1"/>
      <c r="R137" s="1"/>
      <c r="S137" s="1"/>
      <c r="T137" s="1"/>
      <c r="U137" s="1"/>
      <c r="V137" s="1"/>
      <c r="W137" s="1"/>
      <c r="X137" s="1"/>
      <c r="Y137" s="1"/>
      <c r="Z137" s="1"/>
    </row>
    <row r="138" spans="1:26" ht="12" customHeight="1" x14ac:dyDescent="0.25">
      <c r="A138" s="12"/>
      <c r="B138" s="1"/>
      <c r="C138" s="1"/>
      <c r="D138" s="1"/>
      <c r="E138" s="1"/>
      <c r="F138" s="1"/>
      <c r="G138" s="1"/>
      <c r="H138" s="13"/>
      <c r="I138" s="1"/>
      <c r="J138" s="1"/>
      <c r="K138" s="1"/>
      <c r="L138" s="1"/>
      <c r="M138" s="1"/>
      <c r="N138" s="1"/>
      <c r="O138" s="1"/>
      <c r="P138" s="1"/>
      <c r="Q138" s="1"/>
      <c r="R138" s="1"/>
      <c r="S138" s="1"/>
      <c r="T138" s="1"/>
      <c r="U138" s="1"/>
      <c r="V138" s="1"/>
      <c r="W138" s="1"/>
      <c r="X138" s="1"/>
      <c r="Y138" s="1"/>
      <c r="Z138" s="1"/>
    </row>
    <row r="139" spans="1:26" ht="12" customHeight="1" x14ac:dyDescent="0.25">
      <c r="A139" s="12"/>
      <c r="B139" s="1"/>
      <c r="C139" s="1"/>
      <c r="D139" s="1"/>
      <c r="E139" s="1"/>
      <c r="F139" s="1"/>
      <c r="G139" s="1"/>
      <c r="H139" s="13"/>
      <c r="I139" s="1"/>
      <c r="J139" s="1"/>
      <c r="K139" s="1"/>
      <c r="L139" s="1"/>
      <c r="M139" s="1"/>
      <c r="N139" s="1"/>
      <c r="O139" s="1"/>
      <c r="P139" s="1"/>
      <c r="Q139" s="1"/>
      <c r="R139" s="1"/>
      <c r="S139" s="1"/>
      <c r="T139" s="1"/>
      <c r="U139" s="1"/>
      <c r="V139" s="1"/>
      <c r="W139" s="1"/>
      <c r="X139" s="1"/>
      <c r="Y139" s="1"/>
      <c r="Z139" s="1"/>
    </row>
    <row r="140" spans="1:26" ht="12" customHeight="1" x14ac:dyDescent="0.25">
      <c r="A140" s="12"/>
      <c r="B140" s="1"/>
      <c r="C140" s="1"/>
      <c r="D140" s="1"/>
      <c r="E140" s="1"/>
      <c r="F140" s="1"/>
      <c r="G140" s="1"/>
      <c r="H140" s="13"/>
      <c r="I140" s="1"/>
      <c r="J140" s="1"/>
      <c r="K140" s="1"/>
      <c r="L140" s="1"/>
      <c r="M140" s="1"/>
      <c r="N140" s="1"/>
      <c r="O140" s="1"/>
      <c r="P140" s="1"/>
      <c r="Q140" s="1"/>
      <c r="R140" s="1"/>
      <c r="S140" s="1"/>
      <c r="T140" s="1"/>
      <c r="U140" s="1"/>
      <c r="V140" s="1"/>
      <c r="W140" s="1"/>
      <c r="X140" s="1"/>
      <c r="Y140" s="1"/>
      <c r="Z140" s="1"/>
    </row>
    <row r="141" spans="1:26" ht="12" customHeight="1" x14ac:dyDescent="0.25">
      <c r="A141" s="12"/>
      <c r="B141" s="1"/>
      <c r="C141" s="1"/>
      <c r="D141" s="1"/>
      <c r="E141" s="1"/>
      <c r="F141" s="1"/>
      <c r="G141" s="1"/>
      <c r="H141" s="13"/>
      <c r="I141" s="1"/>
      <c r="J141" s="1"/>
      <c r="K141" s="1"/>
      <c r="L141" s="1"/>
      <c r="M141" s="1"/>
      <c r="N141" s="1"/>
      <c r="O141" s="1"/>
      <c r="P141" s="1"/>
      <c r="Q141" s="1"/>
      <c r="R141" s="1"/>
      <c r="S141" s="1"/>
      <c r="T141" s="1"/>
      <c r="U141" s="1"/>
      <c r="V141" s="1"/>
      <c r="W141" s="1"/>
      <c r="X141" s="1"/>
      <c r="Y141" s="1"/>
      <c r="Z141" s="1"/>
    </row>
    <row r="142" spans="1:26" ht="12" customHeight="1" x14ac:dyDescent="0.25">
      <c r="A142" s="12"/>
      <c r="B142" s="1"/>
      <c r="C142" s="1"/>
      <c r="D142" s="1"/>
      <c r="E142" s="1"/>
      <c r="F142" s="1"/>
      <c r="G142" s="1"/>
      <c r="H142" s="13"/>
      <c r="I142" s="1"/>
      <c r="J142" s="1"/>
      <c r="K142" s="1"/>
      <c r="L142" s="1"/>
      <c r="M142" s="1"/>
      <c r="N142" s="1"/>
      <c r="O142" s="1"/>
      <c r="P142" s="1"/>
      <c r="Q142" s="1"/>
      <c r="R142" s="1"/>
      <c r="S142" s="1"/>
      <c r="T142" s="1"/>
      <c r="U142" s="1"/>
      <c r="V142" s="1"/>
      <c r="W142" s="1"/>
      <c r="X142" s="1"/>
      <c r="Y142" s="1"/>
      <c r="Z142" s="1"/>
    </row>
    <row r="143" spans="1:26" ht="12" customHeight="1" x14ac:dyDescent="0.25">
      <c r="A143" s="12"/>
      <c r="B143" s="1"/>
      <c r="C143" s="1"/>
      <c r="D143" s="1"/>
      <c r="E143" s="1"/>
      <c r="F143" s="1"/>
      <c r="G143" s="1"/>
      <c r="H143" s="13"/>
      <c r="I143" s="1"/>
      <c r="J143" s="1"/>
      <c r="K143" s="1"/>
      <c r="L143" s="1"/>
      <c r="M143" s="1"/>
      <c r="N143" s="1"/>
      <c r="O143" s="1"/>
      <c r="P143" s="1"/>
      <c r="Q143" s="1"/>
      <c r="R143" s="1"/>
      <c r="S143" s="1"/>
      <c r="T143" s="1"/>
      <c r="U143" s="1"/>
      <c r="V143" s="1"/>
      <c r="W143" s="1"/>
      <c r="X143" s="1"/>
      <c r="Y143" s="1"/>
      <c r="Z143" s="1"/>
    </row>
    <row r="144" spans="1:26" ht="12" customHeight="1" x14ac:dyDescent="0.25">
      <c r="A144" s="12"/>
      <c r="B144" s="1"/>
      <c r="C144" s="1"/>
      <c r="D144" s="1"/>
      <c r="E144" s="1"/>
      <c r="F144" s="1"/>
      <c r="G144" s="1"/>
      <c r="H144" s="13"/>
      <c r="I144" s="1"/>
      <c r="J144" s="1"/>
      <c r="K144" s="1"/>
      <c r="L144" s="1"/>
      <c r="M144" s="1"/>
      <c r="N144" s="1"/>
      <c r="O144" s="1"/>
      <c r="P144" s="1"/>
      <c r="Q144" s="1"/>
      <c r="R144" s="1"/>
      <c r="S144" s="1"/>
      <c r="T144" s="1"/>
      <c r="U144" s="1"/>
      <c r="V144" s="1"/>
      <c r="W144" s="1"/>
      <c r="X144" s="1"/>
      <c r="Y144" s="1"/>
      <c r="Z144" s="1"/>
    </row>
    <row r="145" spans="1:26" ht="12" customHeight="1" x14ac:dyDescent="0.25">
      <c r="A145" s="12"/>
      <c r="B145" s="1"/>
      <c r="C145" s="1"/>
      <c r="D145" s="1"/>
      <c r="E145" s="1"/>
      <c r="F145" s="1"/>
      <c r="G145" s="1"/>
      <c r="H145" s="13"/>
      <c r="I145" s="1"/>
      <c r="J145" s="1"/>
      <c r="K145" s="1"/>
      <c r="L145" s="1"/>
      <c r="M145" s="1"/>
      <c r="N145" s="1"/>
      <c r="O145" s="1"/>
      <c r="P145" s="1"/>
      <c r="Q145" s="1"/>
      <c r="R145" s="1"/>
      <c r="S145" s="1"/>
      <c r="T145" s="1"/>
      <c r="U145" s="1"/>
      <c r="V145" s="1"/>
      <c r="W145" s="1"/>
      <c r="X145" s="1"/>
      <c r="Y145" s="1"/>
      <c r="Z145" s="1"/>
    </row>
    <row r="146" spans="1:26" ht="12" customHeight="1" x14ac:dyDescent="0.25">
      <c r="A146" s="12"/>
      <c r="B146" s="1"/>
      <c r="C146" s="1"/>
      <c r="D146" s="1"/>
      <c r="E146" s="1"/>
      <c r="F146" s="1"/>
      <c r="G146" s="1"/>
      <c r="H146" s="13"/>
      <c r="I146" s="1"/>
      <c r="J146" s="1"/>
      <c r="K146" s="1"/>
      <c r="L146" s="1"/>
      <c r="M146" s="1"/>
      <c r="N146" s="1"/>
      <c r="O146" s="1"/>
      <c r="P146" s="1"/>
      <c r="Q146" s="1"/>
      <c r="R146" s="1"/>
      <c r="S146" s="1"/>
      <c r="T146" s="1"/>
      <c r="U146" s="1"/>
      <c r="V146" s="1"/>
      <c r="W146" s="1"/>
      <c r="X146" s="1"/>
      <c r="Y146" s="1"/>
      <c r="Z146" s="1"/>
    </row>
    <row r="147" spans="1:26" ht="12" customHeight="1" x14ac:dyDescent="0.25">
      <c r="A147" s="12"/>
      <c r="B147" s="1"/>
      <c r="C147" s="1"/>
      <c r="D147" s="1"/>
      <c r="E147" s="1"/>
      <c r="F147" s="1"/>
      <c r="G147" s="1"/>
      <c r="H147" s="13"/>
      <c r="I147" s="1"/>
      <c r="J147" s="1"/>
      <c r="K147" s="1"/>
      <c r="L147" s="1"/>
      <c r="M147" s="1"/>
      <c r="N147" s="1"/>
      <c r="O147" s="1"/>
      <c r="P147" s="1"/>
      <c r="Q147" s="1"/>
      <c r="R147" s="1"/>
      <c r="S147" s="1"/>
      <c r="T147" s="1"/>
      <c r="U147" s="1"/>
      <c r="V147" s="1"/>
      <c r="W147" s="1"/>
      <c r="X147" s="1"/>
      <c r="Y147" s="1"/>
      <c r="Z147" s="1"/>
    </row>
    <row r="148" spans="1:26" ht="12" customHeight="1" x14ac:dyDescent="0.25">
      <c r="A148" s="12"/>
      <c r="B148" s="1"/>
      <c r="C148" s="1"/>
      <c r="D148" s="1"/>
      <c r="E148" s="1"/>
      <c r="F148" s="1"/>
      <c r="G148" s="1"/>
      <c r="H148" s="13"/>
      <c r="I148" s="1"/>
      <c r="J148" s="1"/>
      <c r="K148" s="1"/>
      <c r="L148" s="1"/>
      <c r="M148" s="1"/>
      <c r="N148" s="1"/>
      <c r="O148" s="1"/>
      <c r="P148" s="1"/>
      <c r="Q148" s="1"/>
      <c r="R148" s="1"/>
      <c r="S148" s="1"/>
      <c r="T148" s="1"/>
      <c r="U148" s="1"/>
      <c r="V148" s="1"/>
      <c r="W148" s="1"/>
      <c r="X148" s="1"/>
      <c r="Y148" s="1"/>
      <c r="Z148" s="1"/>
    </row>
    <row r="149" spans="1:26" ht="12" customHeight="1" x14ac:dyDescent="0.25">
      <c r="A149" s="12"/>
      <c r="B149" s="1"/>
      <c r="C149" s="1"/>
      <c r="D149" s="1"/>
      <c r="E149" s="1"/>
      <c r="F149" s="1"/>
      <c r="G149" s="1"/>
      <c r="H149" s="13"/>
      <c r="I149" s="1"/>
      <c r="J149" s="1"/>
      <c r="K149" s="1"/>
      <c r="L149" s="1"/>
      <c r="M149" s="1"/>
      <c r="N149" s="1"/>
      <c r="O149" s="1"/>
      <c r="P149" s="1"/>
      <c r="Q149" s="1"/>
      <c r="R149" s="1"/>
      <c r="S149" s="1"/>
      <c r="T149" s="1"/>
      <c r="U149" s="1"/>
      <c r="V149" s="1"/>
      <c r="W149" s="1"/>
      <c r="X149" s="1"/>
      <c r="Y149" s="1"/>
      <c r="Z149" s="1"/>
    </row>
    <row r="150" spans="1:26" ht="12" customHeight="1" x14ac:dyDescent="0.25">
      <c r="A150" s="12"/>
      <c r="B150" s="1"/>
      <c r="C150" s="1"/>
      <c r="D150" s="1"/>
      <c r="E150" s="1"/>
      <c r="F150" s="1"/>
      <c r="G150" s="1"/>
      <c r="H150" s="13"/>
      <c r="I150" s="1"/>
      <c r="J150" s="1"/>
      <c r="K150" s="1"/>
      <c r="L150" s="1"/>
      <c r="M150" s="1"/>
      <c r="N150" s="1"/>
      <c r="O150" s="1"/>
      <c r="P150" s="1"/>
      <c r="Q150" s="1"/>
      <c r="R150" s="1"/>
      <c r="S150" s="1"/>
      <c r="T150" s="1"/>
      <c r="U150" s="1"/>
      <c r="V150" s="1"/>
      <c r="W150" s="1"/>
      <c r="X150" s="1"/>
      <c r="Y150" s="1"/>
      <c r="Z150" s="1"/>
    </row>
    <row r="151" spans="1:26" ht="12" customHeight="1" x14ac:dyDescent="0.25">
      <c r="A151" s="12"/>
      <c r="B151" s="1"/>
      <c r="C151" s="1"/>
      <c r="D151" s="1"/>
      <c r="E151" s="1"/>
      <c r="F151" s="1"/>
      <c r="G151" s="1"/>
      <c r="H151" s="13"/>
      <c r="I151" s="1"/>
      <c r="J151" s="1"/>
      <c r="K151" s="1"/>
      <c r="L151" s="1"/>
      <c r="M151" s="1"/>
      <c r="N151" s="1"/>
      <c r="O151" s="1"/>
      <c r="P151" s="1"/>
      <c r="Q151" s="1"/>
      <c r="R151" s="1"/>
      <c r="S151" s="1"/>
      <c r="T151" s="1"/>
      <c r="U151" s="1"/>
      <c r="V151" s="1"/>
      <c r="W151" s="1"/>
      <c r="X151" s="1"/>
      <c r="Y151" s="1"/>
      <c r="Z151" s="1"/>
    </row>
    <row r="152" spans="1:26" ht="12" customHeight="1" x14ac:dyDescent="0.25">
      <c r="A152" s="12"/>
      <c r="B152" s="1"/>
      <c r="C152" s="1"/>
      <c r="D152" s="1"/>
      <c r="E152" s="1"/>
      <c r="F152" s="1"/>
      <c r="G152" s="1"/>
      <c r="H152" s="13"/>
      <c r="I152" s="1"/>
      <c r="J152" s="1"/>
      <c r="K152" s="1"/>
      <c r="L152" s="1"/>
      <c r="M152" s="1"/>
      <c r="N152" s="1"/>
      <c r="O152" s="1"/>
      <c r="P152" s="1"/>
      <c r="Q152" s="1"/>
      <c r="R152" s="1"/>
      <c r="S152" s="1"/>
      <c r="T152" s="1"/>
      <c r="U152" s="1"/>
      <c r="V152" s="1"/>
      <c r="W152" s="1"/>
      <c r="X152" s="1"/>
      <c r="Y152" s="1"/>
      <c r="Z152" s="1"/>
    </row>
    <row r="153" spans="1:26" ht="12" customHeight="1" x14ac:dyDescent="0.25">
      <c r="A153" s="12"/>
      <c r="B153" s="1"/>
      <c r="C153" s="1"/>
      <c r="D153" s="1"/>
      <c r="E153" s="1"/>
      <c r="F153" s="1"/>
      <c r="G153" s="1"/>
      <c r="H153" s="13"/>
      <c r="I153" s="1"/>
      <c r="J153" s="1"/>
      <c r="K153" s="1"/>
      <c r="L153" s="1"/>
      <c r="M153" s="1"/>
      <c r="N153" s="1"/>
      <c r="O153" s="1"/>
      <c r="P153" s="1"/>
      <c r="Q153" s="1"/>
      <c r="R153" s="1"/>
      <c r="S153" s="1"/>
      <c r="T153" s="1"/>
      <c r="U153" s="1"/>
      <c r="V153" s="1"/>
      <c r="W153" s="1"/>
      <c r="X153" s="1"/>
      <c r="Y153" s="1"/>
      <c r="Z153" s="1"/>
    </row>
    <row r="154" spans="1:26" ht="12" customHeight="1" x14ac:dyDescent="0.25">
      <c r="A154" s="12"/>
      <c r="B154" s="1"/>
      <c r="C154" s="1"/>
      <c r="D154" s="1"/>
      <c r="E154" s="1"/>
      <c r="F154" s="1"/>
      <c r="G154" s="1"/>
      <c r="H154" s="13"/>
      <c r="I154" s="1"/>
      <c r="J154" s="1"/>
      <c r="K154" s="1"/>
      <c r="L154" s="1"/>
      <c r="M154" s="1"/>
      <c r="N154" s="1"/>
      <c r="O154" s="1"/>
      <c r="P154" s="1"/>
      <c r="Q154" s="1"/>
      <c r="R154" s="1"/>
      <c r="S154" s="1"/>
      <c r="T154" s="1"/>
      <c r="U154" s="1"/>
      <c r="V154" s="1"/>
      <c r="W154" s="1"/>
      <c r="X154" s="1"/>
      <c r="Y154" s="1"/>
      <c r="Z154" s="1"/>
    </row>
    <row r="155" spans="1:26" ht="12" customHeight="1" x14ac:dyDescent="0.25">
      <c r="A155" s="12"/>
      <c r="B155" s="1"/>
      <c r="C155" s="1"/>
      <c r="D155" s="1"/>
      <c r="E155" s="1"/>
      <c r="F155" s="1"/>
      <c r="G155" s="1"/>
      <c r="H155" s="13"/>
      <c r="I155" s="1"/>
      <c r="J155" s="1"/>
      <c r="K155" s="1"/>
      <c r="L155" s="1"/>
      <c r="M155" s="1"/>
      <c r="N155" s="1"/>
      <c r="O155" s="1"/>
      <c r="P155" s="1"/>
      <c r="Q155" s="1"/>
      <c r="R155" s="1"/>
      <c r="S155" s="1"/>
      <c r="T155" s="1"/>
      <c r="U155" s="1"/>
      <c r="V155" s="1"/>
      <c r="W155" s="1"/>
      <c r="X155" s="1"/>
      <c r="Y155" s="1"/>
      <c r="Z155" s="1"/>
    </row>
    <row r="156" spans="1:26" ht="12" customHeight="1" x14ac:dyDescent="0.25">
      <c r="A156" s="12"/>
      <c r="B156" s="1"/>
      <c r="C156" s="1"/>
      <c r="D156" s="1"/>
      <c r="E156" s="1"/>
      <c r="F156" s="1"/>
      <c r="G156" s="1"/>
      <c r="H156" s="13"/>
      <c r="I156" s="1"/>
      <c r="J156" s="1"/>
      <c r="K156" s="1"/>
      <c r="L156" s="1"/>
      <c r="M156" s="1"/>
      <c r="N156" s="1"/>
      <c r="O156" s="1"/>
      <c r="P156" s="1"/>
      <c r="Q156" s="1"/>
      <c r="R156" s="1"/>
      <c r="S156" s="1"/>
      <c r="T156" s="1"/>
      <c r="U156" s="1"/>
      <c r="V156" s="1"/>
      <c r="W156" s="1"/>
      <c r="X156" s="1"/>
      <c r="Y156" s="1"/>
      <c r="Z156" s="1"/>
    </row>
    <row r="157" spans="1:26" ht="12" customHeight="1" x14ac:dyDescent="0.25">
      <c r="A157" s="12"/>
      <c r="B157" s="1"/>
      <c r="C157" s="1"/>
      <c r="D157" s="1"/>
      <c r="E157" s="1"/>
      <c r="F157" s="1"/>
      <c r="G157" s="1"/>
      <c r="H157" s="13"/>
      <c r="I157" s="1"/>
      <c r="J157" s="1"/>
      <c r="K157" s="1"/>
      <c r="L157" s="1"/>
      <c r="M157" s="1"/>
      <c r="N157" s="1"/>
      <c r="O157" s="1"/>
      <c r="P157" s="1"/>
      <c r="Q157" s="1"/>
      <c r="R157" s="1"/>
      <c r="S157" s="1"/>
      <c r="T157" s="1"/>
      <c r="U157" s="1"/>
      <c r="V157" s="1"/>
      <c r="W157" s="1"/>
      <c r="X157" s="1"/>
      <c r="Y157" s="1"/>
      <c r="Z157" s="1"/>
    </row>
    <row r="158" spans="1:26" ht="12" customHeight="1" x14ac:dyDescent="0.25">
      <c r="A158" s="12"/>
      <c r="B158" s="1"/>
      <c r="C158" s="1"/>
      <c r="D158" s="1"/>
      <c r="E158" s="1"/>
      <c r="F158" s="1"/>
      <c r="G158" s="1"/>
      <c r="H158" s="13"/>
      <c r="I158" s="1"/>
      <c r="J158" s="1"/>
      <c r="K158" s="1"/>
      <c r="L158" s="1"/>
      <c r="M158" s="1"/>
      <c r="N158" s="1"/>
      <c r="O158" s="1"/>
      <c r="P158" s="1"/>
      <c r="Q158" s="1"/>
      <c r="R158" s="1"/>
      <c r="S158" s="1"/>
      <c r="T158" s="1"/>
      <c r="U158" s="1"/>
      <c r="V158" s="1"/>
      <c r="W158" s="1"/>
      <c r="X158" s="1"/>
      <c r="Y158" s="1"/>
      <c r="Z158" s="1"/>
    </row>
    <row r="159" spans="1:26" ht="12" customHeight="1" x14ac:dyDescent="0.25">
      <c r="A159" s="12"/>
      <c r="B159" s="1"/>
      <c r="C159" s="1"/>
      <c r="D159" s="1"/>
      <c r="E159" s="1"/>
      <c r="F159" s="1"/>
      <c r="G159" s="1"/>
      <c r="H159" s="13"/>
      <c r="I159" s="1"/>
      <c r="J159" s="1"/>
      <c r="K159" s="1"/>
      <c r="L159" s="1"/>
      <c r="M159" s="1"/>
      <c r="N159" s="1"/>
      <c r="O159" s="1"/>
      <c r="P159" s="1"/>
      <c r="Q159" s="1"/>
      <c r="R159" s="1"/>
      <c r="S159" s="1"/>
      <c r="T159" s="1"/>
      <c r="U159" s="1"/>
      <c r="V159" s="1"/>
      <c r="W159" s="1"/>
      <c r="X159" s="1"/>
      <c r="Y159" s="1"/>
      <c r="Z159" s="1"/>
    </row>
    <row r="160" spans="1:26" ht="12" customHeight="1" x14ac:dyDescent="0.25">
      <c r="A160" s="12"/>
      <c r="B160" s="1"/>
      <c r="C160" s="1"/>
      <c r="D160" s="1"/>
      <c r="E160" s="1"/>
      <c r="F160" s="1"/>
      <c r="G160" s="1"/>
      <c r="H160" s="13"/>
      <c r="I160" s="1"/>
      <c r="J160" s="1"/>
      <c r="K160" s="1"/>
      <c r="L160" s="1"/>
      <c r="M160" s="1"/>
      <c r="N160" s="1"/>
      <c r="O160" s="1"/>
      <c r="P160" s="1"/>
      <c r="Q160" s="1"/>
      <c r="R160" s="1"/>
      <c r="S160" s="1"/>
      <c r="T160" s="1"/>
      <c r="U160" s="1"/>
      <c r="V160" s="1"/>
      <c r="W160" s="1"/>
      <c r="X160" s="1"/>
      <c r="Y160" s="1"/>
      <c r="Z160" s="1"/>
    </row>
    <row r="161" spans="1:26" ht="12" customHeight="1" x14ac:dyDescent="0.25">
      <c r="A161" s="12"/>
      <c r="B161" s="1"/>
      <c r="C161" s="1"/>
      <c r="D161" s="1"/>
      <c r="E161" s="1"/>
      <c r="F161" s="1"/>
      <c r="G161" s="1"/>
      <c r="H161" s="13"/>
      <c r="I161" s="1"/>
      <c r="J161" s="1"/>
      <c r="K161" s="1"/>
      <c r="L161" s="1"/>
      <c r="M161" s="1"/>
      <c r="N161" s="1"/>
      <c r="O161" s="1"/>
      <c r="P161" s="1"/>
      <c r="Q161" s="1"/>
      <c r="R161" s="1"/>
      <c r="S161" s="1"/>
      <c r="T161" s="1"/>
      <c r="U161" s="1"/>
      <c r="V161" s="1"/>
      <c r="W161" s="1"/>
      <c r="X161" s="1"/>
      <c r="Y161" s="1"/>
      <c r="Z161" s="1"/>
    </row>
    <row r="162" spans="1:26" ht="12" customHeight="1" x14ac:dyDescent="0.25">
      <c r="A162" s="12"/>
      <c r="B162" s="1"/>
      <c r="C162" s="1"/>
      <c r="D162" s="1"/>
      <c r="E162" s="1"/>
      <c r="F162" s="1"/>
      <c r="G162" s="1"/>
      <c r="H162" s="13"/>
      <c r="I162" s="1"/>
      <c r="J162" s="1"/>
      <c r="K162" s="1"/>
      <c r="L162" s="1"/>
      <c r="M162" s="1"/>
      <c r="N162" s="1"/>
      <c r="O162" s="1"/>
      <c r="P162" s="1"/>
      <c r="Q162" s="1"/>
      <c r="R162" s="1"/>
      <c r="S162" s="1"/>
      <c r="T162" s="1"/>
      <c r="U162" s="1"/>
      <c r="V162" s="1"/>
      <c r="W162" s="1"/>
      <c r="X162" s="1"/>
      <c r="Y162" s="1"/>
      <c r="Z162" s="1"/>
    </row>
    <row r="163" spans="1:26" ht="12" customHeight="1" x14ac:dyDescent="0.25">
      <c r="A163" s="12"/>
      <c r="B163" s="1"/>
      <c r="C163" s="1"/>
      <c r="D163" s="1"/>
      <c r="E163" s="1"/>
      <c r="F163" s="1"/>
      <c r="G163" s="1"/>
      <c r="H163" s="13"/>
      <c r="I163" s="1"/>
      <c r="J163" s="1"/>
      <c r="K163" s="1"/>
      <c r="L163" s="1"/>
      <c r="M163" s="1"/>
      <c r="N163" s="1"/>
      <c r="O163" s="1"/>
      <c r="P163" s="1"/>
      <c r="Q163" s="1"/>
      <c r="R163" s="1"/>
      <c r="S163" s="1"/>
      <c r="T163" s="1"/>
      <c r="U163" s="1"/>
      <c r="V163" s="1"/>
      <c r="W163" s="1"/>
      <c r="X163" s="1"/>
      <c r="Y163" s="1"/>
      <c r="Z163" s="1"/>
    </row>
    <row r="164" spans="1:26" ht="12" customHeight="1" x14ac:dyDescent="0.25">
      <c r="A164" s="12"/>
      <c r="B164" s="1"/>
      <c r="C164" s="1"/>
      <c r="D164" s="1"/>
      <c r="E164" s="1"/>
      <c r="F164" s="1"/>
      <c r="G164" s="1"/>
      <c r="H164" s="13"/>
      <c r="I164" s="1"/>
      <c r="J164" s="1"/>
      <c r="K164" s="1"/>
      <c r="L164" s="1"/>
      <c r="M164" s="1"/>
      <c r="N164" s="1"/>
      <c r="O164" s="1"/>
      <c r="P164" s="1"/>
      <c r="Q164" s="1"/>
      <c r="R164" s="1"/>
      <c r="S164" s="1"/>
      <c r="T164" s="1"/>
      <c r="U164" s="1"/>
      <c r="V164" s="1"/>
      <c r="W164" s="1"/>
      <c r="X164" s="1"/>
      <c r="Y164" s="1"/>
      <c r="Z164" s="1"/>
    </row>
    <row r="165" spans="1:26" ht="12" customHeight="1" x14ac:dyDescent="0.25">
      <c r="A165" s="12"/>
      <c r="B165" s="1"/>
      <c r="C165" s="1"/>
      <c r="D165" s="1"/>
      <c r="E165" s="1"/>
      <c r="F165" s="1"/>
      <c r="G165" s="1"/>
      <c r="H165" s="13"/>
      <c r="I165" s="1"/>
      <c r="J165" s="1"/>
      <c r="K165" s="1"/>
      <c r="L165" s="1"/>
      <c r="M165" s="1"/>
      <c r="N165" s="1"/>
      <c r="O165" s="1"/>
      <c r="P165" s="1"/>
      <c r="Q165" s="1"/>
      <c r="R165" s="1"/>
      <c r="S165" s="1"/>
      <c r="T165" s="1"/>
      <c r="U165" s="1"/>
      <c r="V165" s="1"/>
      <c r="W165" s="1"/>
      <c r="X165" s="1"/>
      <c r="Y165" s="1"/>
      <c r="Z165" s="1"/>
    </row>
    <row r="166" spans="1:26" ht="12" customHeight="1" x14ac:dyDescent="0.25">
      <c r="A166" s="12"/>
      <c r="B166" s="1"/>
      <c r="C166" s="1"/>
      <c r="D166" s="1"/>
      <c r="E166" s="1"/>
      <c r="F166" s="1"/>
      <c r="G166" s="1"/>
      <c r="H166" s="13"/>
      <c r="I166" s="1"/>
      <c r="J166" s="1"/>
      <c r="K166" s="1"/>
      <c r="L166" s="1"/>
      <c r="M166" s="1"/>
      <c r="N166" s="1"/>
      <c r="O166" s="1"/>
      <c r="P166" s="1"/>
      <c r="Q166" s="1"/>
      <c r="R166" s="1"/>
      <c r="S166" s="1"/>
      <c r="T166" s="1"/>
      <c r="U166" s="1"/>
      <c r="V166" s="1"/>
      <c r="W166" s="1"/>
      <c r="X166" s="1"/>
      <c r="Y166" s="1"/>
      <c r="Z166" s="1"/>
    </row>
    <row r="167" spans="1:26" ht="12" customHeight="1" x14ac:dyDescent="0.25">
      <c r="A167" s="12"/>
      <c r="B167" s="1"/>
      <c r="C167" s="1"/>
      <c r="D167" s="1"/>
      <c r="E167" s="1"/>
      <c r="F167" s="1"/>
      <c r="G167" s="1"/>
      <c r="H167" s="13"/>
      <c r="I167" s="1"/>
      <c r="J167" s="1"/>
      <c r="K167" s="1"/>
      <c r="L167" s="1"/>
      <c r="M167" s="1"/>
      <c r="N167" s="1"/>
      <c r="O167" s="1"/>
      <c r="P167" s="1"/>
      <c r="Q167" s="1"/>
      <c r="R167" s="1"/>
      <c r="S167" s="1"/>
      <c r="T167" s="1"/>
      <c r="U167" s="1"/>
      <c r="V167" s="1"/>
      <c r="W167" s="1"/>
      <c r="X167" s="1"/>
      <c r="Y167" s="1"/>
      <c r="Z167" s="1"/>
    </row>
    <row r="168" spans="1:26" ht="12" customHeight="1" x14ac:dyDescent="0.25">
      <c r="A168" s="12"/>
      <c r="B168" s="1"/>
      <c r="C168" s="1"/>
      <c r="D168" s="1"/>
      <c r="E168" s="1"/>
      <c r="F168" s="1"/>
      <c r="G168" s="1"/>
      <c r="H168" s="13"/>
      <c r="I168" s="1"/>
      <c r="J168" s="1"/>
      <c r="K168" s="1"/>
      <c r="L168" s="1"/>
      <c r="M168" s="1"/>
      <c r="N168" s="1"/>
      <c r="O168" s="1"/>
      <c r="P168" s="1"/>
      <c r="Q168" s="1"/>
      <c r="R168" s="1"/>
      <c r="S168" s="1"/>
      <c r="T168" s="1"/>
      <c r="U168" s="1"/>
      <c r="V168" s="1"/>
      <c r="W168" s="1"/>
      <c r="X168" s="1"/>
      <c r="Y168" s="1"/>
      <c r="Z168" s="1"/>
    </row>
    <row r="169" spans="1:26" ht="12" customHeight="1" x14ac:dyDescent="0.25">
      <c r="A169" s="12"/>
      <c r="B169" s="1"/>
      <c r="C169" s="1"/>
      <c r="D169" s="1"/>
      <c r="E169" s="1"/>
      <c r="F169" s="1"/>
      <c r="G169" s="1"/>
      <c r="H169" s="13"/>
      <c r="I169" s="1"/>
      <c r="J169" s="1"/>
      <c r="K169" s="1"/>
      <c r="L169" s="1"/>
      <c r="M169" s="1"/>
      <c r="N169" s="1"/>
      <c r="O169" s="1"/>
      <c r="P169" s="1"/>
      <c r="Q169" s="1"/>
      <c r="R169" s="1"/>
      <c r="S169" s="1"/>
      <c r="T169" s="1"/>
      <c r="U169" s="1"/>
      <c r="V169" s="1"/>
      <c r="W169" s="1"/>
      <c r="X169" s="1"/>
      <c r="Y169" s="1"/>
      <c r="Z169" s="1"/>
    </row>
    <row r="170" spans="1:26" ht="12" customHeight="1" x14ac:dyDescent="0.25">
      <c r="A170" s="12"/>
      <c r="B170" s="1"/>
      <c r="C170" s="1"/>
      <c r="D170" s="1"/>
      <c r="E170" s="1"/>
      <c r="F170" s="1"/>
      <c r="G170" s="1"/>
      <c r="H170" s="13"/>
      <c r="I170" s="1"/>
      <c r="J170" s="1"/>
      <c r="K170" s="1"/>
      <c r="L170" s="1"/>
      <c r="M170" s="1"/>
      <c r="N170" s="1"/>
      <c r="O170" s="1"/>
      <c r="P170" s="1"/>
      <c r="Q170" s="1"/>
      <c r="R170" s="1"/>
      <c r="S170" s="1"/>
      <c r="T170" s="1"/>
      <c r="U170" s="1"/>
      <c r="V170" s="1"/>
      <c r="W170" s="1"/>
      <c r="X170" s="1"/>
      <c r="Y170" s="1"/>
      <c r="Z170" s="1"/>
    </row>
    <row r="171" spans="1:26" ht="12" customHeight="1" x14ac:dyDescent="0.25">
      <c r="A171" s="12"/>
      <c r="B171" s="1"/>
      <c r="C171" s="1"/>
      <c r="D171" s="1"/>
      <c r="E171" s="1"/>
      <c r="F171" s="1"/>
      <c r="G171" s="1"/>
      <c r="H171" s="13"/>
      <c r="I171" s="1"/>
      <c r="J171" s="1"/>
      <c r="K171" s="1"/>
      <c r="L171" s="1"/>
      <c r="M171" s="1"/>
      <c r="N171" s="1"/>
      <c r="O171" s="1"/>
      <c r="P171" s="1"/>
      <c r="Q171" s="1"/>
      <c r="R171" s="1"/>
      <c r="S171" s="1"/>
      <c r="T171" s="1"/>
      <c r="U171" s="1"/>
      <c r="V171" s="1"/>
      <c r="W171" s="1"/>
      <c r="X171" s="1"/>
      <c r="Y171" s="1"/>
      <c r="Z171" s="1"/>
    </row>
    <row r="172" spans="1:26" ht="12" customHeight="1" x14ac:dyDescent="0.25">
      <c r="A172" s="12"/>
      <c r="B172" s="1"/>
      <c r="C172" s="1"/>
      <c r="D172" s="1"/>
      <c r="E172" s="1"/>
      <c r="F172" s="1"/>
      <c r="G172" s="1"/>
      <c r="H172" s="13"/>
      <c r="I172" s="1"/>
      <c r="J172" s="1"/>
      <c r="K172" s="1"/>
      <c r="L172" s="1"/>
      <c r="M172" s="1"/>
      <c r="N172" s="1"/>
      <c r="O172" s="1"/>
      <c r="P172" s="1"/>
      <c r="Q172" s="1"/>
      <c r="R172" s="1"/>
      <c r="S172" s="1"/>
      <c r="T172" s="1"/>
      <c r="U172" s="1"/>
      <c r="V172" s="1"/>
      <c r="W172" s="1"/>
      <c r="X172" s="1"/>
      <c r="Y172" s="1"/>
      <c r="Z172" s="1"/>
    </row>
    <row r="173" spans="1:26" ht="12" customHeight="1" x14ac:dyDescent="0.25">
      <c r="A173" s="12"/>
      <c r="B173" s="1"/>
      <c r="C173" s="1"/>
      <c r="D173" s="1"/>
      <c r="E173" s="1"/>
      <c r="F173" s="1"/>
      <c r="G173" s="1"/>
      <c r="H173" s="13"/>
      <c r="I173" s="1"/>
      <c r="J173" s="1"/>
      <c r="K173" s="1"/>
      <c r="L173" s="1"/>
      <c r="M173" s="1"/>
      <c r="N173" s="1"/>
      <c r="O173" s="1"/>
      <c r="P173" s="1"/>
      <c r="Q173" s="1"/>
      <c r="R173" s="1"/>
      <c r="S173" s="1"/>
      <c r="T173" s="1"/>
      <c r="U173" s="1"/>
      <c r="V173" s="1"/>
      <c r="W173" s="1"/>
      <c r="X173" s="1"/>
      <c r="Y173" s="1"/>
      <c r="Z173" s="1"/>
    </row>
    <row r="174" spans="1:26" ht="12" customHeight="1" x14ac:dyDescent="0.25">
      <c r="A174" s="12"/>
      <c r="B174" s="1"/>
      <c r="C174" s="1"/>
      <c r="D174" s="1"/>
      <c r="E174" s="1"/>
      <c r="F174" s="1"/>
      <c r="G174" s="1"/>
      <c r="H174" s="13"/>
      <c r="I174" s="1"/>
      <c r="J174" s="1"/>
      <c r="K174" s="1"/>
      <c r="L174" s="1"/>
      <c r="M174" s="1"/>
      <c r="N174" s="1"/>
      <c r="O174" s="1"/>
      <c r="P174" s="1"/>
      <c r="Q174" s="1"/>
      <c r="R174" s="1"/>
      <c r="S174" s="1"/>
      <c r="T174" s="1"/>
      <c r="U174" s="1"/>
      <c r="V174" s="1"/>
      <c r="W174" s="1"/>
      <c r="X174" s="1"/>
      <c r="Y174" s="1"/>
      <c r="Z174" s="1"/>
    </row>
    <row r="175" spans="1:26" ht="12" customHeight="1" x14ac:dyDescent="0.25">
      <c r="A175" s="12"/>
      <c r="B175" s="1"/>
      <c r="C175" s="1"/>
      <c r="D175" s="1"/>
      <c r="E175" s="1"/>
      <c r="F175" s="1"/>
      <c r="G175" s="1"/>
      <c r="H175" s="13"/>
      <c r="I175" s="1"/>
      <c r="J175" s="1"/>
      <c r="K175" s="1"/>
      <c r="L175" s="1"/>
      <c r="M175" s="1"/>
      <c r="N175" s="1"/>
      <c r="O175" s="1"/>
      <c r="P175" s="1"/>
      <c r="Q175" s="1"/>
      <c r="R175" s="1"/>
      <c r="S175" s="1"/>
      <c r="T175" s="1"/>
      <c r="U175" s="1"/>
      <c r="V175" s="1"/>
      <c r="W175" s="1"/>
      <c r="X175" s="1"/>
      <c r="Y175" s="1"/>
      <c r="Z175" s="1"/>
    </row>
    <row r="176" spans="1:26" ht="12" customHeight="1" x14ac:dyDescent="0.25">
      <c r="A176" s="12"/>
      <c r="B176" s="1"/>
      <c r="C176" s="1"/>
      <c r="D176" s="1"/>
      <c r="E176" s="1"/>
      <c r="F176" s="1"/>
      <c r="G176" s="1"/>
      <c r="H176" s="13"/>
      <c r="I176" s="1"/>
      <c r="J176" s="1"/>
      <c r="K176" s="1"/>
      <c r="L176" s="1"/>
      <c r="M176" s="1"/>
      <c r="N176" s="1"/>
      <c r="O176" s="1"/>
      <c r="P176" s="1"/>
      <c r="Q176" s="1"/>
      <c r="R176" s="1"/>
      <c r="S176" s="1"/>
      <c r="T176" s="1"/>
      <c r="U176" s="1"/>
      <c r="V176" s="1"/>
      <c r="W176" s="1"/>
      <c r="X176" s="1"/>
      <c r="Y176" s="1"/>
      <c r="Z176" s="1"/>
    </row>
    <row r="177" spans="1:26" ht="12" customHeight="1" x14ac:dyDescent="0.25">
      <c r="A177" s="12"/>
      <c r="B177" s="1"/>
      <c r="C177" s="1"/>
      <c r="D177" s="1"/>
      <c r="E177" s="1"/>
      <c r="F177" s="1"/>
      <c r="G177" s="1"/>
      <c r="H177" s="13"/>
      <c r="I177" s="1"/>
      <c r="J177" s="1"/>
      <c r="K177" s="1"/>
      <c r="L177" s="1"/>
      <c r="M177" s="1"/>
      <c r="N177" s="1"/>
      <c r="O177" s="1"/>
      <c r="P177" s="1"/>
      <c r="Q177" s="1"/>
      <c r="R177" s="1"/>
      <c r="S177" s="1"/>
      <c r="T177" s="1"/>
      <c r="U177" s="1"/>
      <c r="V177" s="1"/>
      <c r="W177" s="1"/>
      <c r="X177" s="1"/>
      <c r="Y177" s="1"/>
      <c r="Z177" s="1"/>
    </row>
    <row r="178" spans="1:26" ht="12" customHeight="1" x14ac:dyDescent="0.25">
      <c r="A178" s="12"/>
      <c r="B178" s="1"/>
      <c r="C178" s="1"/>
      <c r="D178" s="1"/>
      <c r="E178" s="1"/>
      <c r="F178" s="1"/>
      <c r="G178" s="1"/>
      <c r="H178" s="13"/>
      <c r="I178" s="1"/>
      <c r="J178" s="1"/>
      <c r="K178" s="1"/>
      <c r="L178" s="1"/>
      <c r="M178" s="1"/>
      <c r="N178" s="1"/>
      <c r="O178" s="1"/>
      <c r="P178" s="1"/>
      <c r="Q178" s="1"/>
      <c r="R178" s="1"/>
      <c r="S178" s="1"/>
      <c r="T178" s="1"/>
      <c r="U178" s="1"/>
      <c r="V178" s="1"/>
      <c r="W178" s="1"/>
      <c r="X178" s="1"/>
      <c r="Y178" s="1"/>
      <c r="Z178" s="1"/>
    </row>
    <row r="179" spans="1:26" ht="12" customHeight="1" x14ac:dyDescent="0.25">
      <c r="A179" s="12"/>
      <c r="B179" s="1"/>
      <c r="C179" s="1"/>
      <c r="D179" s="1"/>
      <c r="E179" s="1"/>
      <c r="F179" s="1"/>
      <c r="G179" s="1"/>
      <c r="H179" s="13"/>
      <c r="I179" s="1"/>
      <c r="J179" s="1"/>
      <c r="K179" s="1"/>
      <c r="L179" s="1"/>
      <c r="M179" s="1"/>
      <c r="N179" s="1"/>
      <c r="O179" s="1"/>
      <c r="P179" s="1"/>
      <c r="Q179" s="1"/>
      <c r="R179" s="1"/>
      <c r="S179" s="1"/>
      <c r="T179" s="1"/>
      <c r="U179" s="1"/>
      <c r="V179" s="1"/>
      <c r="W179" s="1"/>
      <c r="X179" s="1"/>
      <c r="Y179" s="1"/>
      <c r="Z179" s="1"/>
    </row>
    <row r="180" spans="1:26" ht="12" customHeight="1" x14ac:dyDescent="0.25">
      <c r="A180" s="12"/>
      <c r="B180" s="1"/>
      <c r="C180" s="1"/>
      <c r="D180" s="1"/>
      <c r="E180" s="1"/>
      <c r="F180" s="1"/>
      <c r="G180" s="1"/>
      <c r="H180" s="13"/>
      <c r="I180" s="1"/>
      <c r="J180" s="1"/>
      <c r="K180" s="1"/>
      <c r="L180" s="1"/>
      <c r="M180" s="1"/>
      <c r="N180" s="1"/>
      <c r="O180" s="1"/>
      <c r="P180" s="1"/>
      <c r="Q180" s="1"/>
      <c r="R180" s="1"/>
      <c r="S180" s="1"/>
      <c r="T180" s="1"/>
      <c r="U180" s="1"/>
      <c r="V180" s="1"/>
      <c r="W180" s="1"/>
      <c r="X180" s="1"/>
      <c r="Y180" s="1"/>
      <c r="Z180" s="1"/>
    </row>
    <row r="181" spans="1:26" ht="12" customHeight="1" x14ac:dyDescent="0.25">
      <c r="A181" s="12"/>
      <c r="B181" s="1"/>
      <c r="C181" s="1"/>
      <c r="D181" s="1"/>
      <c r="E181" s="1"/>
      <c r="F181" s="1"/>
      <c r="G181" s="1"/>
      <c r="H181" s="13"/>
      <c r="I181" s="1"/>
      <c r="J181" s="1"/>
      <c r="K181" s="1"/>
      <c r="L181" s="1"/>
      <c r="M181" s="1"/>
      <c r="N181" s="1"/>
      <c r="O181" s="1"/>
      <c r="P181" s="1"/>
      <c r="Q181" s="1"/>
      <c r="R181" s="1"/>
      <c r="S181" s="1"/>
      <c r="T181" s="1"/>
      <c r="U181" s="1"/>
      <c r="V181" s="1"/>
      <c r="W181" s="1"/>
      <c r="X181" s="1"/>
      <c r="Y181" s="1"/>
      <c r="Z181" s="1"/>
    </row>
    <row r="182" spans="1:26" ht="12" customHeight="1" x14ac:dyDescent="0.25">
      <c r="A182" s="12"/>
      <c r="B182" s="1"/>
      <c r="C182" s="1"/>
      <c r="D182" s="1"/>
      <c r="E182" s="1"/>
      <c r="F182" s="1"/>
      <c r="G182" s="1"/>
      <c r="H182" s="13"/>
      <c r="I182" s="1"/>
      <c r="J182" s="1"/>
      <c r="K182" s="1"/>
      <c r="L182" s="1"/>
      <c r="M182" s="1"/>
      <c r="N182" s="1"/>
      <c r="O182" s="1"/>
      <c r="P182" s="1"/>
      <c r="Q182" s="1"/>
      <c r="R182" s="1"/>
      <c r="S182" s="1"/>
      <c r="T182" s="1"/>
      <c r="U182" s="1"/>
      <c r="V182" s="1"/>
      <c r="W182" s="1"/>
      <c r="X182" s="1"/>
      <c r="Y182" s="1"/>
      <c r="Z182" s="1"/>
    </row>
    <row r="183" spans="1:26" ht="12" customHeight="1" x14ac:dyDescent="0.25">
      <c r="A183" s="12"/>
      <c r="B183" s="1"/>
      <c r="C183" s="1"/>
      <c r="D183" s="1"/>
      <c r="E183" s="1"/>
      <c r="F183" s="1"/>
      <c r="G183" s="1"/>
      <c r="H183" s="13"/>
      <c r="I183" s="1"/>
      <c r="J183" s="1"/>
      <c r="K183" s="1"/>
      <c r="L183" s="1"/>
      <c r="M183" s="1"/>
      <c r="N183" s="1"/>
      <c r="O183" s="1"/>
      <c r="P183" s="1"/>
      <c r="Q183" s="1"/>
      <c r="R183" s="1"/>
      <c r="S183" s="1"/>
      <c r="T183" s="1"/>
      <c r="U183" s="1"/>
      <c r="V183" s="1"/>
      <c r="W183" s="1"/>
      <c r="X183" s="1"/>
      <c r="Y183" s="1"/>
      <c r="Z183" s="1"/>
    </row>
    <row r="184" spans="1:26" ht="12" customHeight="1" x14ac:dyDescent="0.25">
      <c r="A184" s="12"/>
      <c r="B184" s="1"/>
      <c r="C184" s="1"/>
      <c r="D184" s="1"/>
      <c r="E184" s="1"/>
      <c r="F184" s="1"/>
      <c r="G184" s="1"/>
      <c r="H184" s="13"/>
      <c r="I184" s="1"/>
      <c r="J184" s="1"/>
      <c r="K184" s="1"/>
      <c r="L184" s="1"/>
      <c r="M184" s="1"/>
      <c r="N184" s="1"/>
      <c r="O184" s="1"/>
      <c r="P184" s="1"/>
      <c r="Q184" s="1"/>
      <c r="R184" s="1"/>
      <c r="S184" s="1"/>
      <c r="T184" s="1"/>
      <c r="U184" s="1"/>
      <c r="V184" s="1"/>
      <c r="W184" s="1"/>
      <c r="X184" s="1"/>
      <c r="Y184" s="1"/>
      <c r="Z184" s="1"/>
    </row>
    <row r="185" spans="1:26" ht="12" customHeight="1" x14ac:dyDescent="0.25">
      <c r="A185" s="12"/>
      <c r="B185" s="1"/>
      <c r="C185" s="1"/>
      <c r="D185" s="1"/>
      <c r="E185" s="1"/>
      <c r="F185" s="1"/>
      <c r="G185" s="1"/>
      <c r="H185" s="13"/>
      <c r="I185" s="1"/>
      <c r="J185" s="1"/>
      <c r="K185" s="1"/>
      <c r="L185" s="1"/>
      <c r="M185" s="1"/>
      <c r="N185" s="1"/>
      <c r="O185" s="1"/>
      <c r="P185" s="1"/>
      <c r="Q185" s="1"/>
      <c r="R185" s="1"/>
      <c r="S185" s="1"/>
      <c r="T185" s="1"/>
      <c r="U185" s="1"/>
      <c r="V185" s="1"/>
      <c r="W185" s="1"/>
      <c r="X185" s="1"/>
      <c r="Y185" s="1"/>
      <c r="Z185" s="1"/>
    </row>
    <row r="186" spans="1:26" ht="12" customHeight="1" x14ac:dyDescent="0.25">
      <c r="A186" s="12"/>
      <c r="B186" s="1"/>
      <c r="C186" s="1"/>
      <c r="D186" s="1"/>
      <c r="E186" s="1"/>
      <c r="F186" s="1"/>
      <c r="G186" s="1"/>
      <c r="H186" s="13"/>
      <c r="I186" s="1"/>
      <c r="J186" s="1"/>
      <c r="K186" s="1"/>
      <c r="L186" s="1"/>
      <c r="M186" s="1"/>
      <c r="N186" s="1"/>
      <c r="O186" s="1"/>
      <c r="P186" s="1"/>
      <c r="Q186" s="1"/>
      <c r="R186" s="1"/>
      <c r="S186" s="1"/>
      <c r="T186" s="1"/>
      <c r="U186" s="1"/>
      <c r="V186" s="1"/>
      <c r="W186" s="1"/>
      <c r="X186" s="1"/>
      <c r="Y186" s="1"/>
      <c r="Z186" s="1"/>
    </row>
    <row r="187" spans="1:26" ht="12" customHeight="1" x14ac:dyDescent="0.25">
      <c r="A187" s="12"/>
      <c r="B187" s="1"/>
      <c r="C187" s="1"/>
      <c r="D187" s="1"/>
      <c r="E187" s="1"/>
      <c r="F187" s="1"/>
      <c r="G187" s="1"/>
      <c r="H187" s="13"/>
      <c r="I187" s="1"/>
      <c r="J187" s="1"/>
      <c r="K187" s="1"/>
      <c r="L187" s="1"/>
      <c r="M187" s="1"/>
      <c r="N187" s="1"/>
      <c r="O187" s="1"/>
      <c r="P187" s="1"/>
      <c r="Q187" s="1"/>
      <c r="R187" s="1"/>
      <c r="S187" s="1"/>
      <c r="T187" s="1"/>
      <c r="U187" s="1"/>
      <c r="V187" s="1"/>
      <c r="W187" s="1"/>
      <c r="X187" s="1"/>
      <c r="Y187" s="1"/>
      <c r="Z187" s="1"/>
    </row>
    <row r="188" spans="1:26" ht="12" customHeight="1" x14ac:dyDescent="0.25">
      <c r="A188" s="12"/>
      <c r="B188" s="1"/>
      <c r="C188" s="1"/>
      <c r="D188" s="1"/>
      <c r="E188" s="1"/>
      <c r="F188" s="1"/>
      <c r="G188" s="1"/>
      <c r="H188" s="13"/>
      <c r="I188" s="1"/>
      <c r="J188" s="1"/>
      <c r="K188" s="1"/>
      <c r="L188" s="1"/>
      <c r="M188" s="1"/>
      <c r="N188" s="1"/>
      <c r="O188" s="1"/>
      <c r="P188" s="1"/>
      <c r="Q188" s="1"/>
      <c r="R188" s="1"/>
      <c r="S188" s="1"/>
      <c r="T188" s="1"/>
      <c r="U188" s="1"/>
      <c r="V188" s="1"/>
      <c r="W188" s="1"/>
      <c r="X188" s="1"/>
      <c r="Y188" s="1"/>
      <c r="Z188" s="1"/>
    </row>
    <row r="189" spans="1:26" ht="12" customHeight="1" x14ac:dyDescent="0.25">
      <c r="A189" s="12"/>
      <c r="B189" s="1"/>
      <c r="C189" s="1"/>
      <c r="D189" s="1"/>
      <c r="E189" s="1"/>
      <c r="F189" s="1"/>
      <c r="G189" s="1"/>
      <c r="H189" s="13"/>
      <c r="I189" s="1"/>
      <c r="J189" s="1"/>
      <c r="K189" s="1"/>
      <c r="L189" s="1"/>
      <c r="M189" s="1"/>
      <c r="N189" s="1"/>
      <c r="O189" s="1"/>
      <c r="P189" s="1"/>
      <c r="Q189" s="1"/>
      <c r="R189" s="1"/>
      <c r="S189" s="1"/>
      <c r="T189" s="1"/>
      <c r="U189" s="1"/>
      <c r="V189" s="1"/>
      <c r="W189" s="1"/>
      <c r="X189" s="1"/>
      <c r="Y189" s="1"/>
      <c r="Z189" s="1"/>
    </row>
    <row r="190" spans="1:26" ht="12" customHeight="1" x14ac:dyDescent="0.25">
      <c r="A190" s="12"/>
      <c r="B190" s="1"/>
      <c r="C190" s="1"/>
      <c r="D190" s="1"/>
      <c r="E190" s="1"/>
      <c r="F190" s="1"/>
      <c r="G190" s="1"/>
      <c r="H190" s="13"/>
      <c r="I190" s="1"/>
      <c r="J190" s="1"/>
      <c r="K190" s="1"/>
      <c r="L190" s="1"/>
      <c r="M190" s="1"/>
      <c r="N190" s="1"/>
      <c r="O190" s="1"/>
      <c r="P190" s="1"/>
      <c r="Q190" s="1"/>
      <c r="R190" s="1"/>
      <c r="S190" s="1"/>
      <c r="T190" s="1"/>
      <c r="U190" s="1"/>
      <c r="V190" s="1"/>
      <c r="W190" s="1"/>
      <c r="X190" s="1"/>
      <c r="Y190" s="1"/>
      <c r="Z190" s="1"/>
    </row>
    <row r="191" spans="1:26" ht="12" customHeight="1" x14ac:dyDescent="0.25">
      <c r="A191" s="12"/>
      <c r="B191" s="1"/>
      <c r="C191" s="1"/>
      <c r="D191" s="1"/>
      <c r="E191" s="1"/>
      <c r="F191" s="1"/>
      <c r="G191" s="1"/>
      <c r="H191" s="13"/>
      <c r="I191" s="1"/>
      <c r="J191" s="1"/>
      <c r="K191" s="1"/>
      <c r="L191" s="1"/>
      <c r="M191" s="1"/>
      <c r="N191" s="1"/>
      <c r="O191" s="1"/>
      <c r="P191" s="1"/>
      <c r="Q191" s="1"/>
      <c r="R191" s="1"/>
      <c r="S191" s="1"/>
      <c r="T191" s="1"/>
      <c r="U191" s="1"/>
      <c r="V191" s="1"/>
      <c r="W191" s="1"/>
      <c r="X191" s="1"/>
      <c r="Y191" s="1"/>
      <c r="Z191" s="1"/>
    </row>
    <row r="192" spans="1:26" ht="12" customHeight="1" x14ac:dyDescent="0.25">
      <c r="A192" s="12"/>
      <c r="B192" s="1"/>
      <c r="C192" s="1"/>
      <c r="D192" s="1"/>
      <c r="E192" s="1"/>
      <c r="F192" s="1"/>
      <c r="G192" s="1"/>
      <c r="H192" s="13"/>
      <c r="I192" s="1"/>
      <c r="J192" s="1"/>
      <c r="K192" s="1"/>
      <c r="L192" s="1"/>
      <c r="M192" s="1"/>
      <c r="N192" s="1"/>
      <c r="O192" s="1"/>
      <c r="P192" s="1"/>
      <c r="Q192" s="1"/>
      <c r="R192" s="1"/>
      <c r="S192" s="1"/>
      <c r="T192" s="1"/>
      <c r="U192" s="1"/>
      <c r="V192" s="1"/>
      <c r="W192" s="1"/>
      <c r="X192" s="1"/>
      <c r="Y192" s="1"/>
      <c r="Z192" s="1"/>
    </row>
    <row r="193" spans="1:26" ht="12" customHeight="1" x14ac:dyDescent="0.25">
      <c r="A193" s="12"/>
      <c r="B193" s="1"/>
      <c r="C193" s="1"/>
      <c r="D193" s="1"/>
      <c r="E193" s="1"/>
      <c r="F193" s="1"/>
      <c r="G193" s="1"/>
      <c r="H193" s="13"/>
      <c r="I193" s="1"/>
      <c r="J193" s="1"/>
      <c r="K193" s="1"/>
      <c r="L193" s="1"/>
      <c r="M193" s="1"/>
      <c r="N193" s="1"/>
      <c r="O193" s="1"/>
      <c r="P193" s="1"/>
      <c r="Q193" s="1"/>
      <c r="R193" s="1"/>
      <c r="S193" s="1"/>
      <c r="T193" s="1"/>
      <c r="U193" s="1"/>
      <c r="V193" s="1"/>
      <c r="W193" s="1"/>
      <c r="X193" s="1"/>
      <c r="Y193" s="1"/>
      <c r="Z193" s="1"/>
    </row>
    <row r="194" spans="1:26" ht="12" customHeight="1" x14ac:dyDescent="0.25">
      <c r="A194" s="12"/>
      <c r="B194" s="1"/>
      <c r="C194" s="1"/>
      <c r="D194" s="1"/>
      <c r="E194" s="1"/>
      <c r="F194" s="1"/>
      <c r="G194" s="1"/>
      <c r="H194" s="13"/>
      <c r="I194" s="1"/>
      <c r="J194" s="1"/>
      <c r="K194" s="1"/>
      <c r="L194" s="1"/>
      <c r="M194" s="1"/>
      <c r="N194" s="1"/>
      <c r="O194" s="1"/>
      <c r="P194" s="1"/>
      <c r="Q194" s="1"/>
      <c r="R194" s="1"/>
      <c r="S194" s="1"/>
      <c r="T194" s="1"/>
      <c r="U194" s="1"/>
      <c r="V194" s="1"/>
      <c r="W194" s="1"/>
      <c r="X194" s="1"/>
      <c r="Y194" s="1"/>
      <c r="Z194" s="1"/>
    </row>
    <row r="195" spans="1:26" ht="12" customHeight="1" x14ac:dyDescent="0.25">
      <c r="A195" s="12"/>
      <c r="B195" s="1"/>
      <c r="C195" s="1"/>
      <c r="D195" s="1"/>
      <c r="E195" s="1"/>
      <c r="F195" s="1"/>
      <c r="G195" s="1"/>
      <c r="H195" s="13"/>
      <c r="I195" s="1"/>
      <c r="J195" s="1"/>
      <c r="K195" s="1"/>
      <c r="L195" s="1"/>
      <c r="M195" s="1"/>
      <c r="N195" s="1"/>
      <c r="O195" s="1"/>
      <c r="P195" s="1"/>
      <c r="Q195" s="1"/>
      <c r="R195" s="1"/>
      <c r="S195" s="1"/>
      <c r="T195" s="1"/>
      <c r="U195" s="1"/>
      <c r="V195" s="1"/>
      <c r="W195" s="1"/>
      <c r="X195" s="1"/>
      <c r="Y195" s="1"/>
      <c r="Z195" s="1"/>
    </row>
    <row r="196" spans="1:26" ht="12" customHeight="1" x14ac:dyDescent="0.25">
      <c r="A196" s="12"/>
      <c r="B196" s="1"/>
      <c r="C196" s="1"/>
      <c r="D196" s="1"/>
      <c r="E196" s="1"/>
      <c r="F196" s="1"/>
      <c r="G196" s="1"/>
      <c r="H196" s="13"/>
      <c r="I196" s="1"/>
      <c r="J196" s="1"/>
      <c r="K196" s="1"/>
      <c r="L196" s="1"/>
      <c r="M196" s="1"/>
      <c r="N196" s="1"/>
      <c r="O196" s="1"/>
      <c r="P196" s="1"/>
      <c r="Q196" s="1"/>
      <c r="R196" s="1"/>
      <c r="S196" s="1"/>
      <c r="T196" s="1"/>
      <c r="U196" s="1"/>
      <c r="V196" s="1"/>
      <c r="W196" s="1"/>
      <c r="X196" s="1"/>
      <c r="Y196" s="1"/>
      <c r="Z196" s="1"/>
    </row>
    <row r="197" spans="1:26" ht="12" customHeight="1" x14ac:dyDescent="0.25">
      <c r="A197" s="12"/>
      <c r="B197" s="1"/>
      <c r="C197" s="1"/>
      <c r="D197" s="1"/>
      <c r="E197" s="1"/>
      <c r="F197" s="1"/>
      <c r="G197" s="1"/>
      <c r="H197" s="13"/>
      <c r="I197" s="1"/>
      <c r="J197" s="1"/>
      <c r="K197" s="1"/>
      <c r="L197" s="1"/>
      <c r="M197" s="1"/>
      <c r="N197" s="1"/>
      <c r="O197" s="1"/>
      <c r="P197" s="1"/>
      <c r="Q197" s="1"/>
      <c r="R197" s="1"/>
      <c r="S197" s="1"/>
      <c r="T197" s="1"/>
      <c r="U197" s="1"/>
      <c r="V197" s="1"/>
      <c r="W197" s="1"/>
      <c r="X197" s="1"/>
      <c r="Y197" s="1"/>
      <c r="Z197" s="1"/>
    </row>
    <row r="198" spans="1:26" ht="12" customHeight="1" x14ac:dyDescent="0.25">
      <c r="A198" s="12"/>
      <c r="B198" s="1"/>
      <c r="C198" s="1"/>
      <c r="D198" s="1"/>
      <c r="E198" s="1"/>
      <c r="F198" s="1"/>
      <c r="G198" s="1"/>
      <c r="H198" s="13"/>
      <c r="I198" s="1"/>
      <c r="J198" s="1"/>
      <c r="K198" s="1"/>
      <c r="L198" s="1"/>
      <c r="M198" s="1"/>
      <c r="N198" s="1"/>
      <c r="O198" s="1"/>
      <c r="P198" s="1"/>
      <c r="Q198" s="1"/>
      <c r="R198" s="1"/>
      <c r="S198" s="1"/>
      <c r="T198" s="1"/>
      <c r="U198" s="1"/>
      <c r="V198" s="1"/>
      <c r="W198" s="1"/>
      <c r="X198" s="1"/>
      <c r="Y198" s="1"/>
      <c r="Z198" s="1"/>
    </row>
    <row r="199" spans="1:26" ht="12" customHeight="1" x14ac:dyDescent="0.25">
      <c r="A199" s="12"/>
      <c r="B199" s="1"/>
      <c r="C199" s="1"/>
      <c r="D199" s="1"/>
      <c r="E199" s="1"/>
      <c r="F199" s="1"/>
      <c r="G199" s="1"/>
      <c r="H199" s="13"/>
      <c r="I199" s="1"/>
      <c r="J199" s="1"/>
      <c r="K199" s="1"/>
      <c r="L199" s="1"/>
      <c r="M199" s="1"/>
      <c r="N199" s="1"/>
      <c r="O199" s="1"/>
      <c r="P199" s="1"/>
      <c r="Q199" s="1"/>
      <c r="R199" s="1"/>
      <c r="S199" s="1"/>
      <c r="T199" s="1"/>
      <c r="U199" s="1"/>
      <c r="V199" s="1"/>
      <c r="W199" s="1"/>
      <c r="X199" s="1"/>
      <c r="Y199" s="1"/>
      <c r="Z199" s="1"/>
    </row>
    <row r="200" spans="1:26" ht="12" customHeight="1" x14ac:dyDescent="0.25">
      <c r="A200" s="12"/>
      <c r="B200" s="1"/>
      <c r="C200" s="1"/>
      <c r="D200" s="1"/>
      <c r="E200" s="1"/>
      <c r="F200" s="1"/>
      <c r="G200" s="1"/>
      <c r="H200" s="13"/>
      <c r="I200" s="1"/>
      <c r="J200" s="1"/>
      <c r="K200" s="1"/>
      <c r="L200" s="1"/>
      <c r="M200" s="1"/>
      <c r="N200" s="1"/>
      <c r="O200" s="1"/>
      <c r="P200" s="1"/>
      <c r="Q200" s="1"/>
      <c r="R200" s="1"/>
      <c r="S200" s="1"/>
      <c r="T200" s="1"/>
      <c r="U200" s="1"/>
      <c r="V200" s="1"/>
      <c r="W200" s="1"/>
      <c r="X200" s="1"/>
      <c r="Y200" s="1"/>
      <c r="Z200" s="1"/>
    </row>
    <row r="201" spans="1:26" ht="12" customHeight="1" x14ac:dyDescent="0.25">
      <c r="A201" s="12"/>
      <c r="B201" s="1"/>
      <c r="C201" s="1"/>
      <c r="D201" s="1"/>
      <c r="E201" s="1"/>
      <c r="F201" s="1"/>
      <c r="G201" s="1"/>
      <c r="H201" s="13"/>
      <c r="I201" s="1"/>
      <c r="J201" s="1"/>
      <c r="K201" s="1"/>
      <c r="L201" s="1"/>
      <c r="M201" s="1"/>
      <c r="N201" s="1"/>
      <c r="O201" s="1"/>
      <c r="P201" s="1"/>
      <c r="Q201" s="1"/>
      <c r="R201" s="1"/>
      <c r="S201" s="1"/>
      <c r="T201" s="1"/>
      <c r="U201" s="1"/>
      <c r="V201" s="1"/>
      <c r="W201" s="1"/>
      <c r="X201" s="1"/>
      <c r="Y201" s="1"/>
      <c r="Z201" s="1"/>
    </row>
    <row r="202" spans="1:26" ht="12" customHeight="1" x14ac:dyDescent="0.25">
      <c r="A202" s="12"/>
      <c r="B202" s="1"/>
      <c r="C202" s="1"/>
      <c r="D202" s="1"/>
      <c r="E202" s="1"/>
      <c r="F202" s="1"/>
      <c r="G202" s="1"/>
      <c r="H202" s="13"/>
      <c r="I202" s="1"/>
      <c r="J202" s="1"/>
      <c r="K202" s="1"/>
      <c r="L202" s="1"/>
      <c r="M202" s="1"/>
      <c r="N202" s="1"/>
      <c r="O202" s="1"/>
      <c r="P202" s="1"/>
      <c r="Q202" s="1"/>
      <c r="R202" s="1"/>
      <c r="S202" s="1"/>
      <c r="T202" s="1"/>
      <c r="U202" s="1"/>
      <c r="V202" s="1"/>
      <c r="W202" s="1"/>
      <c r="X202" s="1"/>
      <c r="Y202" s="1"/>
      <c r="Z202" s="1"/>
    </row>
    <row r="203" spans="1:26" ht="12" customHeight="1" x14ac:dyDescent="0.25">
      <c r="A203" s="12"/>
      <c r="B203" s="1"/>
      <c r="C203" s="1"/>
      <c r="D203" s="1"/>
      <c r="E203" s="1"/>
      <c r="F203" s="1"/>
      <c r="G203" s="1"/>
      <c r="H203" s="13"/>
      <c r="I203" s="1"/>
      <c r="J203" s="1"/>
      <c r="K203" s="1"/>
      <c r="L203" s="1"/>
      <c r="M203" s="1"/>
      <c r="N203" s="1"/>
      <c r="O203" s="1"/>
      <c r="P203" s="1"/>
      <c r="Q203" s="1"/>
      <c r="R203" s="1"/>
      <c r="S203" s="1"/>
      <c r="T203" s="1"/>
      <c r="U203" s="1"/>
      <c r="V203" s="1"/>
      <c r="W203" s="1"/>
      <c r="X203" s="1"/>
      <c r="Y203" s="1"/>
      <c r="Z203" s="1"/>
    </row>
    <row r="204" spans="1:26" ht="12" customHeight="1" x14ac:dyDescent="0.25">
      <c r="A204" s="12"/>
      <c r="B204" s="1"/>
      <c r="C204" s="1"/>
      <c r="D204" s="1"/>
      <c r="E204" s="1"/>
      <c r="F204" s="1"/>
      <c r="G204" s="1"/>
      <c r="H204" s="13"/>
      <c r="I204" s="1"/>
      <c r="J204" s="1"/>
      <c r="K204" s="1"/>
      <c r="L204" s="1"/>
      <c r="M204" s="1"/>
      <c r="N204" s="1"/>
      <c r="O204" s="1"/>
      <c r="P204" s="1"/>
      <c r="Q204" s="1"/>
      <c r="R204" s="1"/>
      <c r="S204" s="1"/>
      <c r="T204" s="1"/>
      <c r="U204" s="1"/>
      <c r="V204" s="1"/>
      <c r="W204" s="1"/>
      <c r="X204" s="1"/>
      <c r="Y204" s="1"/>
      <c r="Z204" s="1"/>
    </row>
    <row r="205" spans="1:26" ht="12" customHeight="1" x14ac:dyDescent="0.25">
      <c r="A205" s="12"/>
      <c r="B205" s="1"/>
      <c r="C205" s="1"/>
      <c r="D205" s="1"/>
      <c r="E205" s="1"/>
      <c r="F205" s="1"/>
      <c r="G205" s="1"/>
      <c r="H205" s="13"/>
      <c r="I205" s="1"/>
      <c r="J205" s="1"/>
      <c r="K205" s="1"/>
      <c r="L205" s="1"/>
      <c r="M205" s="1"/>
      <c r="N205" s="1"/>
      <c r="O205" s="1"/>
      <c r="P205" s="1"/>
      <c r="Q205" s="1"/>
      <c r="R205" s="1"/>
      <c r="S205" s="1"/>
      <c r="T205" s="1"/>
      <c r="U205" s="1"/>
      <c r="V205" s="1"/>
      <c r="W205" s="1"/>
      <c r="X205" s="1"/>
      <c r="Y205" s="1"/>
      <c r="Z205" s="1"/>
    </row>
    <row r="206" spans="1:26" ht="12" customHeight="1" x14ac:dyDescent="0.25">
      <c r="A206" s="12"/>
      <c r="B206" s="1"/>
      <c r="C206" s="1"/>
      <c r="D206" s="1"/>
      <c r="E206" s="1"/>
      <c r="F206" s="1"/>
      <c r="G206" s="1"/>
      <c r="H206" s="13"/>
      <c r="I206" s="1"/>
      <c r="J206" s="1"/>
      <c r="K206" s="1"/>
      <c r="L206" s="1"/>
      <c r="M206" s="1"/>
      <c r="N206" s="1"/>
      <c r="O206" s="1"/>
      <c r="P206" s="1"/>
      <c r="Q206" s="1"/>
      <c r="R206" s="1"/>
      <c r="S206" s="1"/>
      <c r="T206" s="1"/>
      <c r="U206" s="1"/>
      <c r="V206" s="1"/>
      <c r="W206" s="1"/>
      <c r="X206" s="1"/>
      <c r="Y206" s="1"/>
      <c r="Z206" s="1"/>
    </row>
    <row r="207" spans="1:26" ht="12" customHeight="1" x14ac:dyDescent="0.25">
      <c r="A207" s="12"/>
      <c r="B207" s="1"/>
      <c r="C207" s="1"/>
      <c r="D207" s="1"/>
      <c r="E207" s="1"/>
      <c r="F207" s="1"/>
      <c r="G207" s="1"/>
      <c r="H207" s="13"/>
      <c r="I207" s="1"/>
      <c r="J207" s="1"/>
      <c r="K207" s="1"/>
      <c r="L207" s="1"/>
      <c r="M207" s="1"/>
      <c r="N207" s="1"/>
      <c r="O207" s="1"/>
      <c r="P207" s="1"/>
      <c r="Q207" s="1"/>
      <c r="R207" s="1"/>
      <c r="S207" s="1"/>
      <c r="T207" s="1"/>
      <c r="U207" s="1"/>
      <c r="V207" s="1"/>
      <c r="W207" s="1"/>
      <c r="X207" s="1"/>
      <c r="Y207" s="1"/>
      <c r="Z207" s="1"/>
    </row>
    <row r="208" spans="1:26" ht="12" customHeight="1" x14ac:dyDescent="0.25">
      <c r="A208" s="12"/>
      <c r="B208" s="1"/>
      <c r="C208" s="1"/>
      <c r="D208" s="1"/>
      <c r="E208" s="1"/>
      <c r="F208" s="1"/>
      <c r="G208" s="1"/>
      <c r="H208" s="13"/>
      <c r="I208" s="1"/>
      <c r="J208" s="1"/>
      <c r="K208" s="1"/>
      <c r="L208" s="1"/>
      <c r="M208" s="1"/>
      <c r="N208" s="1"/>
      <c r="O208" s="1"/>
      <c r="P208" s="1"/>
      <c r="Q208" s="1"/>
      <c r="R208" s="1"/>
      <c r="S208" s="1"/>
      <c r="T208" s="1"/>
      <c r="U208" s="1"/>
      <c r="V208" s="1"/>
      <c r="W208" s="1"/>
      <c r="X208" s="1"/>
      <c r="Y208" s="1"/>
      <c r="Z208" s="1"/>
    </row>
    <row r="209" spans="1:26" ht="12" customHeight="1" x14ac:dyDescent="0.25">
      <c r="A209" s="12"/>
      <c r="B209" s="1"/>
      <c r="C209" s="1"/>
      <c r="D209" s="1"/>
      <c r="E209" s="1"/>
      <c r="F209" s="1"/>
      <c r="G209" s="1"/>
      <c r="H209" s="13"/>
      <c r="I209" s="1"/>
      <c r="J209" s="1"/>
      <c r="K209" s="1"/>
      <c r="L209" s="1"/>
      <c r="M209" s="1"/>
      <c r="N209" s="1"/>
      <c r="O209" s="1"/>
      <c r="P209" s="1"/>
      <c r="Q209" s="1"/>
      <c r="R209" s="1"/>
      <c r="S209" s="1"/>
      <c r="T209" s="1"/>
      <c r="U209" s="1"/>
      <c r="V209" s="1"/>
      <c r="W209" s="1"/>
      <c r="X209" s="1"/>
      <c r="Y209" s="1"/>
      <c r="Z209" s="1"/>
    </row>
    <row r="210" spans="1:26" ht="12" customHeight="1" x14ac:dyDescent="0.25">
      <c r="A210" s="12"/>
      <c r="B210" s="1"/>
      <c r="C210" s="1"/>
      <c r="D210" s="1"/>
      <c r="E210" s="1"/>
      <c r="F210" s="1"/>
      <c r="G210" s="1"/>
      <c r="H210" s="13"/>
      <c r="I210" s="1"/>
      <c r="J210" s="1"/>
      <c r="K210" s="1"/>
      <c r="L210" s="1"/>
      <c r="M210" s="1"/>
      <c r="N210" s="1"/>
      <c r="O210" s="1"/>
      <c r="P210" s="1"/>
      <c r="Q210" s="1"/>
      <c r="R210" s="1"/>
      <c r="S210" s="1"/>
      <c r="T210" s="1"/>
      <c r="U210" s="1"/>
      <c r="V210" s="1"/>
      <c r="W210" s="1"/>
      <c r="X210" s="1"/>
      <c r="Y210" s="1"/>
      <c r="Z210" s="1"/>
    </row>
    <row r="211" spans="1:26" ht="12" customHeight="1" x14ac:dyDescent="0.25">
      <c r="A211" s="12"/>
      <c r="B211" s="1"/>
      <c r="C211" s="1"/>
      <c r="D211" s="1"/>
      <c r="E211" s="1"/>
      <c r="F211" s="1"/>
      <c r="G211" s="1"/>
      <c r="H211" s="13"/>
      <c r="I211" s="1"/>
      <c r="J211" s="1"/>
      <c r="K211" s="1"/>
      <c r="L211" s="1"/>
      <c r="M211" s="1"/>
      <c r="N211" s="1"/>
      <c r="O211" s="1"/>
      <c r="P211" s="1"/>
      <c r="Q211" s="1"/>
      <c r="R211" s="1"/>
      <c r="S211" s="1"/>
      <c r="T211" s="1"/>
      <c r="U211" s="1"/>
      <c r="V211" s="1"/>
      <c r="W211" s="1"/>
      <c r="X211" s="1"/>
      <c r="Y211" s="1"/>
      <c r="Z211" s="1"/>
    </row>
    <row r="212" spans="1:26" ht="12" customHeight="1" x14ac:dyDescent="0.25">
      <c r="A212" s="12"/>
      <c r="B212" s="1"/>
      <c r="C212" s="1"/>
      <c r="D212" s="1"/>
      <c r="E212" s="1"/>
      <c r="F212" s="1"/>
      <c r="G212" s="1"/>
      <c r="H212" s="13"/>
      <c r="I212" s="1"/>
      <c r="J212" s="1"/>
      <c r="K212" s="1"/>
      <c r="L212" s="1"/>
      <c r="M212" s="1"/>
      <c r="N212" s="1"/>
      <c r="O212" s="1"/>
      <c r="P212" s="1"/>
      <c r="Q212" s="1"/>
      <c r="R212" s="1"/>
      <c r="S212" s="1"/>
      <c r="T212" s="1"/>
      <c r="U212" s="1"/>
      <c r="V212" s="1"/>
      <c r="W212" s="1"/>
      <c r="X212" s="1"/>
      <c r="Y212" s="1"/>
      <c r="Z212" s="1"/>
    </row>
    <row r="213" spans="1:26" ht="12" customHeight="1" x14ac:dyDescent="0.25">
      <c r="A213" s="12"/>
      <c r="B213" s="1"/>
      <c r="C213" s="1"/>
      <c r="D213" s="1"/>
      <c r="E213" s="1"/>
      <c r="F213" s="1"/>
      <c r="G213" s="1"/>
      <c r="H213" s="13"/>
      <c r="I213" s="1"/>
      <c r="J213" s="1"/>
      <c r="K213" s="1"/>
      <c r="L213" s="1"/>
      <c r="M213" s="1"/>
      <c r="N213" s="1"/>
      <c r="O213" s="1"/>
      <c r="P213" s="1"/>
      <c r="Q213" s="1"/>
      <c r="R213" s="1"/>
      <c r="S213" s="1"/>
      <c r="T213" s="1"/>
      <c r="U213" s="1"/>
      <c r="V213" s="1"/>
      <c r="W213" s="1"/>
      <c r="X213" s="1"/>
      <c r="Y213" s="1"/>
      <c r="Z213" s="1"/>
    </row>
    <row r="214" spans="1:26" ht="12" customHeight="1" x14ac:dyDescent="0.25">
      <c r="C214" s="1"/>
      <c r="D214" s="1"/>
      <c r="K214" s="1"/>
      <c r="L214" s="1"/>
      <c r="M214" s="1"/>
      <c r="N214" s="1"/>
      <c r="O214" s="1"/>
      <c r="P214" s="1"/>
      <c r="Q214" s="1"/>
      <c r="R214" s="1"/>
      <c r="S214" s="1"/>
      <c r="T214" s="1"/>
      <c r="U214" s="1"/>
      <c r="V214" s="1"/>
      <c r="W214" s="1"/>
      <c r="X214" s="1"/>
      <c r="Y214" s="1"/>
      <c r="Z214" s="1"/>
    </row>
    <row r="215" spans="1:26" ht="15.75" customHeight="1" x14ac:dyDescent="0.25"/>
    <row r="216" spans="1:26" ht="15.75" customHeight="1" x14ac:dyDescent="0.25"/>
    <row r="217" spans="1:26" ht="15.75" customHeight="1" x14ac:dyDescent="0.25"/>
    <row r="218" spans="1:26" ht="15.75" customHeight="1" x14ac:dyDescent="0.25"/>
    <row r="219" spans="1:26" ht="15.75" customHeight="1" x14ac:dyDescent="0.25"/>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sheetData>
  <sheetProtection algorithmName="SHA-512" hashValue="PgwfijKehkqdZti/O7wPoI8S91cQuaCJTL32/XbxM+hmVmwNSTE8khM7DBXQEseBjoJKTXbSPrfBFPSatBBHEw==" saltValue="vZt/RbJTIbjG8DafG01NWA==" spinCount="100000" sheet="1" objects="1" scenarios="1"/>
  <mergeCells count="12">
    <mergeCell ref="C6:C16"/>
    <mergeCell ref="D6:D16"/>
    <mergeCell ref="G4:H4"/>
    <mergeCell ref="I4:I5"/>
    <mergeCell ref="A1:J1"/>
    <mergeCell ref="A2:J2"/>
    <mergeCell ref="A4:A5"/>
    <mergeCell ref="B4:B5"/>
    <mergeCell ref="C4:C5"/>
    <mergeCell ref="D4:D5"/>
    <mergeCell ref="E4:F4"/>
    <mergeCell ref="J4:J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5" width="8" style="36" customWidth="1"/>
    <col min="6" max="6" width="11.42578125" style="36" customWidth="1"/>
    <col min="7" max="7" width="9.28515625" style="36" customWidth="1"/>
    <col min="8" max="8" width="8.42578125" style="36" customWidth="1"/>
    <col min="9" max="9" width="16.28515625" style="36" customWidth="1"/>
    <col min="10" max="12" width="16.5703125" style="36" customWidth="1"/>
    <col min="13" max="13" width="11.85546875" style="36" customWidth="1"/>
    <col min="14" max="14" width="5.5703125" style="36" customWidth="1"/>
    <col min="15" max="15" width="14.570312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37"/>
      <c r="B1" s="238"/>
      <c r="C1" s="238"/>
      <c r="D1" s="238"/>
      <c r="E1" s="239"/>
      <c r="F1" s="241"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1" t="s">
        <v>50</v>
      </c>
      <c r="G2" s="197"/>
      <c r="H2" s="197"/>
      <c r="I2" s="197"/>
      <c r="J2" s="197"/>
      <c r="K2" s="197"/>
      <c r="L2" s="197"/>
      <c r="M2" s="197"/>
      <c r="N2" s="197"/>
      <c r="O2" s="198"/>
      <c r="P2" s="35"/>
      <c r="Q2" s="37" t="s">
        <v>51</v>
      </c>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102</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40</v>
      </c>
      <c r="B11" s="214"/>
      <c r="C11" s="50">
        <f>O15</f>
        <v>4</v>
      </c>
      <c r="D11" s="51"/>
      <c r="E11" s="215">
        <v>0</v>
      </c>
      <c r="F11" s="214"/>
      <c r="G11" s="215">
        <f>O19</f>
        <v>3</v>
      </c>
      <c r="H11" s="214"/>
      <c r="I11" s="52">
        <f>O21</f>
        <v>3</v>
      </c>
      <c r="J11" s="52">
        <f>O26</f>
        <v>2.34</v>
      </c>
      <c r="K11" s="52" t="str">
        <f>O31</f>
        <v>3.49</v>
      </c>
      <c r="L11" s="53">
        <f>O36</f>
        <v>0</v>
      </c>
      <c r="M11" s="54"/>
      <c r="N11" s="54"/>
      <c r="O11" s="55">
        <f>IF( SUM(C11:L11)&lt;=40,SUM(C11:L11),"EXCEDE LOS 40 PUNTOS")</f>
        <v>12.34</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160</v>
      </c>
      <c r="B15" s="207"/>
      <c r="C15" s="59"/>
      <c r="D15" s="208" t="s">
        <v>161</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162</v>
      </c>
      <c r="B17" s="198"/>
      <c r="C17" s="43"/>
      <c r="D17" s="65"/>
      <c r="E17" s="211" t="s">
        <v>163</v>
      </c>
      <c r="F17" s="197"/>
      <c r="G17" s="197"/>
      <c r="H17" s="197"/>
      <c r="I17" s="197"/>
      <c r="J17" s="197"/>
      <c r="K17" s="197"/>
      <c r="L17" s="197"/>
      <c r="M17" s="198"/>
      <c r="N17" s="60"/>
      <c r="O17" s="61">
        <f>E11</f>
        <v>0</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164</v>
      </c>
      <c r="B19" s="198"/>
      <c r="C19" s="59"/>
      <c r="D19" s="66"/>
      <c r="E19" s="212" t="s">
        <v>165</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48.75" customHeight="1" x14ac:dyDescent="0.25">
      <c r="A21" s="210" t="s">
        <v>166</v>
      </c>
      <c r="B21" s="198"/>
      <c r="C21" s="59"/>
      <c r="D21" s="211" t="s">
        <v>167</v>
      </c>
      <c r="E21" s="197"/>
      <c r="F21" s="197"/>
      <c r="G21" s="197"/>
      <c r="H21" s="197"/>
      <c r="I21" s="197"/>
      <c r="J21" s="197"/>
      <c r="K21" s="197"/>
      <c r="L21" s="197"/>
      <c r="M21" s="198"/>
      <c r="N21" s="60"/>
      <c r="O21" s="61">
        <v>3</v>
      </c>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f>O15+O17+O19+O21</f>
        <v>10</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160.5" customHeight="1" x14ac:dyDescent="0.25">
      <c r="A26" s="206" t="s">
        <v>168</v>
      </c>
      <c r="B26" s="207"/>
      <c r="C26" s="59"/>
      <c r="D26" s="208" t="s">
        <v>169</v>
      </c>
      <c r="E26" s="209"/>
      <c r="F26" s="209"/>
      <c r="G26" s="209"/>
      <c r="H26" s="209"/>
      <c r="I26" s="209"/>
      <c r="J26" s="209"/>
      <c r="K26" s="209"/>
      <c r="L26" s="209"/>
      <c r="M26" s="207"/>
      <c r="N26" s="60"/>
      <c r="O26" s="61">
        <v>2.34</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35"/>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O26</f>
        <v>2.34</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213" customHeight="1" x14ac:dyDescent="0.25">
      <c r="A31" s="206" t="s">
        <v>85</v>
      </c>
      <c r="B31" s="207"/>
      <c r="C31" s="59"/>
      <c r="D31" s="208" t="s">
        <v>170</v>
      </c>
      <c r="E31" s="209"/>
      <c r="F31" s="209"/>
      <c r="G31" s="209"/>
      <c r="H31" s="209"/>
      <c r="I31" s="209"/>
      <c r="J31" s="209"/>
      <c r="K31" s="209"/>
      <c r="L31" s="209"/>
      <c r="M31" s="207"/>
      <c r="N31" s="60"/>
      <c r="O31" s="61" t="s">
        <v>171</v>
      </c>
      <c r="P31" s="35"/>
      <c r="Q31" s="35"/>
      <c r="R31" s="35"/>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v>3.49</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15.75"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294" customHeight="1" x14ac:dyDescent="0.25">
      <c r="A36" s="210" t="s">
        <v>89</v>
      </c>
      <c r="B36" s="198"/>
      <c r="C36" s="59"/>
      <c r="D36" s="208" t="s">
        <v>172</v>
      </c>
      <c r="E36" s="209"/>
      <c r="F36" s="209"/>
      <c r="G36" s="209"/>
      <c r="H36" s="209"/>
      <c r="I36" s="209"/>
      <c r="J36" s="209"/>
      <c r="K36" s="209"/>
      <c r="L36" s="209"/>
      <c r="M36" s="207"/>
      <c r="N36" s="60"/>
      <c r="O36" s="61">
        <v>0</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35"/>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0</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35.25" customHeight="1" x14ac:dyDescent="0.25">
      <c r="A41" s="199" t="s">
        <v>68</v>
      </c>
      <c r="B41" s="200"/>
      <c r="C41" s="200"/>
      <c r="D41" s="200"/>
      <c r="E41" s="200"/>
      <c r="F41" s="200"/>
      <c r="G41" s="200"/>
      <c r="H41" s="200"/>
      <c r="I41" s="200"/>
      <c r="J41" s="200"/>
      <c r="K41" s="200"/>
      <c r="L41" s="200"/>
      <c r="M41" s="201"/>
      <c r="N41" s="79"/>
      <c r="O41" s="80">
        <f>IF((O23+O28+O33+O38)&lt;=40,(O23+O28+O33+O38),"ERROR EXCEDE LOS 40 PUNTOS")</f>
        <v>15.83</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15.75" customHeight="1" x14ac:dyDescent="0.25">
      <c r="A43" s="81"/>
      <c r="B43" s="43"/>
      <c r="C43" s="43"/>
      <c r="D43" s="43"/>
      <c r="E43" s="43"/>
      <c r="F43" s="43"/>
      <c r="G43" s="43"/>
      <c r="H43" s="43"/>
      <c r="I43" s="43"/>
      <c r="J43" s="43"/>
      <c r="K43" s="43"/>
      <c r="L43" s="43"/>
      <c r="M43" s="43"/>
      <c r="N43" s="43"/>
      <c r="O43" s="82"/>
      <c r="P43" s="35"/>
      <c r="Q43" s="35"/>
      <c r="R43" s="35"/>
      <c r="S43" s="35"/>
      <c r="T43" s="35"/>
      <c r="U43" s="35"/>
      <c r="V43" s="35"/>
      <c r="W43" s="35"/>
      <c r="X43" s="35"/>
      <c r="Y43" s="35"/>
      <c r="Z43" s="35"/>
    </row>
    <row r="44" spans="1:26" ht="15.75" customHeight="1" x14ac:dyDescent="0.25">
      <c r="A44" s="81"/>
      <c r="B44" s="43"/>
      <c r="C44" s="43"/>
      <c r="D44" s="43"/>
      <c r="E44" s="43"/>
      <c r="F44" s="43"/>
      <c r="G44" s="43"/>
      <c r="H44" s="43"/>
      <c r="I44" s="43"/>
      <c r="J44" s="43"/>
      <c r="K44" s="43"/>
      <c r="L44" s="43"/>
      <c r="M44" s="43"/>
      <c r="N44" s="43"/>
      <c r="O44" s="82"/>
      <c r="P44" s="35"/>
      <c r="Q44" s="35"/>
      <c r="R44" s="35"/>
      <c r="S44" s="35"/>
      <c r="T44" s="35"/>
      <c r="U44" s="35"/>
      <c r="V44" s="35"/>
      <c r="W44" s="35"/>
      <c r="X44" s="35"/>
      <c r="Y44" s="35"/>
      <c r="Z44" s="35"/>
    </row>
    <row r="45" spans="1:26" ht="15.75" customHeight="1" thickBot="1" x14ac:dyDescent="0.3">
      <c r="A45" s="81"/>
      <c r="B45" s="43"/>
      <c r="C45" s="43"/>
      <c r="D45" s="43"/>
      <c r="E45" s="43"/>
      <c r="F45" s="43"/>
      <c r="G45" s="43"/>
      <c r="H45" s="43"/>
      <c r="I45" s="43"/>
      <c r="J45" s="43"/>
      <c r="K45" s="43"/>
      <c r="L45" s="43"/>
      <c r="M45" s="43"/>
      <c r="N45" s="43"/>
      <c r="O45" s="82"/>
      <c r="P45" s="35"/>
      <c r="Q45" s="35"/>
      <c r="R45" s="35"/>
      <c r="S45" s="35"/>
      <c r="T45" s="35"/>
      <c r="U45" s="35"/>
      <c r="V45" s="35"/>
      <c r="W45" s="35"/>
      <c r="X45" s="35"/>
      <c r="Y45" s="35"/>
      <c r="Z45" s="35"/>
    </row>
    <row r="46" spans="1:26" ht="37.9"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39.6"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40.9" customHeight="1" x14ac:dyDescent="0.25">
      <c r="A49" s="91">
        <v>1</v>
      </c>
      <c r="B49" s="189" t="s">
        <v>202</v>
      </c>
      <c r="C49" s="189"/>
      <c r="D49" s="189"/>
      <c r="E49" s="189"/>
      <c r="F49" s="182"/>
      <c r="G49" s="182"/>
      <c r="H49" s="182"/>
      <c r="I49" s="92" t="s">
        <v>203</v>
      </c>
      <c r="J49" s="93">
        <v>0</v>
      </c>
      <c r="K49" s="93">
        <v>0</v>
      </c>
      <c r="L49" s="94"/>
      <c r="M49" s="95"/>
      <c r="N49" s="95"/>
      <c r="O49" s="93">
        <f>J49+K49</f>
        <v>0</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0</v>
      </c>
      <c r="K50" s="93">
        <v>0</v>
      </c>
      <c r="L50" s="94"/>
      <c r="M50" s="95"/>
      <c r="N50" s="95"/>
      <c r="O50" s="93">
        <f t="shared" ref="O50:O56" si="0">J50+K50</f>
        <v>0</v>
      </c>
      <c r="P50" s="35"/>
      <c r="Q50" s="35"/>
      <c r="R50" s="35"/>
      <c r="S50" s="35"/>
      <c r="T50" s="35"/>
      <c r="U50" s="35"/>
      <c r="V50" s="35"/>
      <c r="W50" s="35"/>
      <c r="X50" s="35"/>
      <c r="Y50" s="35"/>
      <c r="Z50" s="35"/>
    </row>
    <row r="51" spans="1:26" ht="41.45" customHeight="1" x14ac:dyDescent="0.25">
      <c r="A51" s="91">
        <v>3</v>
      </c>
      <c r="B51" s="189" t="s">
        <v>205</v>
      </c>
      <c r="C51" s="189"/>
      <c r="D51" s="189"/>
      <c r="E51" s="189"/>
      <c r="F51" s="182"/>
      <c r="G51" s="182"/>
      <c r="H51" s="182"/>
      <c r="I51" s="92" t="s">
        <v>206</v>
      </c>
      <c r="J51" s="93">
        <v>0</v>
      </c>
      <c r="K51" s="93">
        <v>0</v>
      </c>
      <c r="L51" s="94"/>
      <c r="M51" s="95"/>
      <c r="N51" s="95"/>
      <c r="O51" s="93">
        <f t="shared" si="0"/>
        <v>0</v>
      </c>
      <c r="P51" s="35"/>
      <c r="Q51" s="35"/>
      <c r="R51" s="35"/>
      <c r="S51" s="35"/>
      <c r="T51" s="35"/>
      <c r="U51" s="35"/>
      <c r="V51" s="35"/>
      <c r="W51" s="35"/>
      <c r="X51" s="35"/>
      <c r="Y51" s="35"/>
      <c r="Z51" s="35"/>
    </row>
    <row r="52" spans="1:26" ht="40.9" customHeight="1" x14ac:dyDescent="0.25">
      <c r="A52" s="91">
        <v>4</v>
      </c>
      <c r="B52" s="189" t="s">
        <v>207</v>
      </c>
      <c r="C52" s="189"/>
      <c r="D52" s="189"/>
      <c r="E52" s="189"/>
      <c r="F52" s="182"/>
      <c r="G52" s="182"/>
      <c r="H52" s="182"/>
      <c r="I52" s="92" t="s">
        <v>208</v>
      </c>
      <c r="J52" s="93">
        <v>0</v>
      </c>
      <c r="K52" s="93">
        <v>0</v>
      </c>
      <c r="L52" s="94"/>
      <c r="M52" s="95"/>
      <c r="N52" s="95"/>
      <c r="O52" s="93">
        <f t="shared" si="0"/>
        <v>0</v>
      </c>
      <c r="P52" s="35"/>
      <c r="Q52" s="35"/>
      <c r="R52" s="35"/>
      <c r="S52" s="35"/>
      <c r="T52" s="35"/>
      <c r="U52" s="35"/>
      <c r="V52" s="35"/>
      <c r="W52" s="35"/>
      <c r="X52" s="35"/>
      <c r="Y52" s="35"/>
      <c r="Z52" s="35"/>
    </row>
    <row r="53" spans="1:26" ht="36.6" customHeight="1" x14ac:dyDescent="0.25">
      <c r="A53" s="91">
        <v>5</v>
      </c>
      <c r="B53" s="189" t="s">
        <v>209</v>
      </c>
      <c r="C53" s="189"/>
      <c r="D53" s="189"/>
      <c r="E53" s="189"/>
      <c r="F53" s="182"/>
      <c r="G53" s="182"/>
      <c r="H53" s="182"/>
      <c r="I53" s="92" t="s">
        <v>208</v>
      </c>
      <c r="J53" s="93">
        <v>0</v>
      </c>
      <c r="K53" s="93">
        <v>0</v>
      </c>
      <c r="L53" s="94"/>
      <c r="M53" s="95"/>
      <c r="N53" s="95"/>
      <c r="O53" s="93">
        <f t="shared" si="0"/>
        <v>0</v>
      </c>
      <c r="P53" s="35"/>
      <c r="Q53" s="35"/>
      <c r="R53" s="35"/>
      <c r="S53" s="35"/>
      <c r="T53" s="35"/>
      <c r="U53" s="35"/>
      <c r="V53" s="35"/>
      <c r="W53" s="35"/>
      <c r="X53" s="35"/>
      <c r="Y53" s="35"/>
      <c r="Z53" s="35"/>
    </row>
    <row r="54" spans="1:26" ht="36.6" customHeight="1" x14ac:dyDescent="0.25">
      <c r="A54" s="91">
        <v>6</v>
      </c>
      <c r="B54" s="189" t="s">
        <v>210</v>
      </c>
      <c r="C54" s="189"/>
      <c r="D54" s="189"/>
      <c r="E54" s="189"/>
      <c r="F54" s="182"/>
      <c r="G54" s="182"/>
      <c r="H54" s="182"/>
      <c r="I54" s="92" t="s">
        <v>208</v>
      </c>
      <c r="J54" s="93">
        <v>0</v>
      </c>
      <c r="K54" s="93">
        <v>0</v>
      </c>
      <c r="L54" s="94"/>
      <c r="M54" s="95"/>
      <c r="N54" s="95"/>
      <c r="O54" s="93">
        <f t="shared" si="0"/>
        <v>0</v>
      </c>
      <c r="P54" s="35"/>
      <c r="Q54" s="35"/>
      <c r="R54" s="35"/>
      <c r="S54" s="35"/>
      <c r="T54" s="35"/>
      <c r="U54" s="35"/>
      <c r="V54" s="35"/>
      <c r="W54" s="35"/>
      <c r="X54" s="35"/>
      <c r="Y54" s="35"/>
      <c r="Z54" s="35"/>
    </row>
    <row r="55" spans="1:26" ht="33.6" customHeight="1" x14ac:dyDescent="0.25">
      <c r="A55" s="91">
        <v>7</v>
      </c>
      <c r="B55" s="189" t="s">
        <v>211</v>
      </c>
      <c r="C55" s="189"/>
      <c r="D55" s="189"/>
      <c r="E55" s="189"/>
      <c r="F55" s="182"/>
      <c r="G55" s="182"/>
      <c r="H55" s="182"/>
      <c r="I55" s="92" t="s">
        <v>208</v>
      </c>
      <c r="J55" s="93">
        <v>0</v>
      </c>
      <c r="K55" s="93">
        <v>0</v>
      </c>
      <c r="L55" s="94"/>
      <c r="M55" s="95"/>
      <c r="N55" s="95"/>
      <c r="O55" s="93">
        <f t="shared" si="0"/>
        <v>0</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0</v>
      </c>
      <c r="K56" s="96">
        <f>SUM(K49:K55)</f>
        <v>0</v>
      </c>
      <c r="L56" s="97"/>
      <c r="M56" s="98"/>
      <c r="N56" s="95"/>
      <c r="O56" s="93">
        <f t="shared" si="0"/>
        <v>0</v>
      </c>
      <c r="P56" s="35"/>
      <c r="Q56" s="35"/>
      <c r="R56" s="35"/>
      <c r="S56" s="35"/>
      <c r="T56" s="35"/>
      <c r="U56" s="35"/>
      <c r="V56" s="35"/>
      <c r="W56" s="35"/>
      <c r="X56" s="35"/>
      <c r="Y56" s="35"/>
      <c r="Z56" s="35"/>
    </row>
    <row r="57" spans="1:26" ht="15.75" customHeight="1" thickBot="1" x14ac:dyDescent="0.3">
      <c r="A57" s="171" t="s">
        <v>213</v>
      </c>
      <c r="B57" s="172"/>
      <c r="C57" s="172"/>
      <c r="D57" s="172"/>
      <c r="E57" s="172"/>
      <c r="F57" s="172"/>
      <c r="G57" s="172"/>
      <c r="H57" s="172"/>
      <c r="I57" s="172"/>
      <c r="J57" s="172"/>
      <c r="K57" s="173"/>
      <c r="L57" s="99"/>
      <c r="M57" s="84"/>
      <c r="N57" s="100"/>
      <c r="O57" s="101">
        <f>O56/2</f>
        <v>0</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45.6"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41.45" customHeight="1" thickBot="1" x14ac:dyDescent="0.3">
      <c r="A61" s="105">
        <v>1</v>
      </c>
      <c r="B61" s="177" t="s">
        <v>215</v>
      </c>
      <c r="C61" s="177"/>
      <c r="D61" s="177"/>
      <c r="E61" s="177"/>
      <c r="F61" s="178"/>
      <c r="G61" s="179"/>
      <c r="H61" s="180"/>
      <c r="I61" s="106" t="s">
        <v>216</v>
      </c>
      <c r="J61" s="107">
        <v>0</v>
      </c>
      <c r="K61" s="89"/>
      <c r="L61" s="89"/>
      <c r="M61" s="89"/>
      <c r="N61" s="95"/>
      <c r="O61" s="108">
        <f>J61</f>
        <v>0</v>
      </c>
      <c r="P61" s="35"/>
      <c r="Q61" s="35"/>
      <c r="R61" s="35"/>
      <c r="S61" s="35"/>
      <c r="T61" s="35"/>
      <c r="U61" s="35"/>
      <c r="V61" s="35"/>
      <c r="W61" s="35"/>
      <c r="X61" s="35"/>
      <c r="Y61" s="35"/>
      <c r="Z61" s="35"/>
    </row>
    <row r="62" spans="1:26" ht="32.450000000000003" customHeight="1" thickBot="1" x14ac:dyDescent="0.3">
      <c r="A62" s="109">
        <v>2</v>
      </c>
      <c r="B62" s="181" t="s">
        <v>217</v>
      </c>
      <c r="C62" s="181"/>
      <c r="D62" s="181"/>
      <c r="E62" s="181"/>
      <c r="F62" s="182"/>
      <c r="G62" s="183"/>
      <c r="H62" s="184"/>
      <c r="I62" s="110" t="s">
        <v>216</v>
      </c>
      <c r="J62" s="111">
        <v>0</v>
      </c>
      <c r="K62" s="89"/>
      <c r="L62" s="89"/>
      <c r="M62" s="89"/>
      <c r="N62" s="95"/>
      <c r="O62" s="108">
        <f>J62</f>
        <v>0</v>
      </c>
      <c r="P62" s="35"/>
      <c r="Q62" s="35"/>
      <c r="R62" s="35"/>
      <c r="S62" s="35"/>
      <c r="T62" s="35"/>
      <c r="U62" s="35"/>
      <c r="V62" s="35"/>
      <c r="W62" s="35"/>
      <c r="X62" s="35"/>
      <c r="Y62" s="35"/>
      <c r="Z62" s="35"/>
    </row>
    <row r="63" spans="1:26" ht="44.45" customHeight="1" thickBot="1" x14ac:dyDescent="0.3">
      <c r="A63" s="112">
        <v>3</v>
      </c>
      <c r="B63" s="185" t="s">
        <v>218</v>
      </c>
      <c r="C63" s="185"/>
      <c r="D63" s="185"/>
      <c r="E63" s="185"/>
      <c r="F63" s="186"/>
      <c r="G63" s="187"/>
      <c r="H63" s="188"/>
      <c r="I63" s="113" t="s">
        <v>216</v>
      </c>
      <c r="J63" s="114">
        <v>0</v>
      </c>
      <c r="K63" s="89"/>
      <c r="L63" s="89"/>
      <c r="M63" s="89"/>
      <c r="N63" s="95"/>
      <c r="O63" s="108">
        <f>J63</f>
        <v>0</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0</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0</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28.9"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O41</f>
        <v>15.83</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0</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0</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237</v>
      </c>
      <c r="K73" s="128" t="s">
        <v>238</v>
      </c>
      <c r="L73" s="122"/>
      <c r="M73" s="122"/>
      <c r="N73" s="123"/>
      <c r="O73" s="126"/>
      <c r="P73" s="35"/>
      <c r="Q73" s="35"/>
      <c r="R73" s="35"/>
      <c r="S73" s="35"/>
      <c r="T73" s="35"/>
      <c r="U73" s="35"/>
      <c r="V73" s="35"/>
      <c r="W73" s="35"/>
      <c r="X73" s="35"/>
      <c r="Y73" s="35"/>
      <c r="Z73" s="35"/>
    </row>
    <row r="74" spans="1:26" ht="33.6" customHeight="1" thickTop="1" thickBot="1" x14ac:dyDescent="0.3">
      <c r="A74" s="156" t="s">
        <v>225</v>
      </c>
      <c r="B74" s="157"/>
      <c r="C74" s="157"/>
      <c r="D74" s="157"/>
      <c r="E74" s="157"/>
      <c r="F74" s="157"/>
      <c r="G74" s="157"/>
      <c r="H74" s="157"/>
      <c r="I74" s="157"/>
      <c r="J74" s="157"/>
      <c r="K74" s="158"/>
      <c r="L74" s="129"/>
      <c r="M74" s="130"/>
      <c r="N74" s="19"/>
      <c r="O74" s="20">
        <f>SUM(O70:O72)</f>
        <v>15.83</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25"/>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0/lSXvAt++W0PXF9LaLC4CG53oXPqQOBBf39xwb/bTRZ4sm5+pucTuE7CdYiPuujyup9Y+uliZlBlhHlsU43/Q==" saltValue="u0J9665qVrsp+CqP4wFmlA=="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5" width="8.28515625" style="36" customWidth="1"/>
    <col min="6" max="6" width="8.85546875" style="36" customWidth="1"/>
    <col min="7" max="7" width="6.140625" style="36" customWidth="1"/>
    <col min="8" max="8" width="11.42578125" style="36" customWidth="1"/>
    <col min="9" max="9" width="13.42578125" style="36" customWidth="1"/>
    <col min="10" max="10" width="13.28515625" style="36" customWidth="1"/>
    <col min="11" max="12" width="12.42578125" style="36" customWidth="1"/>
    <col min="13" max="13" width="11.42578125" style="36" customWidth="1"/>
    <col min="14" max="14" width="5.5703125" style="36" customWidth="1"/>
    <col min="15" max="15" width="17.14062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37"/>
      <c r="B1" s="238"/>
      <c r="C1" s="238"/>
      <c r="D1" s="238"/>
      <c r="E1" s="239"/>
      <c r="F1" s="241"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1" t="s">
        <v>50</v>
      </c>
      <c r="G2" s="197"/>
      <c r="H2" s="197"/>
      <c r="I2" s="197"/>
      <c r="J2" s="197"/>
      <c r="K2" s="197"/>
      <c r="L2" s="197"/>
      <c r="M2" s="197"/>
      <c r="N2" s="197"/>
      <c r="O2" s="198"/>
      <c r="P2" s="35"/>
      <c r="Q2" s="37" t="s">
        <v>51</v>
      </c>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57</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43</v>
      </c>
      <c r="B11" s="214"/>
      <c r="C11" s="50">
        <f>O15</f>
        <v>4</v>
      </c>
      <c r="D11" s="51"/>
      <c r="E11" s="215">
        <f>O17</f>
        <v>1</v>
      </c>
      <c r="F11" s="214"/>
      <c r="G11" s="215">
        <f>O19</f>
        <v>3</v>
      </c>
      <c r="H11" s="214"/>
      <c r="I11" s="52">
        <f>O21</f>
        <v>0</v>
      </c>
      <c r="J11" s="52">
        <f>O26</f>
        <v>1.06</v>
      </c>
      <c r="K11" s="52">
        <f>O31</f>
        <v>2.2999999999999998</v>
      </c>
      <c r="L11" s="53">
        <f>O36</f>
        <v>2.2899999999999996</v>
      </c>
      <c r="M11" s="54"/>
      <c r="N11" s="54"/>
      <c r="O11" s="55">
        <f>IF( SUM(C11:L11)&lt;=40,SUM(C11:L11),"EXCEDE LOS 40 PUNTOS")</f>
        <v>13.649999999999999</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173</v>
      </c>
      <c r="B15" s="207"/>
      <c r="C15" s="59"/>
      <c r="D15" s="208" t="s">
        <v>174</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175</v>
      </c>
      <c r="B17" s="198"/>
      <c r="C17" s="43"/>
      <c r="D17" s="65"/>
      <c r="E17" s="211" t="s">
        <v>176</v>
      </c>
      <c r="F17" s="197"/>
      <c r="G17" s="197"/>
      <c r="H17" s="197"/>
      <c r="I17" s="197"/>
      <c r="J17" s="197"/>
      <c r="K17" s="197"/>
      <c r="L17" s="197"/>
      <c r="M17" s="198"/>
      <c r="N17" s="60"/>
      <c r="O17" s="61">
        <v>1</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177</v>
      </c>
      <c r="B19" s="198"/>
      <c r="C19" s="59"/>
      <c r="D19" s="66"/>
      <c r="E19" s="212" t="s">
        <v>178</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48.75" customHeight="1" x14ac:dyDescent="0.25">
      <c r="A21" s="210" t="s">
        <v>179</v>
      </c>
      <c r="B21" s="198"/>
      <c r="C21" s="59"/>
      <c r="D21" s="211"/>
      <c r="E21" s="197"/>
      <c r="F21" s="197"/>
      <c r="G21" s="197"/>
      <c r="H21" s="197"/>
      <c r="I21" s="197"/>
      <c r="J21" s="197"/>
      <c r="K21" s="197"/>
      <c r="L21" s="197"/>
      <c r="M21" s="198"/>
      <c r="N21" s="60"/>
      <c r="O21" s="61">
        <v>0</v>
      </c>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v>8</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81" customHeight="1" x14ac:dyDescent="0.25">
      <c r="A26" s="206" t="s">
        <v>180</v>
      </c>
      <c r="B26" s="207"/>
      <c r="C26" s="59"/>
      <c r="D26" s="208" t="s">
        <v>181</v>
      </c>
      <c r="E26" s="209"/>
      <c r="F26" s="209"/>
      <c r="G26" s="209"/>
      <c r="H26" s="209"/>
      <c r="I26" s="209"/>
      <c r="J26" s="209"/>
      <c r="K26" s="209"/>
      <c r="L26" s="209"/>
      <c r="M26" s="207"/>
      <c r="N26" s="60"/>
      <c r="O26" s="61">
        <v>1.06</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35"/>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IF(O26&lt;=10,O26,"EXCEDE LOS 10 PUNTOS PERMITIDOS")</f>
        <v>1.06</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118.5" customHeight="1" x14ac:dyDescent="0.25">
      <c r="A31" s="206" t="s">
        <v>85</v>
      </c>
      <c r="B31" s="207"/>
      <c r="C31" s="59"/>
      <c r="D31" s="208" t="s">
        <v>182</v>
      </c>
      <c r="E31" s="209"/>
      <c r="F31" s="209"/>
      <c r="G31" s="209"/>
      <c r="H31" s="209"/>
      <c r="I31" s="209"/>
      <c r="J31" s="209"/>
      <c r="K31" s="209"/>
      <c r="L31" s="209"/>
      <c r="M31" s="207"/>
      <c r="N31" s="60"/>
      <c r="O31" s="61">
        <v>2.2999999999999998</v>
      </c>
      <c r="P31" s="35"/>
      <c r="Q31" s="35"/>
      <c r="R31" s="35"/>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f>IF(O31&lt;=10,O31,"EXCEDE LOS 10 PUNTOS PERMITIDOS")</f>
        <v>2.2999999999999998</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15.75"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342" customHeight="1" x14ac:dyDescent="0.25">
      <c r="A36" s="210" t="s">
        <v>89</v>
      </c>
      <c r="B36" s="198"/>
      <c r="C36" s="59"/>
      <c r="D36" s="208" t="s">
        <v>183</v>
      </c>
      <c r="E36" s="209"/>
      <c r="F36" s="209"/>
      <c r="G36" s="209"/>
      <c r="H36" s="209"/>
      <c r="I36" s="209"/>
      <c r="J36" s="209"/>
      <c r="K36" s="209"/>
      <c r="L36" s="209"/>
      <c r="M36" s="207"/>
      <c r="N36" s="60"/>
      <c r="O36" s="61">
        <f>0.5+0.5+0.36+0.36+0.57</f>
        <v>2.2899999999999996</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35"/>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2.2899999999999996</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33" customHeight="1" x14ac:dyDescent="0.25">
      <c r="A41" s="199" t="s">
        <v>68</v>
      </c>
      <c r="B41" s="200"/>
      <c r="C41" s="200"/>
      <c r="D41" s="200"/>
      <c r="E41" s="200"/>
      <c r="F41" s="200"/>
      <c r="G41" s="200"/>
      <c r="H41" s="200"/>
      <c r="I41" s="200"/>
      <c r="J41" s="200"/>
      <c r="K41" s="200"/>
      <c r="L41" s="200"/>
      <c r="M41" s="201"/>
      <c r="N41" s="79"/>
      <c r="O41" s="80">
        <f>IF((O23+O28+O33+O38)&lt;=40,(O23+O28+O33+O38),"ERROR EXCEDE LOS 40 PUNTOS")</f>
        <v>13.649999999999999</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15.75" customHeight="1" x14ac:dyDescent="0.25">
      <c r="A43" s="81"/>
      <c r="B43" s="43"/>
      <c r="C43" s="43"/>
      <c r="D43" s="43"/>
      <c r="E43" s="43"/>
      <c r="F43" s="43"/>
      <c r="G43" s="43"/>
      <c r="H43" s="43"/>
      <c r="I43" s="43"/>
      <c r="J43" s="43"/>
      <c r="K43" s="43"/>
      <c r="L43" s="43"/>
      <c r="M43" s="43"/>
      <c r="N43" s="43"/>
      <c r="O43" s="82"/>
      <c r="P43" s="35"/>
      <c r="Q43" s="35"/>
      <c r="R43" s="35"/>
      <c r="S43" s="35"/>
      <c r="T43" s="35"/>
      <c r="U43" s="35"/>
      <c r="V43" s="35"/>
      <c r="W43" s="35"/>
      <c r="X43" s="35"/>
      <c r="Y43" s="35"/>
      <c r="Z43" s="35"/>
    </row>
    <row r="44" spans="1:26" ht="15.75" customHeight="1" x14ac:dyDescent="0.25">
      <c r="A44" s="81"/>
      <c r="B44" s="43"/>
      <c r="C44" s="43"/>
      <c r="D44" s="43"/>
      <c r="E44" s="43"/>
      <c r="F44" s="43"/>
      <c r="G44" s="43"/>
      <c r="H44" s="43"/>
      <c r="I44" s="43"/>
      <c r="J44" s="43"/>
      <c r="K44" s="43"/>
      <c r="L44" s="43"/>
      <c r="M44" s="43"/>
      <c r="N44" s="43"/>
      <c r="O44" s="82"/>
      <c r="P44" s="35"/>
      <c r="Q44" s="35"/>
      <c r="R44" s="35"/>
      <c r="S44" s="35"/>
      <c r="T44" s="35"/>
      <c r="U44" s="35"/>
      <c r="V44" s="35"/>
      <c r="W44" s="35"/>
      <c r="X44" s="35"/>
      <c r="Y44" s="35"/>
      <c r="Z44" s="35"/>
    </row>
    <row r="45" spans="1:26" ht="15.75" customHeight="1" thickBot="1" x14ac:dyDescent="0.3">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30.6"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37.9"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15.75" customHeight="1" x14ac:dyDescent="0.25">
      <c r="A49" s="91">
        <v>1</v>
      </c>
      <c r="B49" s="189" t="s">
        <v>202</v>
      </c>
      <c r="C49" s="189"/>
      <c r="D49" s="189"/>
      <c r="E49" s="189"/>
      <c r="F49" s="182"/>
      <c r="G49" s="182"/>
      <c r="H49" s="182"/>
      <c r="I49" s="92" t="s">
        <v>203</v>
      </c>
      <c r="J49" s="93">
        <v>0</v>
      </c>
      <c r="K49" s="93"/>
      <c r="L49" s="94"/>
      <c r="M49" s="95"/>
      <c r="N49" s="95"/>
      <c r="O49" s="93">
        <f>J49+K49</f>
        <v>0</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0</v>
      </c>
      <c r="K50" s="93">
        <v>0</v>
      </c>
      <c r="L50" s="94"/>
      <c r="M50" s="95"/>
      <c r="N50" s="95"/>
      <c r="O50" s="93">
        <f t="shared" ref="O50:O56" si="0">J50+K50</f>
        <v>0</v>
      </c>
      <c r="P50" s="35"/>
      <c r="Q50" s="35"/>
      <c r="R50" s="35"/>
      <c r="S50" s="35"/>
      <c r="T50" s="35"/>
      <c r="U50" s="35"/>
      <c r="V50" s="35"/>
      <c r="W50" s="35"/>
      <c r="X50" s="35"/>
      <c r="Y50" s="35"/>
      <c r="Z50" s="35"/>
    </row>
    <row r="51" spans="1:26" ht="39.6" customHeight="1" x14ac:dyDescent="0.25">
      <c r="A51" s="91">
        <v>3</v>
      </c>
      <c r="B51" s="189" t="s">
        <v>205</v>
      </c>
      <c r="C51" s="189"/>
      <c r="D51" s="189"/>
      <c r="E51" s="189"/>
      <c r="F51" s="182"/>
      <c r="G51" s="182"/>
      <c r="H51" s="182"/>
      <c r="I51" s="92" t="s">
        <v>206</v>
      </c>
      <c r="J51" s="93">
        <v>0</v>
      </c>
      <c r="K51" s="93">
        <v>0</v>
      </c>
      <c r="L51" s="94"/>
      <c r="M51" s="95"/>
      <c r="N51" s="95"/>
      <c r="O51" s="93">
        <f t="shared" si="0"/>
        <v>0</v>
      </c>
      <c r="P51" s="35"/>
      <c r="Q51" s="35"/>
      <c r="R51" s="35"/>
      <c r="S51" s="35"/>
      <c r="T51" s="35"/>
      <c r="U51" s="35"/>
      <c r="V51" s="35"/>
      <c r="W51" s="35"/>
      <c r="X51" s="35"/>
      <c r="Y51" s="35"/>
      <c r="Z51" s="35"/>
    </row>
    <row r="52" spans="1:26" ht="40.9" customHeight="1" x14ac:dyDescent="0.25">
      <c r="A52" s="91">
        <v>4</v>
      </c>
      <c r="B52" s="189" t="s">
        <v>207</v>
      </c>
      <c r="C52" s="189"/>
      <c r="D52" s="189"/>
      <c r="E52" s="189"/>
      <c r="F52" s="182"/>
      <c r="G52" s="182"/>
      <c r="H52" s="182"/>
      <c r="I52" s="92" t="s">
        <v>208</v>
      </c>
      <c r="J52" s="93">
        <v>0</v>
      </c>
      <c r="K52" s="93">
        <v>0</v>
      </c>
      <c r="L52" s="94"/>
      <c r="M52" s="95"/>
      <c r="N52" s="95"/>
      <c r="O52" s="93">
        <f t="shared" si="0"/>
        <v>0</v>
      </c>
      <c r="P52" s="35"/>
      <c r="Q52" s="35"/>
      <c r="R52" s="35"/>
      <c r="S52" s="35"/>
      <c r="T52" s="35"/>
      <c r="U52" s="35"/>
      <c r="V52" s="35"/>
      <c r="W52" s="35"/>
      <c r="X52" s="35"/>
      <c r="Y52" s="35"/>
      <c r="Z52" s="35"/>
    </row>
    <row r="53" spans="1:26" ht="37.9" customHeight="1" x14ac:dyDescent="0.25">
      <c r="A53" s="91">
        <v>5</v>
      </c>
      <c r="B53" s="189" t="s">
        <v>209</v>
      </c>
      <c r="C53" s="189"/>
      <c r="D53" s="189"/>
      <c r="E53" s="189"/>
      <c r="F53" s="182"/>
      <c r="G53" s="182"/>
      <c r="H53" s="182"/>
      <c r="I53" s="92" t="s">
        <v>208</v>
      </c>
      <c r="J53" s="93">
        <v>0</v>
      </c>
      <c r="K53" s="93">
        <v>0</v>
      </c>
      <c r="L53" s="94"/>
      <c r="M53" s="95"/>
      <c r="N53" s="95"/>
      <c r="O53" s="93">
        <f t="shared" si="0"/>
        <v>0</v>
      </c>
      <c r="P53" s="35"/>
      <c r="Q53" s="35"/>
      <c r="R53" s="35"/>
      <c r="S53" s="35"/>
      <c r="T53" s="35"/>
      <c r="U53" s="35"/>
      <c r="V53" s="35"/>
      <c r="W53" s="35"/>
      <c r="X53" s="35"/>
      <c r="Y53" s="35"/>
      <c r="Z53" s="35"/>
    </row>
    <row r="54" spans="1:26" ht="44.45" customHeight="1" x14ac:dyDescent="0.25">
      <c r="A54" s="91">
        <v>6</v>
      </c>
      <c r="B54" s="189" t="s">
        <v>210</v>
      </c>
      <c r="C54" s="189"/>
      <c r="D54" s="189"/>
      <c r="E54" s="189"/>
      <c r="F54" s="182"/>
      <c r="G54" s="182"/>
      <c r="H54" s="182"/>
      <c r="I54" s="92" t="s">
        <v>208</v>
      </c>
      <c r="J54" s="93">
        <v>0</v>
      </c>
      <c r="K54" s="93">
        <v>0</v>
      </c>
      <c r="L54" s="94"/>
      <c r="M54" s="95"/>
      <c r="N54" s="95"/>
      <c r="O54" s="93">
        <f t="shared" si="0"/>
        <v>0</v>
      </c>
      <c r="P54" s="35"/>
      <c r="Q54" s="35"/>
      <c r="R54" s="35"/>
      <c r="S54" s="35"/>
      <c r="T54" s="35"/>
      <c r="U54" s="35"/>
      <c r="V54" s="35"/>
      <c r="W54" s="35"/>
      <c r="X54" s="35"/>
      <c r="Y54" s="35"/>
      <c r="Z54" s="35"/>
    </row>
    <row r="55" spans="1:26" ht="42.6" customHeight="1" x14ac:dyDescent="0.25">
      <c r="A55" s="91">
        <v>7</v>
      </c>
      <c r="B55" s="189" t="s">
        <v>211</v>
      </c>
      <c r="C55" s="189"/>
      <c r="D55" s="189"/>
      <c r="E55" s="189"/>
      <c r="F55" s="182"/>
      <c r="G55" s="182"/>
      <c r="H55" s="182"/>
      <c r="I55" s="92" t="s">
        <v>208</v>
      </c>
      <c r="J55" s="93">
        <v>0</v>
      </c>
      <c r="K55" s="93"/>
      <c r="L55" s="94"/>
      <c r="M55" s="95"/>
      <c r="N55" s="95"/>
      <c r="O55" s="93">
        <f t="shared" si="0"/>
        <v>0</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0</v>
      </c>
      <c r="K56" s="96">
        <f>SUM(K49:K55)</f>
        <v>0</v>
      </c>
      <c r="L56" s="97"/>
      <c r="M56" s="98"/>
      <c r="N56" s="95"/>
      <c r="O56" s="93">
        <f t="shared" si="0"/>
        <v>0</v>
      </c>
      <c r="P56" s="35"/>
      <c r="Q56" s="35"/>
      <c r="R56" s="35"/>
      <c r="S56" s="35"/>
      <c r="T56" s="35"/>
      <c r="U56" s="35"/>
      <c r="V56" s="35"/>
      <c r="W56" s="35"/>
      <c r="X56" s="35"/>
      <c r="Y56" s="35"/>
      <c r="Z56" s="35"/>
    </row>
    <row r="57" spans="1:26" ht="15.75" customHeight="1" thickBot="1" x14ac:dyDescent="0.3">
      <c r="A57" s="171" t="s">
        <v>213</v>
      </c>
      <c r="B57" s="172"/>
      <c r="C57" s="172"/>
      <c r="D57" s="172"/>
      <c r="E57" s="172"/>
      <c r="F57" s="172"/>
      <c r="G57" s="172"/>
      <c r="H57" s="172"/>
      <c r="I57" s="172"/>
      <c r="J57" s="172"/>
      <c r="K57" s="173"/>
      <c r="L57" s="99"/>
      <c r="M57" s="84"/>
      <c r="N57" s="100"/>
      <c r="O57" s="101">
        <f>O56/2</f>
        <v>0</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40.9"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46.9" customHeight="1" thickBot="1" x14ac:dyDescent="0.3">
      <c r="A61" s="105">
        <v>1</v>
      </c>
      <c r="B61" s="177" t="s">
        <v>215</v>
      </c>
      <c r="C61" s="177"/>
      <c r="D61" s="177"/>
      <c r="E61" s="177"/>
      <c r="F61" s="178"/>
      <c r="G61" s="179"/>
      <c r="H61" s="180"/>
      <c r="I61" s="106" t="s">
        <v>216</v>
      </c>
      <c r="J61" s="107">
        <v>0</v>
      </c>
      <c r="K61" s="89"/>
      <c r="L61" s="89"/>
      <c r="M61" s="89"/>
      <c r="N61" s="95"/>
      <c r="O61" s="108">
        <f>J61</f>
        <v>0</v>
      </c>
      <c r="P61" s="35"/>
      <c r="Q61" s="35"/>
      <c r="R61" s="35"/>
      <c r="S61" s="35"/>
      <c r="T61" s="35"/>
      <c r="U61" s="35"/>
      <c r="V61" s="35"/>
      <c r="W61" s="35"/>
      <c r="X61" s="35"/>
      <c r="Y61" s="35"/>
      <c r="Z61" s="35"/>
    </row>
    <row r="62" spans="1:26" ht="36.6" customHeight="1" thickBot="1" x14ac:dyDescent="0.3">
      <c r="A62" s="109">
        <v>2</v>
      </c>
      <c r="B62" s="181" t="s">
        <v>217</v>
      </c>
      <c r="C62" s="181"/>
      <c r="D62" s="181"/>
      <c r="E62" s="181"/>
      <c r="F62" s="182"/>
      <c r="G62" s="183"/>
      <c r="H62" s="184"/>
      <c r="I62" s="110" t="s">
        <v>216</v>
      </c>
      <c r="J62" s="111">
        <v>0</v>
      </c>
      <c r="K62" s="89"/>
      <c r="L62" s="89"/>
      <c r="M62" s="89"/>
      <c r="N62" s="95"/>
      <c r="O62" s="108">
        <f>J62</f>
        <v>0</v>
      </c>
      <c r="P62" s="35"/>
      <c r="Q62" s="35"/>
      <c r="R62" s="35"/>
      <c r="S62" s="35"/>
      <c r="T62" s="35"/>
      <c r="U62" s="35"/>
      <c r="V62" s="35"/>
      <c r="W62" s="35"/>
      <c r="X62" s="35"/>
      <c r="Y62" s="35"/>
      <c r="Z62" s="35"/>
    </row>
    <row r="63" spans="1:26" ht="43.9" customHeight="1" thickBot="1" x14ac:dyDescent="0.3">
      <c r="A63" s="112">
        <v>3</v>
      </c>
      <c r="B63" s="185" t="s">
        <v>218</v>
      </c>
      <c r="C63" s="185"/>
      <c r="D63" s="185"/>
      <c r="E63" s="185"/>
      <c r="F63" s="186"/>
      <c r="G63" s="187"/>
      <c r="H63" s="188"/>
      <c r="I63" s="113" t="s">
        <v>216</v>
      </c>
      <c r="J63" s="114">
        <v>0</v>
      </c>
      <c r="K63" s="89"/>
      <c r="L63" s="89"/>
      <c r="M63" s="89"/>
      <c r="N63" s="95"/>
      <c r="O63" s="108">
        <f>J63</f>
        <v>0</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0</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0</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28.9"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O11</f>
        <v>13.649999999999999</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0</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0</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235</v>
      </c>
      <c r="K73" s="128" t="s">
        <v>236</v>
      </c>
      <c r="L73" s="122"/>
      <c r="M73" s="122"/>
      <c r="N73" s="123"/>
      <c r="O73" s="126"/>
      <c r="P73" s="35"/>
      <c r="Q73" s="35"/>
      <c r="R73" s="35"/>
      <c r="S73" s="35"/>
      <c r="T73" s="35"/>
      <c r="U73" s="35"/>
      <c r="V73" s="35"/>
      <c r="W73" s="35"/>
      <c r="X73" s="35"/>
      <c r="Y73" s="35"/>
      <c r="Z73" s="35"/>
    </row>
    <row r="74" spans="1:26" ht="33.6" customHeight="1" thickTop="1" thickBot="1" x14ac:dyDescent="0.3">
      <c r="A74" s="156" t="s">
        <v>225</v>
      </c>
      <c r="B74" s="157"/>
      <c r="C74" s="157"/>
      <c r="D74" s="157"/>
      <c r="E74" s="157"/>
      <c r="F74" s="157"/>
      <c r="G74" s="157"/>
      <c r="H74" s="157"/>
      <c r="I74" s="157"/>
      <c r="J74" s="157"/>
      <c r="K74" s="158"/>
      <c r="L74" s="129"/>
      <c r="M74" s="130"/>
      <c r="N74" s="19"/>
      <c r="O74" s="20">
        <f>SUM(O70:O72)</f>
        <v>13.649999999999999</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hE6o22R9LB5sokBSAI5fo7+giRDMGROkwc9t5jIfrQ9HupxQdLLWjMzio1cQEcNeckolfgH7dIZWburIh21xnA==" saltValue="nzIb57QKWQq07VgEq4Z9b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E19" sqref="E19:M19"/>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5" width="8.28515625" style="36" customWidth="1"/>
    <col min="6" max="6" width="8.85546875" style="36" customWidth="1"/>
    <col min="7" max="7" width="6.140625" style="36" customWidth="1"/>
    <col min="8" max="8" width="11.42578125" style="36" customWidth="1"/>
    <col min="9" max="9" width="13.42578125" style="36" customWidth="1"/>
    <col min="10" max="10" width="13.28515625" style="36" customWidth="1"/>
    <col min="11" max="12" width="12.42578125" style="36" customWidth="1"/>
    <col min="13" max="13" width="11.42578125" style="36" customWidth="1"/>
    <col min="14" max="14" width="5.5703125" style="36" customWidth="1"/>
    <col min="15" max="15" width="17.14062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37"/>
      <c r="B1" s="238"/>
      <c r="C1" s="238"/>
      <c r="D1" s="238"/>
      <c r="E1" s="239"/>
      <c r="F1" s="241"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1" t="s">
        <v>50</v>
      </c>
      <c r="G2" s="197"/>
      <c r="H2" s="197"/>
      <c r="I2" s="197"/>
      <c r="J2" s="197"/>
      <c r="K2" s="197"/>
      <c r="L2" s="197"/>
      <c r="M2" s="197"/>
      <c r="N2" s="197"/>
      <c r="O2" s="198"/>
      <c r="P2" s="35"/>
      <c r="Q2" s="37" t="s">
        <v>51</v>
      </c>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57</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184</v>
      </c>
      <c r="B11" s="214"/>
      <c r="C11" s="50">
        <f>O15</f>
        <v>4</v>
      </c>
      <c r="D11" s="51"/>
      <c r="E11" s="215">
        <f>O17</f>
        <v>0</v>
      </c>
      <c r="F11" s="214"/>
      <c r="G11" s="215">
        <f>O19</f>
        <v>3</v>
      </c>
      <c r="H11" s="214"/>
      <c r="I11" s="52">
        <f>O21</f>
        <v>0</v>
      </c>
      <c r="J11" s="52">
        <f>O26</f>
        <v>2.17</v>
      </c>
      <c r="K11" s="52">
        <f>O31</f>
        <v>0.56000000000000005</v>
      </c>
      <c r="L11" s="53">
        <f>O36</f>
        <v>0.5</v>
      </c>
      <c r="M11" s="54"/>
      <c r="N11" s="54"/>
      <c r="O11" s="55">
        <f>IF( SUM(C11:L11)&lt;=40,SUM(C11:L11),"EXCEDE LOS 40 PUNTOS")</f>
        <v>10.23</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185</v>
      </c>
      <c r="B15" s="207"/>
      <c r="C15" s="59"/>
      <c r="D15" s="208" t="s">
        <v>186</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187</v>
      </c>
      <c r="B17" s="198"/>
      <c r="C17" s="43"/>
      <c r="D17" s="65"/>
      <c r="E17" s="246"/>
      <c r="F17" s="197"/>
      <c r="G17" s="197"/>
      <c r="H17" s="197"/>
      <c r="I17" s="197"/>
      <c r="J17" s="197"/>
      <c r="K17" s="197"/>
      <c r="L17" s="197"/>
      <c r="M17" s="198"/>
      <c r="N17" s="60"/>
      <c r="O17" s="61">
        <v>0</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188</v>
      </c>
      <c r="B19" s="198"/>
      <c r="C19" s="59"/>
      <c r="D19" s="66"/>
      <c r="E19" s="211" t="s">
        <v>189</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48.75" customHeight="1" x14ac:dyDescent="0.25">
      <c r="A21" s="210" t="s">
        <v>190</v>
      </c>
      <c r="B21" s="198"/>
      <c r="C21" s="59"/>
      <c r="D21" s="211"/>
      <c r="E21" s="197"/>
      <c r="F21" s="197"/>
      <c r="G21" s="197"/>
      <c r="H21" s="197"/>
      <c r="I21" s="197"/>
      <c r="J21" s="197"/>
      <c r="K21" s="197"/>
      <c r="L21" s="197"/>
      <c r="M21" s="198"/>
      <c r="N21" s="60"/>
      <c r="O21" s="61">
        <v>0</v>
      </c>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f>O15+O17+O19+O21</f>
        <v>7</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86.25" customHeight="1" x14ac:dyDescent="0.25">
      <c r="A26" s="206" t="s">
        <v>191</v>
      </c>
      <c r="B26" s="207"/>
      <c r="C26" s="59"/>
      <c r="D26" s="208" t="s">
        <v>192</v>
      </c>
      <c r="E26" s="209"/>
      <c r="F26" s="209"/>
      <c r="G26" s="209"/>
      <c r="H26" s="209"/>
      <c r="I26" s="209"/>
      <c r="J26" s="209"/>
      <c r="K26" s="209"/>
      <c r="L26" s="209"/>
      <c r="M26" s="207"/>
      <c r="N26" s="60"/>
      <c r="O26" s="61">
        <v>2.17</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35"/>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IF(O26&lt;=10,O26,"EXCEDE LOS 10 PUNTOS PERMITIDOS")</f>
        <v>2.17</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69.75" customHeight="1" x14ac:dyDescent="0.25">
      <c r="A31" s="206" t="s">
        <v>85</v>
      </c>
      <c r="B31" s="207"/>
      <c r="C31" s="59"/>
      <c r="D31" s="208" t="s">
        <v>193</v>
      </c>
      <c r="E31" s="209"/>
      <c r="F31" s="209"/>
      <c r="G31" s="209"/>
      <c r="H31" s="209"/>
      <c r="I31" s="209"/>
      <c r="J31" s="209"/>
      <c r="K31" s="209"/>
      <c r="L31" s="209"/>
      <c r="M31" s="207"/>
      <c r="N31" s="60"/>
      <c r="O31" s="61">
        <v>0.56000000000000005</v>
      </c>
      <c r="P31" s="35"/>
      <c r="Q31" s="35"/>
      <c r="R31" s="35"/>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f>IF(O31&lt;=10,O31,"EXCEDE LOS 10 PUNTOS PERMITIDOS")</f>
        <v>0.56000000000000005</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27.75"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81.75" customHeight="1" x14ac:dyDescent="0.25">
      <c r="A36" s="210" t="s">
        <v>89</v>
      </c>
      <c r="B36" s="198"/>
      <c r="C36" s="59"/>
      <c r="D36" s="208" t="s">
        <v>194</v>
      </c>
      <c r="E36" s="209"/>
      <c r="F36" s="209"/>
      <c r="G36" s="209"/>
      <c r="H36" s="209"/>
      <c r="I36" s="209"/>
      <c r="J36" s="209"/>
      <c r="K36" s="209"/>
      <c r="L36" s="209"/>
      <c r="M36" s="207"/>
      <c r="N36" s="60"/>
      <c r="O36" s="61">
        <v>0.5</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35"/>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0.5</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33" customHeight="1" x14ac:dyDescent="0.25">
      <c r="A41" s="199" t="s">
        <v>68</v>
      </c>
      <c r="B41" s="200"/>
      <c r="C41" s="200"/>
      <c r="D41" s="200"/>
      <c r="E41" s="200"/>
      <c r="F41" s="200"/>
      <c r="G41" s="200"/>
      <c r="H41" s="200"/>
      <c r="I41" s="200"/>
      <c r="J41" s="200"/>
      <c r="K41" s="200"/>
      <c r="L41" s="200"/>
      <c r="M41" s="201"/>
      <c r="N41" s="79"/>
      <c r="O41" s="80">
        <f>IF((O23+O28+O33+O38)&lt;=40,(O23+O28+O33+O38),"ERROR EXCEDE LOS 40 PUNTOS")</f>
        <v>10.23</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15.75" customHeight="1" x14ac:dyDescent="0.25">
      <c r="A43" s="81"/>
      <c r="B43" s="43"/>
      <c r="C43" s="43"/>
      <c r="D43" s="43"/>
      <c r="E43" s="43"/>
      <c r="F43" s="43"/>
      <c r="G43" s="43"/>
      <c r="H43" s="43"/>
      <c r="I43" s="43"/>
      <c r="J43" s="43"/>
      <c r="K43" s="43"/>
      <c r="L43" s="43"/>
      <c r="M43" s="43"/>
      <c r="N43" s="43"/>
      <c r="O43" s="82"/>
      <c r="P43" s="35"/>
      <c r="Q43" s="35"/>
      <c r="R43" s="35"/>
      <c r="S43" s="35"/>
      <c r="T43" s="35"/>
      <c r="U43" s="35"/>
      <c r="V43" s="35"/>
      <c r="W43" s="35"/>
      <c r="X43" s="35"/>
      <c r="Y43" s="35"/>
      <c r="Z43" s="35"/>
    </row>
    <row r="44" spans="1:26" ht="15.75" customHeight="1" x14ac:dyDescent="0.25">
      <c r="A44" s="81"/>
      <c r="B44" s="43"/>
      <c r="C44" s="43"/>
      <c r="D44" s="43"/>
      <c r="E44" s="43"/>
      <c r="F44" s="43"/>
      <c r="G44" s="43"/>
      <c r="H44" s="43"/>
      <c r="I44" s="43"/>
      <c r="J44" s="43"/>
      <c r="K44" s="43"/>
      <c r="L44" s="43"/>
      <c r="M44" s="43"/>
      <c r="N44" s="43"/>
      <c r="O44" s="82"/>
      <c r="P44" s="35"/>
      <c r="Q44" s="35"/>
      <c r="R44" s="35"/>
      <c r="S44" s="35"/>
      <c r="T44" s="35"/>
      <c r="U44" s="35"/>
      <c r="V44" s="35"/>
      <c r="W44" s="35"/>
      <c r="X44" s="35"/>
      <c r="Y44" s="35"/>
      <c r="Z44" s="35"/>
    </row>
    <row r="45" spans="1:26" ht="15.75" customHeight="1" thickBot="1" x14ac:dyDescent="0.3">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38.450000000000003"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48.6"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15.75" customHeight="1" x14ac:dyDescent="0.25">
      <c r="A49" s="91">
        <v>1</v>
      </c>
      <c r="B49" s="189" t="s">
        <v>202</v>
      </c>
      <c r="C49" s="189"/>
      <c r="D49" s="189"/>
      <c r="E49" s="189"/>
      <c r="F49" s="182"/>
      <c r="G49" s="182"/>
      <c r="H49" s="182"/>
      <c r="I49" s="92" t="s">
        <v>203</v>
      </c>
      <c r="J49" s="93">
        <v>0</v>
      </c>
      <c r="K49" s="93">
        <v>0</v>
      </c>
      <c r="L49" s="94"/>
      <c r="M49" s="95"/>
      <c r="N49" s="95"/>
      <c r="O49" s="93">
        <f>J49+K49</f>
        <v>0</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0</v>
      </c>
      <c r="K50" s="93">
        <v>0</v>
      </c>
      <c r="L50" s="94"/>
      <c r="M50" s="95"/>
      <c r="N50" s="95"/>
      <c r="O50" s="93">
        <f t="shared" ref="O50:O56" si="0">J50+K50</f>
        <v>0</v>
      </c>
      <c r="P50" s="35"/>
      <c r="Q50" s="35"/>
      <c r="R50" s="35"/>
      <c r="S50" s="35"/>
      <c r="T50" s="35"/>
      <c r="U50" s="35"/>
      <c r="V50" s="35"/>
      <c r="W50" s="35"/>
      <c r="X50" s="35"/>
      <c r="Y50" s="35"/>
      <c r="Z50" s="35"/>
    </row>
    <row r="51" spans="1:26" ht="42" customHeight="1" x14ac:dyDescent="0.25">
      <c r="A51" s="91">
        <v>3</v>
      </c>
      <c r="B51" s="189" t="s">
        <v>205</v>
      </c>
      <c r="C51" s="189"/>
      <c r="D51" s="189"/>
      <c r="E51" s="189"/>
      <c r="F51" s="182"/>
      <c r="G51" s="182"/>
      <c r="H51" s="182"/>
      <c r="I51" s="92" t="s">
        <v>206</v>
      </c>
      <c r="J51" s="93">
        <v>0</v>
      </c>
      <c r="K51" s="93">
        <v>0</v>
      </c>
      <c r="L51" s="94"/>
      <c r="M51" s="95"/>
      <c r="N51" s="95"/>
      <c r="O51" s="93">
        <f t="shared" si="0"/>
        <v>0</v>
      </c>
      <c r="P51" s="35"/>
      <c r="Q51" s="35"/>
      <c r="R51" s="35"/>
      <c r="S51" s="35"/>
      <c r="T51" s="35"/>
      <c r="U51" s="35"/>
      <c r="V51" s="35"/>
      <c r="W51" s="35"/>
      <c r="X51" s="35"/>
      <c r="Y51" s="35"/>
      <c r="Z51" s="35"/>
    </row>
    <row r="52" spans="1:26" ht="38.450000000000003" customHeight="1" x14ac:dyDescent="0.25">
      <c r="A52" s="91">
        <v>4</v>
      </c>
      <c r="B52" s="189" t="s">
        <v>207</v>
      </c>
      <c r="C52" s="189"/>
      <c r="D52" s="189"/>
      <c r="E52" s="189"/>
      <c r="F52" s="182"/>
      <c r="G52" s="182"/>
      <c r="H52" s="182"/>
      <c r="I52" s="92" t="s">
        <v>208</v>
      </c>
      <c r="J52" s="93">
        <v>0</v>
      </c>
      <c r="K52" s="93">
        <v>0</v>
      </c>
      <c r="L52" s="94"/>
      <c r="M52" s="95"/>
      <c r="N52" s="95"/>
      <c r="O52" s="93">
        <f t="shared" si="0"/>
        <v>0</v>
      </c>
      <c r="P52" s="35"/>
      <c r="Q52" s="35"/>
      <c r="R52" s="35"/>
      <c r="S52" s="35"/>
      <c r="T52" s="35"/>
      <c r="U52" s="35"/>
      <c r="V52" s="35"/>
      <c r="W52" s="35"/>
      <c r="X52" s="35"/>
      <c r="Y52" s="35"/>
      <c r="Z52" s="35"/>
    </row>
    <row r="53" spans="1:26" ht="43.9" customHeight="1" x14ac:dyDescent="0.25">
      <c r="A53" s="91">
        <v>5</v>
      </c>
      <c r="B53" s="189" t="s">
        <v>209</v>
      </c>
      <c r="C53" s="189"/>
      <c r="D53" s="189"/>
      <c r="E53" s="189"/>
      <c r="F53" s="182"/>
      <c r="G53" s="182"/>
      <c r="H53" s="182"/>
      <c r="I53" s="92" t="s">
        <v>208</v>
      </c>
      <c r="J53" s="93">
        <v>0</v>
      </c>
      <c r="K53" s="93">
        <v>0</v>
      </c>
      <c r="L53" s="94"/>
      <c r="M53" s="95"/>
      <c r="N53" s="95"/>
      <c r="O53" s="93">
        <f t="shared" si="0"/>
        <v>0</v>
      </c>
      <c r="P53" s="35"/>
      <c r="Q53" s="35"/>
      <c r="R53" s="35"/>
      <c r="S53" s="35"/>
      <c r="T53" s="35"/>
      <c r="U53" s="35"/>
      <c r="V53" s="35"/>
      <c r="W53" s="35"/>
      <c r="X53" s="35"/>
      <c r="Y53" s="35"/>
      <c r="Z53" s="35"/>
    </row>
    <row r="54" spans="1:26" ht="40.9" customHeight="1" x14ac:dyDescent="0.25">
      <c r="A54" s="91">
        <v>6</v>
      </c>
      <c r="B54" s="189" t="s">
        <v>210</v>
      </c>
      <c r="C54" s="189"/>
      <c r="D54" s="189"/>
      <c r="E54" s="189"/>
      <c r="F54" s="182"/>
      <c r="G54" s="182"/>
      <c r="H54" s="182"/>
      <c r="I54" s="92" t="s">
        <v>208</v>
      </c>
      <c r="J54" s="93">
        <v>0</v>
      </c>
      <c r="K54" s="93"/>
      <c r="L54" s="94"/>
      <c r="M54" s="95"/>
      <c r="N54" s="95"/>
      <c r="O54" s="93">
        <f t="shared" si="0"/>
        <v>0</v>
      </c>
      <c r="P54" s="35"/>
      <c r="Q54" s="35"/>
      <c r="R54" s="35"/>
      <c r="S54" s="35"/>
      <c r="T54" s="35"/>
      <c r="U54" s="35"/>
      <c r="V54" s="35"/>
      <c r="W54" s="35"/>
      <c r="X54" s="35"/>
      <c r="Y54" s="35"/>
      <c r="Z54" s="35"/>
    </row>
    <row r="55" spans="1:26" ht="44.45" customHeight="1" x14ac:dyDescent="0.25">
      <c r="A55" s="91">
        <v>7</v>
      </c>
      <c r="B55" s="189" t="s">
        <v>211</v>
      </c>
      <c r="C55" s="189"/>
      <c r="D55" s="189"/>
      <c r="E55" s="189"/>
      <c r="F55" s="182"/>
      <c r="G55" s="182"/>
      <c r="H55" s="182"/>
      <c r="I55" s="92" t="s">
        <v>208</v>
      </c>
      <c r="J55" s="93">
        <v>0</v>
      </c>
      <c r="K55" s="93">
        <v>0</v>
      </c>
      <c r="L55" s="94"/>
      <c r="M55" s="95"/>
      <c r="N55" s="95"/>
      <c r="O55" s="93">
        <f t="shared" si="0"/>
        <v>0</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0</v>
      </c>
      <c r="K56" s="96">
        <f>SUM(K49:K55)</f>
        <v>0</v>
      </c>
      <c r="L56" s="97"/>
      <c r="M56" s="98"/>
      <c r="N56" s="95"/>
      <c r="O56" s="93">
        <f t="shared" si="0"/>
        <v>0</v>
      </c>
      <c r="P56" s="35"/>
      <c r="Q56" s="35"/>
      <c r="R56" s="35"/>
      <c r="S56" s="35"/>
      <c r="T56" s="35"/>
      <c r="U56" s="35"/>
      <c r="V56" s="35"/>
      <c r="W56" s="35"/>
      <c r="X56" s="35"/>
      <c r="Y56" s="35"/>
      <c r="Z56" s="35"/>
    </row>
    <row r="57" spans="1:26" ht="15.75" customHeight="1" thickBot="1" x14ac:dyDescent="0.3">
      <c r="A57" s="171" t="s">
        <v>213</v>
      </c>
      <c r="B57" s="172"/>
      <c r="C57" s="172"/>
      <c r="D57" s="172"/>
      <c r="E57" s="172"/>
      <c r="F57" s="172"/>
      <c r="G57" s="172"/>
      <c r="H57" s="172"/>
      <c r="I57" s="172"/>
      <c r="J57" s="172"/>
      <c r="K57" s="173"/>
      <c r="L57" s="99"/>
      <c r="M57" s="84"/>
      <c r="N57" s="100"/>
      <c r="O57" s="101">
        <f>O56/2</f>
        <v>0</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15.75"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44.45" customHeight="1" thickBot="1" x14ac:dyDescent="0.3">
      <c r="A61" s="105">
        <v>1</v>
      </c>
      <c r="B61" s="177" t="s">
        <v>215</v>
      </c>
      <c r="C61" s="177"/>
      <c r="D61" s="177"/>
      <c r="E61" s="177"/>
      <c r="F61" s="178"/>
      <c r="G61" s="179"/>
      <c r="H61" s="180"/>
      <c r="I61" s="106" t="s">
        <v>216</v>
      </c>
      <c r="J61" s="107">
        <v>0</v>
      </c>
      <c r="K61" s="89"/>
      <c r="L61" s="89"/>
      <c r="M61" s="89"/>
      <c r="N61" s="95"/>
      <c r="O61" s="108">
        <f>J61</f>
        <v>0</v>
      </c>
      <c r="P61" s="35"/>
      <c r="Q61" s="35"/>
      <c r="R61" s="35"/>
      <c r="S61" s="35"/>
      <c r="T61" s="35"/>
      <c r="U61" s="35"/>
      <c r="V61" s="35"/>
      <c r="W61" s="35"/>
      <c r="X61" s="35"/>
      <c r="Y61" s="35"/>
      <c r="Z61" s="35"/>
    </row>
    <row r="62" spans="1:26" ht="35.450000000000003" customHeight="1" thickBot="1" x14ac:dyDescent="0.3">
      <c r="A62" s="109">
        <v>2</v>
      </c>
      <c r="B62" s="181" t="s">
        <v>217</v>
      </c>
      <c r="C62" s="181"/>
      <c r="D62" s="181"/>
      <c r="E62" s="181"/>
      <c r="F62" s="182"/>
      <c r="G62" s="183"/>
      <c r="H62" s="184"/>
      <c r="I62" s="110" t="s">
        <v>216</v>
      </c>
      <c r="J62" s="111">
        <v>0</v>
      </c>
      <c r="K62" s="89"/>
      <c r="L62" s="89"/>
      <c r="M62" s="89"/>
      <c r="N62" s="95"/>
      <c r="O62" s="108">
        <f>J62</f>
        <v>0</v>
      </c>
      <c r="P62" s="35"/>
      <c r="Q62" s="35"/>
      <c r="R62" s="35"/>
      <c r="S62" s="35"/>
      <c r="T62" s="35"/>
      <c r="U62" s="35"/>
      <c r="V62" s="35"/>
      <c r="W62" s="35"/>
      <c r="X62" s="35"/>
      <c r="Y62" s="35"/>
      <c r="Z62" s="35"/>
    </row>
    <row r="63" spans="1:26" ht="37.9" customHeight="1" thickBot="1" x14ac:dyDescent="0.3">
      <c r="A63" s="112">
        <v>3</v>
      </c>
      <c r="B63" s="185" t="s">
        <v>218</v>
      </c>
      <c r="C63" s="185"/>
      <c r="D63" s="185"/>
      <c r="E63" s="185"/>
      <c r="F63" s="186"/>
      <c r="G63" s="187"/>
      <c r="H63" s="188"/>
      <c r="I63" s="113" t="s">
        <v>216</v>
      </c>
      <c r="J63" s="114">
        <v>0</v>
      </c>
      <c r="K63" s="89"/>
      <c r="L63" s="89"/>
      <c r="M63" s="89"/>
      <c r="N63" s="95"/>
      <c r="O63" s="108">
        <f>J63</f>
        <v>0</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0</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0</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15.75"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O11</f>
        <v>10.23</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0</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0</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233</v>
      </c>
      <c r="K73" s="128" t="s">
        <v>234</v>
      </c>
      <c r="L73" s="122"/>
      <c r="M73" s="122"/>
      <c r="N73" s="123"/>
      <c r="O73" s="126"/>
      <c r="P73" s="35"/>
      <c r="Q73" s="35"/>
      <c r="R73" s="35"/>
      <c r="S73" s="35"/>
      <c r="T73" s="35"/>
      <c r="U73" s="35"/>
      <c r="V73" s="35"/>
      <c r="W73" s="35"/>
      <c r="X73" s="35"/>
      <c r="Y73" s="35"/>
      <c r="Z73" s="35"/>
    </row>
    <row r="74" spans="1:26" ht="15.75" customHeight="1" thickTop="1" thickBot="1" x14ac:dyDescent="0.3">
      <c r="A74" s="156" t="s">
        <v>225</v>
      </c>
      <c r="B74" s="157"/>
      <c r="C74" s="157"/>
      <c r="D74" s="157"/>
      <c r="E74" s="157"/>
      <c r="F74" s="157"/>
      <c r="G74" s="157"/>
      <c r="H74" s="157"/>
      <c r="I74" s="157"/>
      <c r="J74" s="157"/>
      <c r="K74" s="158"/>
      <c r="L74" s="129"/>
      <c r="M74" s="130"/>
      <c r="N74" s="19"/>
      <c r="O74" s="20">
        <f>SUM(O70:O72)</f>
        <v>10.23</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18iR6ThmieIlB/Kzg0Tk3pHV95V+ciywFc03Sceg+GMfX4ejlI56adN/3RU+a837OjWKe3Ed+kuljY3N1dWAiw==" saltValue="q+i+ouwAs2lFaFlVpt62rA=="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2" zoomScaleNormal="100" workbookViewId="0">
      <selection activeCell="B52" sqref="B52:H52"/>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5" width="12.140625" style="36" customWidth="1"/>
    <col min="6" max="6" width="8.5703125" style="36" customWidth="1"/>
    <col min="7" max="7" width="10.140625" style="36" customWidth="1"/>
    <col min="8" max="8" width="9.85546875" style="36" customWidth="1"/>
    <col min="9" max="12" width="14.5703125" style="36" customWidth="1"/>
    <col min="13" max="13" width="11.85546875" style="36" customWidth="1"/>
    <col min="14" max="14" width="5.5703125" style="36" customWidth="1"/>
    <col min="15" max="15" width="20.8554687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37"/>
      <c r="B1" s="238"/>
      <c r="C1" s="238"/>
      <c r="D1" s="238"/>
      <c r="E1" s="239"/>
      <c r="F1" s="241"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1" t="s">
        <v>50</v>
      </c>
      <c r="G2" s="197"/>
      <c r="H2" s="197"/>
      <c r="I2" s="197"/>
      <c r="J2" s="197"/>
      <c r="K2" s="197"/>
      <c r="L2" s="197"/>
      <c r="M2" s="197"/>
      <c r="N2" s="197"/>
      <c r="O2" s="198"/>
      <c r="P2" s="35"/>
      <c r="Q2" s="37" t="s">
        <v>51</v>
      </c>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57</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25</v>
      </c>
      <c r="B11" s="214"/>
      <c r="C11" s="50">
        <f>O15</f>
        <v>4</v>
      </c>
      <c r="D11" s="51"/>
      <c r="E11" s="215">
        <f>O17</f>
        <v>0</v>
      </c>
      <c r="F11" s="214"/>
      <c r="G11" s="215">
        <f>O19</f>
        <v>3</v>
      </c>
      <c r="H11" s="214"/>
      <c r="I11" s="52">
        <f>O21</f>
        <v>0.5</v>
      </c>
      <c r="J11" s="52">
        <f>O26</f>
        <v>5.66</v>
      </c>
      <c r="K11" s="52">
        <f>O31</f>
        <v>10</v>
      </c>
      <c r="L11" s="53">
        <f>O36</f>
        <v>2</v>
      </c>
      <c r="M11" s="54"/>
      <c r="N11" s="54"/>
      <c r="O11" s="55">
        <f>IF( SUM(C11:L11)&lt;=40,SUM(C11:L11),"EXCEDE LOS 40 PUNTOS")</f>
        <v>25.16</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113</v>
      </c>
      <c r="B15" s="207"/>
      <c r="C15" s="59"/>
      <c r="D15" s="208" t="s">
        <v>114</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115</v>
      </c>
      <c r="B17" s="198"/>
      <c r="C17" s="43"/>
      <c r="D17" s="65"/>
      <c r="E17" s="211"/>
      <c r="F17" s="197"/>
      <c r="G17" s="197"/>
      <c r="H17" s="197"/>
      <c r="I17" s="197"/>
      <c r="J17" s="197"/>
      <c r="K17" s="197"/>
      <c r="L17" s="197"/>
      <c r="M17" s="198"/>
      <c r="N17" s="60"/>
      <c r="O17" s="61">
        <v>0</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116</v>
      </c>
      <c r="B19" s="198"/>
      <c r="C19" s="59"/>
      <c r="D19" s="66"/>
      <c r="E19" s="212" t="s">
        <v>117</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48.75" customHeight="1" x14ac:dyDescent="0.25">
      <c r="A21" s="210" t="s">
        <v>118</v>
      </c>
      <c r="B21" s="198"/>
      <c r="C21" s="59"/>
      <c r="D21" s="211" t="s">
        <v>119</v>
      </c>
      <c r="E21" s="197"/>
      <c r="F21" s="197"/>
      <c r="G21" s="197"/>
      <c r="H21" s="197"/>
      <c r="I21" s="197"/>
      <c r="J21" s="197"/>
      <c r="K21" s="197"/>
      <c r="L21" s="197"/>
      <c r="M21" s="198"/>
      <c r="N21" s="60"/>
      <c r="O21" s="61">
        <v>0.5</v>
      </c>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f>IF( SUM(O15:O21)&lt;=10,SUM(O15:O21),"EXCEDE LOS 10 PUNTOS VALIDOS")</f>
        <v>7.5</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247.5" customHeight="1" x14ac:dyDescent="0.25">
      <c r="A26" s="206" t="s">
        <v>120</v>
      </c>
      <c r="B26" s="207"/>
      <c r="C26" s="59"/>
      <c r="D26" s="202" t="s">
        <v>121</v>
      </c>
      <c r="E26" s="203"/>
      <c r="F26" s="203"/>
      <c r="G26" s="203"/>
      <c r="H26" s="203"/>
      <c r="I26" s="203"/>
      <c r="J26" s="203"/>
      <c r="K26" s="203"/>
      <c r="L26" s="203"/>
      <c r="M26" s="204"/>
      <c r="N26" s="60"/>
      <c r="O26" s="61">
        <v>5.66</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35"/>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IF(O26&lt;=10,O26,"EXCEDE LOS 10 PUNTOS PERMITIDOS")</f>
        <v>5.66</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409.5" customHeight="1" x14ac:dyDescent="0.25">
      <c r="A31" s="206" t="s">
        <v>85</v>
      </c>
      <c r="B31" s="207"/>
      <c r="C31" s="59"/>
      <c r="D31" s="208" t="s">
        <v>122</v>
      </c>
      <c r="E31" s="209"/>
      <c r="F31" s="209"/>
      <c r="G31" s="209"/>
      <c r="H31" s="209"/>
      <c r="I31" s="209"/>
      <c r="J31" s="209"/>
      <c r="K31" s="209"/>
      <c r="L31" s="209"/>
      <c r="M31" s="207"/>
      <c r="N31" s="60"/>
      <c r="O31" s="61">
        <v>10</v>
      </c>
      <c r="P31" s="35"/>
      <c r="Q31" s="35"/>
      <c r="R31" s="35"/>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f>IF(O31&lt;=10,O31,"EXCEDE LOS 10 PUNTOS PERMITIDOS")</f>
        <v>10</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15.75"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148.5" customHeight="1" x14ac:dyDescent="0.25">
      <c r="A36" s="210" t="s">
        <v>89</v>
      </c>
      <c r="B36" s="198"/>
      <c r="C36" s="59"/>
      <c r="D36" s="208" t="s">
        <v>123</v>
      </c>
      <c r="E36" s="209"/>
      <c r="F36" s="209"/>
      <c r="G36" s="209"/>
      <c r="H36" s="209"/>
      <c r="I36" s="209"/>
      <c r="J36" s="209"/>
      <c r="K36" s="209"/>
      <c r="L36" s="209"/>
      <c r="M36" s="207"/>
      <c r="N36" s="60"/>
      <c r="O36" s="61">
        <f>0.5+0.5+0.5+0.5</f>
        <v>2</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35"/>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2</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35.25" customHeight="1" x14ac:dyDescent="0.25">
      <c r="A41" s="199" t="s">
        <v>68</v>
      </c>
      <c r="B41" s="200"/>
      <c r="C41" s="200"/>
      <c r="D41" s="200"/>
      <c r="E41" s="200"/>
      <c r="F41" s="200"/>
      <c r="G41" s="200"/>
      <c r="H41" s="200"/>
      <c r="I41" s="200"/>
      <c r="J41" s="200"/>
      <c r="K41" s="200"/>
      <c r="L41" s="200"/>
      <c r="M41" s="201"/>
      <c r="N41" s="79"/>
      <c r="O41" s="80">
        <f>IF((O23+O28+O33+O38)&lt;=30,(O23+O28+O33+O38),"ERROR EXCEDE LOS 30 PUNTOS")</f>
        <v>25.16</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15.75" customHeight="1" x14ac:dyDescent="0.25">
      <c r="A43" s="81"/>
      <c r="B43" s="43"/>
      <c r="C43" s="43"/>
      <c r="D43" s="43"/>
      <c r="E43" s="43"/>
      <c r="F43" s="43"/>
      <c r="G43" s="43"/>
      <c r="H43" s="43"/>
      <c r="I43" s="43"/>
      <c r="J43" s="43"/>
      <c r="K43" s="43"/>
      <c r="L43" s="43"/>
      <c r="M43" s="43"/>
      <c r="N43" s="43"/>
      <c r="O43" s="82"/>
      <c r="P43" s="35"/>
      <c r="Q43" s="35"/>
      <c r="R43" s="35"/>
      <c r="S43" s="35"/>
      <c r="T43" s="35"/>
      <c r="U43" s="35"/>
      <c r="V43" s="35"/>
      <c r="W43" s="35"/>
      <c r="X43" s="35"/>
      <c r="Y43" s="35"/>
      <c r="Z43" s="35"/>
    </row>
    <row r="44" spans="1:26" ht="15.75" customHeight="1" x14ac:dyDescent="0.25">
      <c r="A44" s="81"/>
      <c r="B44" s="43"/>
      <c r="C44" s="43"/>
      <c r="D44" s="43"/>
      <c r="E44" s="43"/>
      <c r="F44" s="43"/>
      <c r="G44" s="43"/>
      <c r="H44" s="43"/>
      <c r="I44" s="43"/>
      <c r="J44" s="43"/>
      <c r="K44" s="43"/>
      <c r="L44" s="43"/>
      <c r="M44" s="43"/>
      <c r="N44" s="43"/>
      <c r="O44" s="82"/>
      <c r="P44" s="35"/>
      <c r="Q44" s="35"/>
      <c r="R44" s="35"/>
      <c r="S44" s="35"/>
      <c r="T44" s="35"/>
      <c r="U44" s="35"/>
      <c r="V44" s="35"/>
      <c r="W44" s="35"/>
      <c r="X44" s="35"/>
      <c r="Y44" s="35"/>
      <c r="Z44" s="35"/>
    </row>
    <row r="45" spans="1:26" ht="15.75" customHeight="1" thickBot="1" x14ac:dyDescent="0.3">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25.15"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37.15"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15.6" customHeight="1" x14ac:dyDescent="0.25">
      <c r="A49" s="91">
        <v>1</v>
      </c>
      <c r="B49" s="189" t="s">
        <v>202</v>
      </c>
      <c r="C49" s="189"/>
      <c r="D49" s="189"/>
      <c r="E49" s="189"/>
      <c r="F49" s="182"/>
      <c r="G49" s="182"/>
      <c r="H49" s="182"/>
      <c r="I49" s="92" t="s">
        <v>203</v>
      </c>
      <c r="J49" s="93">
        <v>2</v>
      </c>
      <c r="K49" s="93">
        <v>2</v>
      </c>
      <c r="L49" s="94"/>
      <c r="M49" s="95"/>
      <c r="N49" s="95"/>
      <c r="O49" s="93">
        <f>J49+K49</f>
        <v>4</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2</v>
      </c>
      <c r="K50" s="93">
        <v>2</v>
      </c>
      <c r="L50" s="94"/>
      <c r="M50" s="95"/>
      <c r="N50" s="95"/>
      <c r="O50" s="93">
        <f t="shared" ref="O50:O56" si="0">J50+K50</f>
        <v>4</v>
      </c>
      <c r="P50" s="35"/>
      <c r="Q50" s="35"/>
      <c r="R50" s="35"/>
      <c r="S50" s="35"/>
      <c r="T50" s="35"/>
      <c r="U50" s="35"/>
      <c r="V50" s="35"/>
      <c r="W50" s="35"/>
      <c r="X50" s="35"/>
      <c r="Y50" s="35"/>
      <c r="Z50" s="35"/>
    </row>
    <row r="51" spans="1:26" ht="38.450000000000003" customHeight="1" x14ac:dyDescent="0.25">
      <c r="A51" s="91">
        <v>3</v>
      </c>
      <c r="B51" s="189" t="s">
        <v>205</v>
      </c>
      <c r="C51" s="189"/>
      <c r="D51" s="189"/>
      <c r="E51" s="189"/>
      <c r="F51" s="182"/>
      <c r="G51" s="182"/>
      <c r="H51" s="182"/>
      <c r="I51" s="92" t="s">
        <v>206</v>
      </c>
      <c r="J51" s="93">
        <v>6</v>
      </c>
      <c r="K51" s="93">
        <v>6</v>
      </c>
      <c r="L51" s="94"/>
      <c r="M51" s="95"/>
      <c r="N51" s="95"/>
      <c r="O51" s="93">
        <f t="shared" si="0"/>
        <v>12</v>
      </c>
      <c r="P51" s="35"/>
      <c r="Q51" s="35"/>
      <c r="R51" s="35"/>
      <c r="S51" s="35"/>
      <c r="T51" s="35"/>
      <c r="U51" s="35"/>
      <c r="V51" s="35"/>
      <c r="W51" s="35"/>
      <c r="X51" s="35"/>
      <c r="Y51" s="35"/>
      <c r="Z51" s="35"/>
    </row>
    <row r="52" spans="1:26" ht="44.45" customHeight="1" x14ac:dyDescent="0.25">
      <c r="A52" s="91">
        <v>4</v>
      </c>
      <c r="B52" s="189" t="s">
        <v>207</v>
      </c>
      <c r="C52" s="189"/>
      <c r="D52" s="189"/>
      <c r="E52" s="189"/>
      <c r="F52" s="182"/>
      <c r="G52" s="182"/>
      <c r="H52" s="182"/>
      <c r="I52" s="92" t="s">
        <v>208</v>
      </c>
      <c r="J52" s="93">
        <v>5</v>
      </c>
      <c r="K52" s="93">
        <v>5</v>
      </c>
      <c r="L52" s="94"/>
      <c r="M52" s="95"/>
      <c r="N52" s="95"/>
      <c r="O52" s="93">
        <f t="shared" si="0"/>
        <v>10</v>
      </c>
      <c r="P52" s="35"/>
      <c r="Q52" s="35"/>
      <c r="R52" s="35"/>
      <c r="S52" s="35"/>
      <c r="T52" s="35"/>
      <c r="U52" s="35"/>
      <c r="V52" s="35"/>
      <c r="W52" s="35"/>
      <c r="X52" s="35"/>
      <c r="Y52" s="35"/>
      <c r="Z52" s="35"/>
    </row>
    <row r="53" spans="1:26" ht="43.15" customHeight="1" x14ac:dyDescent="0.25">
      <c r="A53" s="91">
        <v>5</v>
      </c>
      <c r="B53" s="189" t="s">
        <v>209</v>
      </c>
      <c r="C53" s="189"/>
      <c r="D53" s="189"/>
      <c r="E53" s="189"/>
      <c r="F53" s="182"/>
      <c r="G53" s="182"/>
      <c r="H53" s="182"/>
      <c r="I53" s="92" t="s">
        <v>208</v>
      </c>
      <c r="J53" s="93">
        <v>5</v>
      </c>
      <c r="K53" s="93">
        <v>5</v>
      </c>
      <c r="L53" s="94"/>
      <c r="M53" s="95"/>
      <c r="N53" s="95"/>
      <c r="O53" s="93">
        <f t="shared" si="0"/>
        <v>10</v>
      </c>
      <c r="P53" s="35"/>
      <c r="Q53" s="35"/>
      <c r="R53" s="35"/>
      <c r="S53" s="35"/>
      <c r="T53" s="35"/>
      <c r="U53" s="35"/>
      <c r="V53" s="35"/>
      <c r="W53" s="35"/>
      <c r="X53" s="35"/>
      <c r="Y53" s="35"/>
      <c r="Z53" s="35"/>
    </row>
    <row r="54" spans="1:26" ht="32.450000000000003" customHeight="1" x14ac:dyDescent="0.25">
      <c r="A54" s="91">
        <v>6</v>
      </c>
      <c r="B54" s="189" t="s">
        <v>210</v>
      </c>
      <c r="C54" s="189"/>
      <c r="D54" s="189"/>
      <c r="E54" s="189"/>
      <c r="F54" s="182"/>
      <c r="G54" s="182"/>
      <c r="H54" s="182"/>
      <c r="I54" s="92" t="s">
        <v>208</v>
      </c>
      <c r="J54" s="93">
        <v>5</v>
      </c>
      <c r="K54" s="93">
        <v>5</v>
      </c>
      <c r="L54" s="94"/>
      <c r="M54" s="95"/>
      <c r="N54" s="95"/>
      <c r="O54" s="93">
        <f t="shared" si="0"/>
        <v>10</v>
      </c>
      <c r="P54" s="35"/>
      <c r="Q54" s="35"/>
      <c r="R54" s="35"/>
      <c r="S54" s="35"/>
      <c r="T54" s="35"/>
      <c r="U54" s="35"/>
      <c r="V54" s="35"/>
      <c r="W54" s="35"/>
      <c r="X54" s="35"/>
      <c r="Y54" s="35"/>
      <c r="Z54" s="35"/>
    </row>
    <row r="55" spans="1:26" ht="38.450000000000003" customHeight="1" x14ac:dyDescent="0.25">
      <c r="A55" s="91">
        <v>7</v>
      </c>
      <c r="B55" s="189" t="s">
        <v>211</v>
      </c>
      <c r="C55" s="189"/>
      <c r="D55" s="189"/>
      <c r="E55" s="189"/>
      <c r="F55" s="182"/>
      <c r="G55" s="182"/>
      <c r="H55" s="182"/>
      <c r="I55" s="92" t="s">
        <v>208</v>
      </c>
      <c r="J55" s="93">
        <v>5</v>
      </c>
      <c r="K55" s="93">
        <v>5</v>
      </c>
      <c r="L55" s="94"/>
      <c r="M55" s="95"/>
      <c r="N55" s="95"/>
      <c r="O55" s="93">
        <f t="shared" si="0"/>
        <v>10</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30</v>
      </c>
      <c r="K56" s="96">
        <f>SUM(K49:K55)</f>
        <v>30</v>
      </c>
      <c r="L56" s="97"/>
      <c r="M56" s="98"/>
      <c r="N56" s="95"/>
      <c r="O56" s="93">
        <f t="shared" si="0"/>
        <v>60</v>
      </c>
      <c r="P56" s="35"/>
      <c r="Q56" s="35"/>
      <c r="R56" s="35"/>
      <c r="S56" s="35"/>
      <c r="T56" s="35"/>
      <c r="U56" s="35"/>
      <c r="V56" s="35"/>
      <c r="W56" s="35"/>
      <c r="X56" s="35"/>
      <c r="Y56" s="35"/>
      <c r="Z56" s="35"/>
    </row>
    <row r="57" spans="1:26" ht="15.75" customHeight="1" thickBot="1" x14ac:dyDescent="0.3">
      <c r="A57" s="171" t="s">
        <v>213</v>
      </c>
      <c r="B57" s="172"/>
      <c r="C57" s="172"/>
      <c r="D57" s="172"/>
      <c r="E57" s="172"/>
      <c r="F57" s="172"/>
      <c r="G57" s="172"/>
      <c r="H57" s="172"/>
      <c r="I57" s="172"/>
      <c r="J57" s="172"/>
      <c r="K57" s="173"/>
      <c r="L57" s="99"/>
      <c r="M57" s="84"/>
      <c r="N57" s="100"/>
      <c r="O57" s="101">
        <f>O56/2</f>
        <v>30</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39.6"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48" customHeight="1" thickBot="1" x14ac:dyDescent="0.3">
      <c r="A61" s="105">
        <v>1</v>
      </c>
      <c r="B61" s="177" t="s">
        <v>215</v>
      </c>
      <c r="C61" s="177"/>
      <c r="D61" s="177"/>
      <c r="E61" s="177"/>
      <c r="F61" s="178"/>
      <c r="G61" s="179"/>
      <c r="H61" s="180"/>
      <c r="I61" s="106" t="s">
        <v>216</v>
      </c>
      <c r="J61" s="107">
        <v>8</v>
      </c>
      <c r="K61" s="89"/>
      <c r="L61" s="89"/>
      <c r="M61" s="89"/>
      <c r="N61" s="95"/>
      <c r="O61" s="108">
        <f>J61</f>
        <v>8</v>
      </c>
      <c r="P61" s="35"/>
      <c r="Q61" s="35"/>
      <c r="R61" s="35"/>
      <c r="S61" s="35"/>
      <c r="T61" s="35"/>
      <c r="U61" s="35"/>
      <c r="V61" s="35"/>
      <c r="W61" s="35"/>
      <c r="X61" s="35"/>
      <c r="Y61" s="35"/>
      <c r="Z61" s="35"/>
    </row>
    <row r="62" spans="1:26" ht="36" customHeight="1" thickBot="1" x14ac:dyDescent="0.3">
      <c r="A62" s="109">
        <v>2</v>
      </c>
      <c r="B62" s="181" t="s">
        <v>217</v>
      </c>
      <c r="C62" s="181"/>
      <c r="D62" s="181"/>
      <c r="E62" s="181"/>
      <c r="F62" s="182"/>
      <c r="G62" s="183"/>
      <c r="H62" s="184"/>
      <c r="I62" s="110" t="s">
        <v>216</v>
      </c>
      <c r="J62" s="111">
        <v>8</v>
      </c>
      <c r="K62" s="89"/>
      <c r="L62" s="89"/>
      <c r="M62" s="89"/>
      <c r="N62" s="95"/>
      <c r="O62" s="108">
        <f>J62</f>
        <v>8</v>
      </c>
      <c r="P62" s="35"/>
      <c r="Q62" s="35"/>
      <c r="R62" s="35"/>
      <c r="S62" s="35"/>
      <c r="T62" s="35"/>
      <c r="U62" s="35"/>
      <c r="V62" s="35"/>
      <c r="W62" s="35"/>
      <c r="X62" s="35"/>
      <c r="Y62" s="35"/>
      <c r="Z62" s="35"/>
    </row>
    <row r="63" spans="1:26" ht="33.6" customHeight="1" thickBot="1" x14ac:dyDescent="0.3">
      <c r="A63" s="112">
        <v>3</v>
      </c>
      <c r="B63" s="185" t="s">
        <v>218</v>
      </c>
      <c r="C63" s="185"/>
      <c r="D63" s="185"/>
      <c r="E63" s="185"/>
      <c r="F63" s="186"/>
      <c r="G63" s="187"/>
      <c r="H63" s="188"/>
      <c r="I63" s="113" t="s">
        <v>216</v>
      </c>
      <c r="J63" s="114">
        <v>8</v>
      </c>
      <c r="K63" s="89"/>
      <c r="L63" s="89"/>
      <c r="M63" s="89"/>
      <c r="N63" s="95"/>
      <c r="O63" s="108">
        <f>J63</f>
        <v>8</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24</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24</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43.15"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O41</f>
        <v>25.16</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30</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24</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224</v>
      </c>
      <c r="K73" s="128" t="s">
        <v>12</v>
      </c>
      <c r="L73" s="122"/>
      <c r="M73" s="122"/>
      <c r="N73" s="123"/>
      <c r="O73" s="126"/>
      <c r="P73" s="35"/>
      <c r="Q73" s="35"/>
      <c r="R73" s="35"/>
      <c r="S73" s="35"/>
      <c r="T73" s="35"/>
      <c r="U73" s="35"/>
      <c r="V73" s="35"/>
      <c r="W73" s="35"/>
      <c r="X73" s="35"/>
      <c r="Y73" s="35"/>
      <c r="Z73" s="35"/>
    </row>
    <row r="74" spans="1:26" ht="37.15" customHeight="1" thickTop="1" thickBot="1" x14ac:dyDescent="0.3">
      <c r="A74" s="156" t="s">
        <v>225</v>
      </c>
      <c r="B74" s="157"/>
      <c r="C74" s="157"/>
      <c r="D74" s="157"/>
      <c r="E74" s="157"/>
      <c r="F74" s="157"/>
      <c r="G74" s="157"/>
      <c r="H74" s="157"/>
      <c r="I74" s="157"/>
      <c r="J74" s="157"/>
      <c r="K74" s="158"/>
      <c r="L74" s="129"/>
      <c r="M74" s="130"/>
      <c r="N74" s="19"/>
      <c r="O74" s="20">
        <f>SUM(O70:O72)</f>
        <v>79.16</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YAIusuZFlR4N0e2coF+QwTwrktBo/CbbLF0YwJ0lI924NXNhXQczG8M8ZMIXZxOyjN+IXkFI7xdnVmnqVgitmg==" saltValue="TZH4K0vvH1ytkv5g63xCGw=="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A11" sqref="A11:B11"/>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13" width="15.42578125" style="36" customWidth="1"/>
    <col min="14" max="14" width="5.5703125" style="36" customWidth="1"/>
    <col min="15" max="15" width="14.570312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37"/>
      <c r="B1" s="238"/>
      <c r="C1" s="238"/>
      <c r="D1" s="238"/>
      <c r="E1" s="239"/>
      <c r="F1" s="241"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1" t="s">
        <v>50</v>
      </c>
      <c r="G2" s="197"/>
      <c r="H2" s="197"/>
      <c r="I2" s="197"/>
      <c r="J2" s="197"/>
      <c r="K2" s="197"/>
      <c r="L2" s="197"/>
      <c r="M2" s="197"/>
      <c r="N2" s="197"/>
      <c r="O2" s="198"/>
      <c r="P2" s="35"/>
      <c r="Q2" s="37" t="s">
        <v>51</v>
      </c>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57</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13</v>
      </c>
      <c r="B11" s="214"/>
      <c r="C11" s="50">
        <f>O15</f>
        <v>4</v>
      </c>
      <c r="D11" s="51"/>
      <c r="E11" s="215">
        <f>O17</f>
        <v>1</v>
      </c>
      <c r="F11" s="214"/>
      <c r="G11" s="215">
        <f>O19</f>
        <v>3</v>
      </c>
      <c r="H11" s="214"/>
      <c r="I11" s="52">
        <f>O21</f>
        <v>0</v>
      </c>
      <c r="J11" s="52">
        <f>O26</f>
        <v>0.41</v>
      </c>
      <c r="K11" s="52">
        <f>O31</f>
        <v>10</v>
      </c>
      <c r="L11" s="53">
        <f>O36</f>
        <v>10</v>
      </c>
      <c r="M11" s="54"/>
      <c r="N11" s="54"/>
      <c r="O11" s="55">
        <f>IF( SUM(C11:L11)&lt;=40,SUM(C11:L11),"EXCEDE LOS 40 PUNTOS")</f>
        <v>28.41</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72</v>
      </c>
      <c r="B15" s="207"/>
      <c r="C15" s="59"/>
      <c r="D15" s="208" t="s">
        <v>73</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74</v>
      </c>
      <c r="B17" s="198"/>
      <c r="C17" s="43"/>
      <c r="D17" s="65"/>
      <c r="E17" s="211" t="s">
        <v>75</v>
      </c>
      <c r="F17" s="197"/>
      <c r="G17" s="197"/>
      <c r="H17" s="197"/>
      <c r="I17" s="197"/>
      <c r="J17" s="197"/>
      <c r="K17" s="197"/>
      <c r="L17" s="197"/>
      <c r="M17" s="198"/>
      <c r="N17" s="60"/>
      <c r="O17" s="61">
        <v>1</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76</v>
      </c>
      <c r="B19" s="198"/>
      <c r="C19" s="59"/>
      <c r="D19" s="66"/>
      <c r="E19" s="212" t="s">
        <v>77</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48.75" customHeight="1" x14ac:dyDescent="0.25">
      <c r="A21" s="210" t="s">
        <v>78</v>
      </c>
      <c r="B21" s="198"/>
      <c r="C21" s="59"/>
      <c r="D21" s="211"/>
      <c r="E21" s="197"/>
      <c r="F21" s="197"/>
      <c r="G21" s="197"/>
      <c r="H21" s="197"/>
      <c r="I21" s="197"/>
      <c r="J21" s="197"/>
      <c r="K21" s="197"/>
      <c r="L21" s="197"/>
      <c r="M21" s="198"/>
      <c r="N21" s="60"/>
      <c r="O21" s="61">
        <v>0</v>
      </c>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f>IF( SUM(O15:O21)&lt;=10,SUM(O15:O21),"EXCEDE LOS 10 PUNTOS VALIDOS")</f>
        <v>8</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63" customHeight="1" x14ac:dyDescent="0.25">
      <c r="A26" s="206" t="s">
        <v>81</v>
      </c>
      <c r="B26" s="207"/>
      <c r="C26" s="59"/>
      <c r="D26" s="208" t="s">
        <v>82</v>
      </c>
      <c r="E26" s="209"/>
      <c r="F26" s="209"/>
      <c r="G26" s="209"/>
      <c r="H26" s="209"/>
      <c r="I26" s="209"/>
      <c r="J26" s="209"/>
      <c r="K26" s="209"/>
      <c r="L26" s="209"/>
      <c r="M26" s="207"/>
      <c r="N26" s="60"/>
      <c r="O26" s="61">
        <v>0.41</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35"/>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IF(O26&lt;=10,O26,"EXCEDE LOS 10 PUNTOS PERMITIDOS")</f>
        <v>0.41</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409.5" customHeight="1" x14ac:dyDescent="0.25">
      <c r="A31" s="206" t="s">
        <v>85</v>
      </c>
      <c r="B31" s="207"/>
      <c r="C31" s="59"/>
      <c r="D31" s="245" t="s">
        <v>86</v>
      </c>
      <c r="E31" s="209"/>
      <c r="F31" s="209"/>
      <c r="G31" s="209"/>
      <c r="H31" s="209"/>
      <c r="I31" s="209"/>
      <c r="J31" s="209"/>
      <c r="K31" s="209"/>
      <c r="L31" s="209"/>
      <c r="M31" s="207"/>
      <c r="N31" s="60"/>
      <c r="O31" s="61">
        <v>10</v>
      </c>
      <c r="P31" s="35"/>
      <c r="Q31" s="35"/>
      <c r="R31" s="35"/>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f>IF(O31&lt;=10,O31,"EXCEDE LOS 10 PUNTOS PERMITIDOS")</f>
        <v>10</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15.75"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344.25" customHeight="1" x14ac:dyDescent="0.25">
      <c r="A36" s="210" t="s">
        <v>89</v>
      </c>
      <c r="B36" s="198"/>
      <c r="C36" s="59"/>
      <c r="D36" s="208" t="s">
        <v>90</v>
      </c>
      <c r="E36" s="209"/>
      <c r="F36" s="209"/>
      <c r="G36" s="209"/>
      <c r="H36" s="209"/>
      <c r="I36" s="209"/>
      <c r="J36" s="209"/>
      <c r="K36" s="209"/>
      <c r="L36" s="209"/>
      <c r="M36" s="207"/>
      <c r="N36" s="60"/>
      <c r="O36" s="61">
        <v>10</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35"/>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10</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27.75" customHeight="1" x14ac:dyDescent="0.25">
      <c r="A41" s="199" t="s">
        <v>68</v>
      </c>
      <c r="B41" s="200"/>
      <c r="C41" s="200"/>
      <c r="D41" s="200"/>
      <c r="E41" s="200"/>
      <c r="F41" s="200"/>
      <c r="G41" s="200"/>
      <c r="H41" s="200"/>
      <c r="I41" s="200"/>
      <c r="J41" s="200"/>
      <c r="K41" s="200"/>
      <c r="L41" s="200"/>
      <c r="M41" s="201"/>
      <c r="N41" s="79"/>
      <c r="O41" s="80">
        <f>IF((O23+O28+O33+O38)&lt;=40,(O23+O28+O33+O38),"ERROR EXCEDE LOS 40 PUNTOS")</f>
        <v>28.41</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15.75" customHeight="1" x14ac:dyDescent="0.25">
      <c r="A43" s="81"/>
      <c r="B43" s="43"/>
      <c r="C43" s="43"/>
      <c r="D43" s="43"/>
      <c r="E43" s="43"/>
      <c r="F43" s="43"/>
      <c r="G43" s="43"/>
      <c r="H43" s="43"/>
      <c r="I43" s="43"/>
      <c r="J43" s="43"/>
      <c r="K43" s="43"/>
      <c r="L43" s="43"/>
      <c r="M43" s="43"/>
      <c r="N43" s="43"/>
      <c r="O43" s="82"/>
      <c r="P43" s="35"/>
      <c r="Q43" s="35"/>
      <c r="R43" s="35"/>
      <c r="S43" s="35"/>
      <c r="T43" s="35"/>
      <c r="U43" s="35"/>
      <c r="V43" s="35"/>
      <c r="W43" s="35"/>
      <c r="X43" s="35"/>
      <c r="Y43" s="35"/>
      <c r="Z43" s="35"/>
    </row>
    <row r="44" spans="1:26" ht="15.75" customHeight="1" x14ac:dyDescent="0.25">
      <c r="A44" s="81"/>
      <c r="B44" s="43"/>
      <c r="C44" s="43"/>
      <c r="D44" s="43"/>
      <c r="E44" s="43"/>
      <c r="F44" s="43"/>
      <c r="G44" s="43"/>
      <c r="H44" s="43">
        <f>5/4.5</f>
        <v>1.1111111111111112</v>
      </c>
      <c r="I44" s="43"/>
      <c r="J44" s="43"/>
      <c r="K44" s="43"/>
      <c r="L44" s="43"/>
      <c r="M44" s="43"/>
      <c r="N44" s="43"/>
      <c r="O44" s="82"/>
      <c r="P44" s="35"/>
      <c r="Q44" s="35"/>
      <c r="R44" s="35"/>
      <c r="S44" s="35"/>
      <c r="T44" s="35"/>
      <c r="U44" s="35"/>
      <c r="V44" s="35"/>
      <c r="W44" s="35"/>
      <c r="X44" s="35"/>
      <c r="Y44" s="35"/>
      <c r="Z44" s="35"/>
    </row>
    <row r="45" spans="1:26" ht="15.75" customHeight="1" thickBot="1" x14ac:dyDescent="0.3">
      <c r="A45" s="81"/>
      <c r="B45" s="43"/>
      <c r="C45" s="43"/>
      <c r="D45" s="43"/>
      <c r="E45" s="43"/>
      <c r="F45" s="43"/>
      <c r="G45" s="43"/>
      <c r="H45" s="43"/>
      <c r="I45" s="43"/>
      <c r="J45" s="43"/>
      <c r="K45" s="43"/>
      <c r="L45" s="43"/>
      <c r="M45" s="43"/>
      <c r="N45" s="43"/>
      <c r="O45" s="82"/>
      <c r="P45" s="35"/>
      <c r="Q45" s="35"/>
      <c r="R45" s="35"/>
      <c r="S45" s="35"/>
      <c r="T45" s="35"/>
      <c r="U45" s="35"/>
      <c r="V45" s="35"/>
      <c r="W45" s="35"/>
      <c r="X45" s="35"/>
      <c r="Y45" s="35"/>
      <c r="Z45" s="35"/>
    </row>
    <row r="46" spans="1:26" ht="37.15"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38.450000000000003"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15.75" customHeight="1" x14ac:dyDescent="0.25">
      <c r="A49" s="91">
        <v>1</v>
      </c>
      <c r="B49" s="189" t="s">
        <v>202</v>
      </c>
      <c r="C49" s="189"/>
      <c r="D49" s="189"/>
      <c r="E49" s="189"/>
      <c r="F49" s="182"/>
      <c r="G49" s="182"/>
      <c r="H49" s="182"/>
      <c r="I49" s="92" t="s">
        <v>203</v>
      </c>
      <c r="J49" s="93">
        <v>2</v>
      </c>
      <c r="K49" s="93">
        <v>2</v>
      </c>
      <c r="L49" s="94"/>
      <c r="M49" s="95"/>
      <c r="N49" s="95"/>
      <c r="O49" s="93">
        <f>J49+K49</f>
        <v>4</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2</v>
      </c>
      <c r="K50" s="93">
        <v>2</v>
      </c>
      <c r="L50" s="94"/>
      <c r="M50" s="95"/>
      <c r="N50" s="95"/>
      <c r="O50" s="93">
        <f t="shared" ref="O50:O56" si="0">J50+K50</f>
        <v>4</v>
      </c>
      <c r="P50" s="35"/>
      <c r="Q50" s="35"/>
      <c r="R50" s="35"/>
      <c r="S50" s="35"/>
      <c r="T50" s="35"/>
      <c r="U50" s="35"/>
      <c r="V50" s="35"/>
      <c r="W50" s="35"/>
      <c r="X50" s="35"/>
      <c r="Y50" s="35"/>
      <c r="Z50" s="35"/>
    </row>
    <row r="51" spans="1:26" ht="33.6" customHeight="1" x14ac:dyDescent="0.25">
      <c r="A51" s="91">
        <v>3</v>
      </c>
      <c r="B51" s="189" t="s">
        <v>205</v>
      </c>
      <c r="C51" s="189"/>
      <c r="D51" s="189"/>
      <c r="E51" s="189"/>
      <c r="F51" s="182"/>
      <c r="G51" s="182"/>
      <c r="H51" s="182"/>
      <c r="I51" s="92" t="s">
        <v>206</v>
      </c>
      <c r="J51" s="93">
        <v>4</v>
      </c>
      <c r="K51" s="93">
        <v>4</v>
      </c>
      <c r="L51" s="94"/>
      <c r="M51" s="95"/>
      <c r="N51" s="95"/>
      <c r="O51" s="93">
        <f t="shared" si="0"/>
        <v>8</v>
      </c>
      <c r="P51" s="35"/>
      <c r="Q51" s="35"/>
      <c r="R51" s="35"/>
      <c r="S51" s="35"/>
      <c r="T51" s="35"/>
      <c r="U51" s="35"/>
      <c r="V51" s="35"/>
      <c r="W51" s="35"/>
      <c r="X51" s="35"/>
      <c r="Y51" s="35"/>
      <c r="Z51" s="35"/>
    </row>
    <row r="52" spans="1:26" ht="36" customHeight="1" x14ac:dyDescent="0.25">
      <c r="A52" s="91">
        <v>4</v>
      </c>
      <c r="B52" s="189" t="s">
        <v>207</v>
      </c>
      <c r="C52" s="189"/>
      <c r="D52" s="189"/>
      <c r="E52" s="189"/>
      <c r="F52" s="182"/>
      <c r="G52" s="182"/>
      <c r="H52" s="182"/>
      <c r="I52" s="92" t="s">
        <v>208</v>
      </c>
      <c r="J52" s="93">
        <v>3</v>
      </c>
      <c r="K52" s="93">
        <v>3</v>
      </c>
      <c r="L52" s="94"/>
      <c r="M52" s="95"/>
      <c r="N52" s="95"/>
      <c r="O52" s="93">
        <f t="shared" si="0"/>
        <v>6</v>
      </c>
      <c r="P52" s="35"/>
      <c r="Q52" s="35"/>
      <c r="R52" s="35"/>
      <c r="S52" s="35"/>
      <c r="T52" s="35"/>
      <c r="U52" s="35"/>
      <c r="V52" s="35"/>
      <c r="W52" s="35"/>
      <c r="X52" s="35"/>
      <c r="Y52" s="35"/>
      <c r="Z52" s="35"/>
    </row>
    <row r="53" spans="1:26" ht="38.450000000000003" customHeight="1" x14ac:dyDescent="0.25">
      <c r="A53" s="91">
        <v>5</v>
      </c>
      <c r="B53" s="189" t="s">
        <v>209</v>
      </c>
      <c r="C53" s="189"/>
      <c r="D53" s="189"/>
      <c r="E53" s="189"/>
      <c r="F53" s="182"/>
      <c r="G53" s="182"/>
      <c r="H53" s="182"/>
      <c r="I53" s="92" t="s">
        <v>208</v>
      </c>
      <c r="J53" s="93">
        <v>4</v>
      </c>
      <c r="K53" s="93">
        <v>4</v>
      </c>
      <c r="L53" s="94"/>
      <c r="M53" s="95"/>
      <c r="N53" s="95"/>
      <c r="O53" s="93">
        <f t="shared" si="0"/>
        <v>8</v>
      </c>
      <c r="P53" s="35"/>
      <c r="Q53" s="35"/>
      <c r="R53" s="35"/>
      <c r="S53" s="35"/>
      <c r="T53" s="35"/>
      <c r="U53" s="35"/>
      <c r="V53" s="35"/>
      <c r="W53" s="35"/>
      <c r="X53" s="35"/>
      <c r="Y53" s="35"/>
      <c r="Z53" s="35"/>
    </row>
    <row r="54" spans="1:26" ht="33.6" customHeight="1" x14ac:dyDescent="0.25">
      <c r="A54" s="91">
        <v>6</v>
      </c>
      <c r="B54" s="189" t="s">
        <v>210</v>
      </c>
      <c r="C54" s="189"/>
      <c r="D54" s="189"/>
      <c r="E54" s="189"/>
      <c r="F54" s="182"/>
      <c r="G54" s="182"/>
      <c r="H54" s="182"/>
      <c r="I54" s="92" t="s">
        <v>208</v>
      </c>
      <c r="J54" s="93">
        <v>4</v>
      </c>
      <c r="K54" s="93">
        <v>4</v>
      </c>
      <c r="L54" s="94"/>
      <c r="M54" s="95"/>
      <c r="N54" s="95"/>
      <c r="O54" s="93">
        <f t="shared" si="0"/>
        <v>8</v>
      </c>
      <c r="P54" s="35"/>
      <c r="Q54" s="35"/>
      <c r="R54" s="35"/>
      <c r="S54" s="35"/>
      <c r="T54" s="35"/>
      <c r="U54" s="35"/>
      <c r="V54" s="35"/>
      <c r="W54" s="35"/>
      <c r="X54" s="35"/>
      <c r="Y54" s="35"/>
      <c r="Z54" s="35"/>
    </row>
    <row r="55" spans="1:26" ht="52.9" customHeight="1" x14ac:dyDescent="0.25">
      <c r="A55" s="91">
        <v>7</v>
      </c>
      <c r="B55" s="189" t="s">
        <v>211</v>
      </c>
      <c r="C55" s="189"/>
      <c r="D55" s="189"/>
      <c r="E55" s="189"/>
      <c r="F55" s="182"/>
      <c r="G55" s="182"/>
      <c r="H55" s="182"/>
      <c r="I55" s="92" t="s">
        <v>208</v>
      </c>
      <c r="J55" s="93">
        <v>4</v>
      </c>
      <c r="K55" s="93">
        <v>4</v>
      </c>
      <c r="L55" s="94"/>
      <c r="M55" s="95"/>
      <c r="N55" s="95"/>
      <c r="O55" s="93">
        <f t="shared" si="0"/>
        <v>8</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23</v>
      </c>
      <c r="K56" s="96">
        <f>SUM(K49:K55)</f>
        <v>23</v>
      </c>
      <c r="L56" s="97"/>
      <c r="M56" s="98"/>
      <c r="N56" s="95"/>
      <c r="O56" s="93">
        <f t="shared" si="0"/>
        <v>46</v>
      </c>
      <c r="P56" s="35"/>
      <c r="Q56" s="35"/>
      <c r="R56" s="35"/>
      <c r="S56" s="35"/>
      <c r="T56" s="35"/>
      <c r="U56" s="35"/>
      <c r="V56" s="35"/>
      <c r="W56" s="35"/>
      <c r="X56" s="35"/>
      <c r="Y56" s="35"/>
      <c r="Z56" s="35"/>
    </row>
    <row r="57" spans="1:26" ht="30" customHeight="1" thickBot="1" x14ac:dyDescent="0.3">
      <c r="A57" s="171" t="s">
        <v>213</v>
      </c>
      <c r="B57" s="172"/>
      <c r="C57" s="172"/>
      <c r="D57" s="172"/>
      <c r="E57" s="172"/>
      <c r="F57" s="172"/>
      <c r="G57" s="172"/>
      <c r="H57" s="172"/>
      <c r="I57" s="172"/>
      <c r="J57" s="172"/>
      <c r="K57" s="173"/>
      <c r="L57" s="99"/>
      <c r="M57" s="84"/>
      <c r="N57" s="100"/>
      <c r="O57" s="101">
        <f>O56/2</f>
        <v>23</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38.450000000000003"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38.450000000000003" customHeight="1" thickBot="1" x14ac:dyDescent="0.3">
      <c r="A61" s="105">
        <v>1</v>
      </c>
      <c r="B61" s="177" t="s">
        <v>215</v>
      </c>
      <c r="C61" s="177"/>
      <c r="D61" s="177"/>
      <c r="E61" s="177"/>
      <c r="F61" s="178"/>
      <c r="G61" s="179"/>
      <c r="H61" s="180"/>
      <c r="I61" s="106" t="s">
        <v>216</v>
      </c>
      <c r="J61" s="107">
        <v>8</v>
      </c>
      <c r="K61" s="89"/>
      <c r="L61" s="89"/>
      <c r="M61" s="89"/>
      <c r="N61" s="95"/>
      <c r="O61" s="108">
        <f>J61</f>
        <v>8</v>
      </c>
      <c r="P61" s="35"/>
      <c r="Q61" s="35"/>
      <c r="R61" s="35"/>
      <c r="S61" s="35"/>
      <c r="T61" s="35"/>
      <c r="U61" s="35"/>
      <c r="V61" s="35"/>
      <c r="W61" s="35"/>
      <c r="X61" s="35"/>
      <c r="Y61" s="35"/>
      <c r="Z61" s="35"/>
    </row>
    <row r="62" spans="1:26" ht="40.9" customHeight="1" thickBot="1" x14ac:dyDescent="0.3">
      <c r="A62" s="109">
        <v>2</v>
      </c>
      <c r="B62" s="181" t="s">
        <v>217</v>
      </c>
      <c r="C62" s="181"/>
      <c r="D62" s="181"/>
      <c r="E62" s="181"/>
      <c r="F62" s="182"/>
      <c r="G62" s="183"/>
      <c r="H62" s="184"/>
      <c r="I62" s="110" t="s">
        <v>216</v>
      </c>
      <c r="J62" s="111">
        <v>8</v>
      </c>
      <c r="K62" s="89"/>
      <c r="L62" s="89"/>
      <c r="M62" s="89"/>
      <c r="N62" s="95"/>
      <c r="O62" s="108">
        <f>J62</f>
        <v>8</v>
      </c>
      <c r="P62" s="35"/>
      <c r="Q62" s="35"/>
      <c r="R62" s="35"/>
      <c r="S62" s="35"/>
      <c r="T62" s="35"/>
      <c r="U62" s="35"/>
      <c r="V62" s="35"/>
      <c r="W62" s="35"/>
      <c r="X62" s="35"/>
      <c r="Y62" s="35"/>
      <c r="Z62" s="35"/>
    </row>
    <row r="63" spans="1:26" ht="36" customHeight="1" thickBot="1" x14ac:dyDescent="0.3">
      <c r="A63" s="112">
        <v>3</v>
      </c>
      <c r="B63" s="185" t="s">
        <v>218</v>
      </c>
      <c r="C63" s="185"/>
      <c r="D63" s="185"/>
      <c r="E63" s="185"/>
      <c r="F63" s="186"/>
      <c r="G63" s="187"/>
      <c r="H63" s="188"/>
      <c r="I63" s="113" t="s">
        <v>216</v>
      </c>
      <c r="J63" s="114">
        <v>8</v>
      </c>
      <c r="K63" s="89"/>
      <c r="L63" s="89"/>
      <c r="M63" s="89"/>
      <c r="N63" s="95"/>
      <c r="O63" s="108">
        <f>J63</f>
        <v>8</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24</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24</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30"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O11</f>
        <v>28.41</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23</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24</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224</v>
      </c>
      <c r="K73" s="128" t="s">
        <v>12</v>
      </c>
      <c r="L73" s="122"/>
      <c r="M73" s="122"/>
      <c r="N73" s="123"/>
      <c r="O73" s="126"/>
      <c r="P73" s="35"/>
      <c r="Q73" s="35"/>
      <c r="R73" s="35"/>
      <c r="S73" s="35"/>
      <c r="T73" s="35"/>
      <c r="U73" s="35"/>
      <c r="V73" s="35"/>
      <c r="W73" s="35"/>
      <c r="X73" s="35"/>
      <c r="Y73" s="35"/>
      <c r="Z73" s="35"/>
    </row>
    <row r="74" spans="1:26" ht="40.9" customHeight="1" thickTop="1" thickBot="1" x14ac:dyDescent="0.3">
      <c r="A74" s="156" t="s">
        <v>225</v>
      </c>
      <c r="B74" s="157"/>
      <c r="C74" s="157"/>
      <c r="D74" s="157"/>
      <c r="E74" s="157"/>
      <c r="F74" s="157"/>
      <c r="G74" s="157"/>
      <c r="H74" s="157"/>
      <c r="I74" s="157"/>
      <c r="J74" s="157"/>
      <c r="K74" s="158"/>
      <c r="L74" s="129"/>
      <c r="M74" s="130"/>
      <c r="N74" s="19"/>
      <c r="O74" s="20">
        <f>SUM(O70:O72)</f>
        <v>75.41</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row r="111" spans="1:26" ht="15.75" customHeight="1" x14ac:dyDescent="0.25"/>
    <row r="112" spans="1:26"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uGYJnA9OPa7D1cg++/oZPy99jQm56kC7ppi2qMBG2pB262GLOiMwDVmt4DN6arbTh+6o3GVsuKSlolhzzvTJQA==" saltValue="oLCd+dhH2W8IXvknFzrBxQ=="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D15" sqref="D15:M15"/>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5" width="8.28515625" style="36" customWidth="1"/>
    <col min="6" max="6" width="8.85546875" style="36" customWidth="1"/>
    <col min="7" max="7" width="6.140625" style="36" customWidth="1"/>
    <col min="8" max="8" width="11.42578125" style="36" customWidth="1"/>
    <col min="9" max="9" width="13.42578125" style="36" customWidth="1"/>
    <col min="10" max="10" width="13.28515625" style="36" customWidth="1"/>
    <col min="11" max="12" width="12.42578125" style="36" customWidth="1"/>
    <col min="13" max="13" width="11.42578125" style="36" customWidth="1"/>
    <col min="14" max="14" width="5.5703125" style="36" customWidth="1"/>
    <col min="15" max="15" width="14.570312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37"/>
      <c r="B1" s="238"/>
      <c r="C1" s="238"/>
      <c r="D1" s="238"/>
      <c r="E1" s="239"/>
      <c r="F1" s="241"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1" t="s">
        <v>50</v>
      </c>
      <c r="G2" s="197"/>
      <c r="H2" s="197"/>
      <c r="I2" s="197"/>
      <c r="J2" s="197"/>
      <c r="K2" s="197"/>
      <c r="L2" s="197"/>
      <c r="M2" s="197"/>
      <c r="N2" s="197"/>
      <c r="O2" s="198"/>
      <c r="P2" s="35"/>
      <c r="Q2" s="37" t="s">
        <v>51</v>
      </c>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57</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31</v>
      </c>
      <c r="B11" s="214"/>
      <c r="C11" s="50">
        <f>O15</f>
        <v>4</v>
      </c>
      <c r="D11" s="51"/>
      <c r="E11" s="215">
        <f>O17</f>
        <v>0</v>
      </c>
      <c r="F11" s="214"/>
      <c r="G11" s="215">
        <f>O19</f>
        <v>3</v>
      </c>
      <c r="H11" s="214"/>
      <c r="I11" s="52">
        <f>O21</f>
        <v>0</v>
      </c>
      <c r="J11" s="52">
        <f>O26</f>
        <v>2.1</v>
      </c>
      <c r="K11" s="52">
        <f>O31</f>
        <v>9.1</v>
      </c>
      <c r="L11" s="53">
        <f>O36</f>
        <v>0.5</v>
      </c>
      <c r="M11" s="54"/>
      <c r="N11" s="54"/>
      <c r="O11" s="55">
        <f>IF( SUM(C11:L11)&lt;=40,SUM(C11:L11),"EXCEDE LOS 40 PUNTOS")</f>
        <v>18.7</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132</v>
      </c>
      <c r="B15" s="207"/>
      <c r="C15" s="59"/>
      <c r="D15" s="208" t="s">
        <v>133</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134</v>
      </c>
      <c r="B17" s="198"/>
      <c r="C17" s="43"/>
      <c r="D17" s="65"/>
      <c r="E17" s="211"/>
      <c r="F17" s="197"/>
      <c r="G17" s="197"/>
      <c r="H17" s="197"/>
      <c r="I17" s="197"/>
      <c r="J17" s="197"/>
      <c r="K17" s="197"/>
      <c r="L17" s="197"/>
      <c r="M17" s="198"/>
      <c r="N17" s="60"/>
      <c r="O17" s="61">
        <v>0</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135</v>
      </c>
      <c r="B19" s="198"/>
      <c r="C19" s="59"/>
      <c r="D19" s="66"/>
      <c r="E19" s="212" t="s">
        <v>136</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48.75" customHeight="1" x14ac:dyDescent="0.25">
      <c r="A21" s="210" t="s">
        <v>137</v>
      </c>
      <c r="B21" s="198"/>
      <c r="C21" s="59"/>
      <c r="D21" s="211"/>
      <c r="E21" s="197"/>
      <c r="F21" s="197"/>
      <c r="G21" s="197"/>
      <c r="H21" s="197"/>
      <c r="I21" s="197"/>
      <c r="J21" s="197"/>
      <c r="K21" s="197"/>
      <c r="L21" s="197"/>
      <c r="M21" s="198"/>
      <c r="N21" s="60"/>
      <c r="O21" s="61">
        <v>0</v>
      </c>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f>IF( SUM(O15:O21)&lt;=10,SUM(O15:O21),"EXCEDE LOS 10 PUNTOS VALIDOS")</f>
        <v>7</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88.5" customHeight="1" x14ac:dyDescent="0.25">
      <c r="A26" s="206" t="s">
        <v>138</v>
      </c>
      <c r="B26" s="207"/>
      <c r="C26" s="59"/>
      <c r="D26" s="208" t="s">
        <v>139</v>
      </c>
      <c r="E26" s="209"/>
      <c r="F26" s="209"/>
      <c r="G26" s="209"/>
      <c r="H26" s="209"/>
      <c r="I26" s="209"/>
      <c r="J26" s="209"/>
      <c r="K26" s="209"/>
      <c r="L26" s="209"/>
      <c r="M26" s="207"/>
      <c r="N26" s="60"/>
      <c r="O26" s="61">
        <v>2.1</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131"/>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IF(O26&lt;=10,O26,"EXCEDE LOS 10 PUNTOS PERMITIDOS")</f>
        <v>2.1</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297" customHeight="1" x14ac:dyDescent="0.25">
      <c r="A31" s="206" t="s">
        <v>85</v>
      </c>
      <c r="B31" s="207"/>
      <c r="C31" s="59"/>
      <c r="D31" s="208" t="s">
        <v>140</v>
      </c>
      <c r="E31" s="209"/>
      <c r="F31" s="209"/>
      <c r="G31" s="209"/>
      <c r="H31" s="209"/>
      <c r="I31" s="209"/>
      <c r="J31" s="209"/>
      <c r="K31" s="209"/>
      <c r="L31" s="209"/>
      <c r="M31" s="207"/>
      <c r="N31" s="60"/>
      <c r="O31" s="61">
        <v>9.1</v>
      </c>
      <c r="P31" s="35"/>
      <c r="Q31" s="35"/>
      <c r="R31" s="131"/>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f>IF(O31&lt;=10,O31,"EXCEDE LOS 10 PUNTOS PERMITIDOS")</f>
        <v>9.1</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15.75"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55.5" customHeight="1" x14ac:dyDescent="0.25">
      <c r="A36" s="210" t="s">
        <v>89</v>
      </c>
      <c r="B36" s="198"/>
      <c r="C36" s="59"/>
      <c r="D36" s="208" t="s">
        <v>141</v>
      </c>
      <c r="E36" s="209"/>
      <c r="F36" s="209"/>
      <c r="G36" s="209"/>
      <c r="H36" s="209"/>
      <c r="I36" s="209"/>
      <c r="J36" s="209"/>
      <c r="K36" s="209"/>
      <c r="L36" s="209"/>
      <c r="M36" s="207"/>
      <c r="N36" s="60"/>
      <c r="O36" s="61">
        <v>0.5</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35"/>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0.5</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33.75" customHeight="1" x14ac:dyDescent="0.25">
      <c r="A41" s="199" t="s">
        <v>68</v>
      </c>
      <c r="B41" s="200"/>
      <c r="C41" s="200"/>
      <c r="D41" s="200"/>
      <c r="E41" s="200"/>
      <c r="F41" s="200"/>
      <c r="G41" s="200"/>
      <c r="H41" s="200"/>
      <c r="I41" s="200"/>
      <c r="J41" s="200"/>
      <c r="K41" s="200"/>
      <c r="L41" s="200"/>
      <c r="M41" s="201"/>
      <c r="N41" s="79"/>
      <c r="O41" s="80">
        <f>IF((O23+O28+O33+O38)&lt;=40,(O23+O28+O33+O38),"ERROR EXCEDE LOS 40 PUNTOS")</f>
        <v>18.7</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15.75" customHeight="1" x14ac:dyDescent="0.25">
      <c r="A43" s="81"/>
      <c r="B43" s="43"/>
      <c r="C43" s="43"/>
      <c r="D43" s="43"/>
      <c r="E43" s="43"/>
      <c r="F43" s="43"/>
      <c r="G43" s="43"/>
      <c r="H43" s="43"/>
      <c r="I43" s="43"/>
      <c r="J43" s="43"/>
      <c r="K43" s="43"/>
      <c r="L43" s="43"/>
      <c r="M43" s="43"/>
      <c r="N43" s="43"/>
      <c r="O43" s="82"/>
      <c r="P43" s="35"/>
      <c r="Q43" s="35"/>
      <c r="R43" s="35"/>
      <c r="S43" s="35"/>
      <c r="T43" s="35"/>
      <c r="U43" s="35"/>
      <c r="V43" s="35"/>
      <c r="W43" s="35"/>
      <c r="X43" s="35"/>
      <c r="Y43" s="35"/>
      <c r="Z43" s="35"/>
    </row>
    <row r="44" spans="1:26" ht="15.75" customHeight="1" x14ac:dyDescent="0.25">
      <c r="A44" s="81"/>
      <c r="B44" s="43"/>
      <c r="C44" s="43"/>
      <c r="D44" s="43"/>
      <c r="E44" s="43"/>
      <c r="F44" s="43"/>
      <c r="G44" s="43"/>
      <c r="H44" s="43"/>
      <c r="I44" s="43"/>
      <c r="J44" s="43"/>
      <c r="K44" s="43"/>
      <c r="L44" s="43"/>
      <c r="M44" s="43"/>
      <c r="N44" s="43"/>
      <c r="O44" s="82"/>
      <c r="P44" s="35"/>
      <c r="Q44" s="35"/>
      <c r="R44" s="35"/>
      <c r="S44" s="35"/>
      <c r="T44" s="35"/>
      <c r="U44" s="35"/>
      <c r="V44" s="35"/>
      <c r="W44" s="35"/>
      <c r="X44" s="35"/>
      <c r="Y44" s="35"/>
      <c r="Z44" s="35"/>
    </row>
    <row r="45" spans="1:26" ht="15.75" customHeight="1" thickBot="1" x14ac:dyDescent="0.3">
      <c r="A45" s="81"/>
      <c r="B45" s="43"/>
      <c r="C45" s="43"/>
      <c r="D45" s="43"/>
      <c r="E45" s="43"/>
      <c r="F45" s="43"/>
      <c r="G45" s="43"/>
      <c r="H45" s="43"/>
      <c r="I45" s="43"/>
      <c r="J45" s="43"/>
      <c r="K45" s="43"/>
      <c r="L45" s="43"/>
      <c r="M45" s="43"/>
      <c r="N45" s="43"/>
      <c r="O45" s="82"/>
      <c r="P45" s="35"/>
      <c r="Q45" s="35"/>
      <c r="R45" s="35"/>
      <c r="S45" s="35"/>
      <c r="T45" s="35"/>
      <c r="U45" s="35"/>
      <c r="V45" s="35"/>
      <c r="W45" s="35"/>
      <c r="X45" s="35"/>
      <c r="Y45" s="35"/>
      <c r="Z45" s="35"/>
    </row>
    <row r="46" spans="1:26" ht="44.45"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41.45"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15.75" customHeight="1" x14ac:dyDescent="0.25">
      <c r="A49" s="91">
        <v>1</v>
      </c>
      <c r="B49" s="189" t="s">
        <v>202</v>
      </c>
      <c r="C49" s="189"/>
      <c r="D49" s="189"/>
      <c r="E49" s="189"/>
      <c r="F49" s="182"/>
      <c r="G49" s="182"/>
      <c r="H49" s="182"/>
      <c r="I49" s="92" t="s">
        <v>203</v>
      </c>
      <c r="J49" s="93">
        <v>2</v>
      </c>
      <c r="K49" s="93">
        <v>2</v>
      </c>
      <c r="L49" s="94"/>
      <c r="M49" s="95"/>
      <c r="N49" s="95"/>
      <c r="O49" s="93">
        <f>J49+K49</f>
        <v>4</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2</v>
      </c>
      <c r="K50" s="93">
        <v>2</v>
      </c>
      <c r="L50" s="94"/>
      <c r="M50" s="95"/>
      <c r="N50" s="95"/>
      <c r="O50" s="93">
        <f t="shared" ref="O50:O56" si="0">J50+K50</f>
        <v>4</v>
      </c>
      <c r="P50" s="35"/>
      <c r="Q50" s="35"/>
      <c r="R50" s="35"/>
      <c r="S50" s="35"/>
      <c r="T50" s="35"/>
      <c r="U50" s="35"/>
      <c r="V50" s="35"/>
      <c r="W50" s="35"/>
      <c r="X50" s="35"/>
      <c r="Y50" s="35"/>
      <c r="Z50" s="35"/>
    </row>
    <row r="51" spans="1:26" ht="53.45" customHeight="1" x14ac:dyDescent="0.25">
      <c r="A51" s="91">
        <v>3</v>
      </c>
      <c r="B51" s="189" t="s">
        <v>205</v>
      </c>
      <c r="C51" s="189"/>
      <c r="D51" s="189"/>
      <c r="E51" s="189"/>
      <c r="F51" s="182"/>
      <c r="G51" s="182"/>
      <c r="H51" s="182"/>
      <c r="I51" s="92" t="s">
        <v>206</v>
      </c>
      <c r="J51" s="93">
        <v>5</v>
      </c>
      <c r="K51" s="93">
        <v>5</v>
      </c>
      <c r="L51" s="94"/>
      <c r="M51" s="95"/>
      <c r="N51" s="95"/>
      <c r="O51" s="93">
        <f t="shared" si="0"/>
        <v>10</v>
      </c>
      <c r="P51" s="35"/>
      <c r="Q51" s="35"/>
      <c r="R51" s="35"/>
      <c r="S51" s="35"/>
      <c r="T51" s="35"/>
      <c r="U51" s="35"/>
      <c r="V51" s="35"/>
      <c r="W51" s="35"/>
      <c r="X51" s="35"/>
      <c r="Y51" s="35"/>
      <c r="Z51" s="35"/>
    </row>
    <row r="52" spans="1:26" ht="41.45" customHeight="1" x14ac:dyDescent="0.25">
      <c r="A52" s="91">
        <v>4</v>
      </c>
      <c r="B52" s="189" t="s">
        <v>207</v>
      </c>
      <c r="C52" s="189"/>
      <c r="D52" s="189"/>
      <c r="E52" s="189"/>
      <c r="F52" s="182"/>
      <c r="G52" s="182"/>
      <c r="H52" s="182"/>
      <c r="I52" s="92" t="s">
        <v>208</v>
      </c>
      <c r="J52" s="93">
        <v>4</v>
      </c>
      <c r="K52" s="93">
        <v>4</v>
      </c>
      <c r="L52" s="94"/>
      <c r="M52" s="95"/>
      <c r="N52" s="95"/>
      <c r="O52" s="93">
        <f t="shared" si="0"/>
        <v>8</v>
      </c>
      <c r="P52" s="35"/>
      <c r="Q52" s="35"/>
      <c r="R52" s="35"/>
      <c r="S52" s="35"/>
      <c r="T52" s="35"/>
      <c r="U52" s="35"/>
      <c r="V52" s="35"/>
      <c r="W52" s="35"/>
      <c r="X52" s="35"/>
      <c r="Y52" s="35"/>
      <c r="Z52" s="35"/>
    </row>
    <row r="53" spans="1:26" ht="38.450000000000003" customHeight="1" x14ac:dyDescent="0.25">
      <c r="A53" s="91">
        <v>5</v>
      </c>
      <c r="B53" s="189" t="s">
        <v>209</v>
      </c>
      <c r="C53" s="189"/>
      <c r="D53" s="189"/>
      <c r="E53" s="189"/>
      <c r="F53" s="182"/>
      <c r="G53" s="182"/>
      <c r="H53" s="182"/>
      <c r="I53" s="92" t="s">
        <v>208</v>
      </c>
      <c r="J53" s="93">
        <v>4</v>
      </c>
      <c r="K53" s="93">
        <v>4</v>
      </c>
      <c r="L53" s="94"/>
      <c r="M53" s="95"/>
      <c r="N53" s="95"/>
      <c r="O53" s="93">
        <f t="shared" si="0"/>
        <v>8</v>
      </c>
      <c r="P53" s="35"/>
      <c r="Q53" s="35"/>
      <c r="R53" s="35"/>
      <c r="S53" s="35"/>
      <c r="T53" s="35"/>
      <c r="U53" s="35"/>
      <c r="V53" s="35"/>
      <c r="W53" s="35"/>
      <c r="X53" s="35"/>
      <c r="Y53" s="35"/>
      <c r="Z53" s="35"/>
    </row>
    <row r="54" spans="1:26" ht="43.9" customHeight="1" x14ac:dyDescent="0.25">
      <c r="A54" s="91">
        <v>6</v>
      </c>
      <c r="B54" s="189" t="s">
        <v>210</v>
      </c>
      <c r="C54" s="189"/>
      <c r="D54" s="189"/>
      <c r="E54" s="189"/>
      <c r="F54" s="182"/>
      <c r="G54" s="182"/>
      <c r="H54" s="182"/>
      <c r="I54" s="92" t="s">
        <v>208</v>
      </c>
      <c r="J54" s="93">
        <v>4</v>
      </c>
      <c r="K54" s="93">
        <v>4</v>
      </c>
      <c r="L54" s="94"/>
      <c r="M54" s="95"/>
      <c r="N54" s="95"/>
      <c r="O54" s="93">
        <f t="shared" si="0"/>
        <v>8</v>
      </c>
      <c r="P54" s="35"/>
      <c r="Q54" s="35"/>
      <c r="R54" s="35"/>
      <c r="S54" s="35"/>
      <c r="T54" s="35"/>
      <c r="U54" s="35"/>
      <c r="V54" s="35"/>
      <c r="W54" s="35"/>
      <c r="X54" s="35"/>
      <c r="Y54" s="35"/>
      <c r="Z54" s="35"/>
    </row>
    <row r="55" spans="1:26" ht="37.9" customHeight="1" x14ac:dyDescent="0.25">
      <c r="A55" s="91">
        <v>7</v>
      </c>
      <c r="B55" s="189" t="s">
        <v>211</v>
      </c>
      <c r="C55" s="189"/>
      <c r="D55" s="189"/>
      <c r="E55" s="189"/>
      <c r="F55" s="182"/>
      <c r="G55" s="182"/>
      <c r="H55" s="182"/>
      <c r="I55" s="92" t="s">
        <v>208</v>
      </c>
      <c r="J55" s="93">
        <v>4</v>
      </c>
      <c r="K55" s="93">
        <v>4</v>
      </c>
      <c r="L55" s="94"/>
      <c r="M55" s="95"/>
      <c r="N55" s="95"/>
      <c r="O55" s="93">
        <f t="shared" si="0"/>
        <v>8</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25</v>
      </c>
      <c r="K56" s="96">
        <f>SUM(K49:K55)</f>
        <v>25</v>
      </c>
      <c r="L56" s="97"/>
      <c r="M56" s="98"/>
      <c r="N56" s="95"/>
      <c r="O56" s="93">
        <f t="shared" si="0"/>
        <v>50</v>
      </c>
      <c r="P56" s="35"/>
      <c r="Q56" s="35"/>
      <c r="R56" s="35"/>
      <c r="S56" s="35"/>
      <c r="T56" s="35"/>
      <c r="U56" s="35"/>
      <c r="V56" s="35"/>
      <c r="W56" s="35"/>
      <c r="X56" s="35"/>
      <c r="Y56" s="35"/>
      <c r="Z56" s="35"/>
    </row>
    <row r="57" spans="1:26" ht="15.75" customHeight="1" thickBot="1" x14ac:dyDescent="0.3">
      <c r="A57" s="171" t="s">
        <v>213</v>
      </c>
      <c r="B57" s="172"/>
      <c r="C57" s="172"/>
      <c r="D57" s="172"/>
      <c r="E57" s="172"/>
      <c r="F57" s="172"/>
      <c r="G57" s="172"/>
      <c r="H57" s="172"/>
      <c r="I57" s="172"/>
      <c r="J57" s="172"/>
      <c r="K57" s="173"/>
      <c r="L57" s="99"/>
      <c r="M57" s="84"/>
      <c r="N57" s="100"/>
      <c r="O57" s="101">
        <f>O56/2</f>
        <v>25</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37.9"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54" customHeight="1" thickBot="1" x14ac:dyDescent="0.3">
      <c r="A61" s="105">
        <v>1</v>
      </c>
      <c r="B61" s="177" t="s">
        <v>215</v>
      </c>
      <c r="C61" s="177"/>
      <c r="D61" s="177"/>
      <c r="E61" s="177"/>
      <c r="F61" s="178"/>
      <c r="G61" s="179"/>
      <c r="H61" s="180"/>
      <c r="I61" s="106" t="s">
        <v>216</v>
      </c>
      <c r="J61" s="107">
        <v>10</v>
      </c>
      <c r="K61" s="89"/>
      <c r="L61" s="89"/>
      <c r="M61" s="89"/>
      <c r="N61" s="95"/>
      <c r="O61" s="108">
        <f>J61</f>
        <v>10</v>
      </c>
      <c r="P61" s="35"/>
      <c r="Q61" s="35"/>
      <c r="R61" s="35"/>
      <c r="S61" s="35"/>
      <c r="T61" s="35"/>
      <c r="U61" s="35"/>
      <c r="V61" s="35"/>
      <c r="W61" s="35"/>
      <c r="X61" s="35"/>
      <c r="Y61" s="35"/>
      <c r="Z61" s="35"/>
    </row>
    <row r="62" spans="1:26" ht="31.9" customHeight="1" thickBot="1" x14ac:dyDescent="0.3">
      <c r="A62" s="109">
        <v>2</v>
      </c>
      <c r="B62" s="181" t="s">
        <v>217</v>
      </c>
      <c r="C62" s="181"/>
      <c r="D62" s="181"/>
      <c r="E62" s="181"/>
      <c r="F62" s="182"/>
      <c r="G62" s="183"/>
      <c r="H62" s="184"/>
      <c r="I62" s="110" t="s">
        <v>216</v>
      </c>
      <c r="J62" s="111">
        <v>10</v>
      </c>
      <c r="K62" s="89"/>
      <c r="L62" s="89"/>
      <c r="M62" s="89"/>
      <c r="N62" s="95"/>
      <c r="O62" s="108">
        <f>J62</f>
        <v>10</v>
      </c>
      <c r="P62" s="35"/>
      <c r="Q62" s="35"/>
      <c r="R62" s="35"/>
      <c r="S62" s="35"/>
      <c r="T62" s="35"/>
      <c r="U62" s="35"/>
      <c r="V62" s="35"/>
      <c r="W62" s="35"/>
      <c r="X62" s="35"/>
      <c r="Y62" s="35"/>
      <c r="Z62" s="35"/>
    </row>
    <row r="63" spans="1:26" ht="38.450000000000003" customHeight="1" thickBot="1" x14ac:dyDescent="0.3">
      <c r="A63" s="112">
        <v>3</v>
      </c>
      <c r="B63" s="185" t="s">
        <v>218</v>
      </c>
      <c r="C63" s="185"/>
      <c r="D63" s="185"/>
      <c r="E63" s="185"/>
      <c r="F63" s="186"/>
      <c r="G63" s="187"/>
      <c r="H63" s="188"/>
      <c r="I63" s="113" t="s">
        <v>216</v>
      </c>
      <c r="J63" s="114">
        <v>10</v>
      </c>
      <c r="K63" s="89"/>
      <c r="L63" s="89"/>
      <c r="M63" s="89"/>
      <c r="N63" s="95"/>
      <c r="O63" s="108">
        <f>J63</f>
        <v>10</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30</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30</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25.9"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O11</f>
        <v>18.7</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25</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30</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224</v>
      </c>
      <c r="K73" s="128" t="s">
        <v>12</v>
      </c>
      <c r="L73" s="122"/>
      <c r="M73" s="122"/>
      <c r="N73" s="123"/>
      <c r="O73" s="126"/>
      <c r="P73" s="35"/>
      <c r="Q73" s="35"/>
      <c r="R73" s="35"/>
      <c r="S73" s="35"/>
      <c r="T73" s="35"/>
      <c r="U73" s="35"/>
      <c r="V73" s="35"/>
      <c r="W73" s="35"/>
      <c r="X73" s="35"/>
      <c r="Y73" s="35"/>
      <c r="Z73" s="35"/>
    </row>
    <row r="74" spans="1:26" ht="34.9" customHeight="1" thickTop="1" thickBot="1" x14ac:dyDescent="0.3">
      <c r="A74" s="156" t="s">
        <v>225</v>
      </c>
      <c r="B74" s="157"/>
      <c r="C74" s="157"/>
      <c r="D74" s="157"/>
      <c r="E74" s="157"/>
      <c r="F74" s="157"/>
      <c r="G74" s="157"/>
      <c r="H74" s="157"/>
      <c r="I74" s="157"/>
      <c r="J74" s="157"/>
      <c r="K74" s="158"/>
      <c r="L74" s="129"/>
      <c r="M74" s="130"/>
      <c r="N74" s="19"/>
      <c r="O74" s="20">
        <f>SUM(O70:O72)</f>
        <v>73.7</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tUVLBrgyIk5N0mFS2gRE9e4bFDTLfZvDeUYJy5pkptmL2hm77kLYSFT5YBpORKUq9Y7xRPZQrPEaXfriaDuiXQ==" saltValue="ps9Dxn6wDJV+WyUXHUSWNg=="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D15" sqref="D15:M15"/>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5" width="20.28515625" style="36" customWidth="1"/>
    <col min="6" max="6" width="4.7109375" style="36" customWidth="1"/>
    <col min="7" max="7" width="13.42578125" style="36" customWidth="1"/>
    <col min="8" max="8" width="6" style="36" customWidth="1"/>
    <col min="9" max="9" width="15" style="36" customWidth="1"/>
    <col min="10" max="12" width="18.28515625" style="36" customWidth="1"/>
    <col min="13" max="13" width="6.140625" style="36" customWidth="1"/>
    <col min="14" max="14" width="5.5703125" style="36" customWidth="1"/>
    <col min="15" max="15" width="14.570312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37"/>
      <c r="B1" s="238"/>
      <c r="C1" s="238"/>
      <c r="D1" s="238"/>
      <c r="E1" s="239"/>
      <c r="F1" s="241"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1" t="s">
        <v>50</v>
      </c>
      <c r="G2" s="197"/>
      <c r="H2" s="197"/>
      <c r="I2" s="197"/>
      <c r="J2" s="197"/>
      <c r="K2" s="197"/>
      <c r="L2" s="197"/>
      <c r="M2" s="197"/>
      <c r="N2" s="197"/>
      <c r="O2" s="198"/>
      <c r="P2" s="35"/>
      <c r="Q2" s="37" t="s">
        <v>51</v>
      </c>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102</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28</v>
      </c>
      <c r="B11" s="214"/>
      <c r="C11" s="50">
        <f>O15</f>
        <v>4</v>
      </c>
      <c r="D11" s="51"/>
      <c r="E11" s="215">
        <f>O17</f>
        <v>0</v>
      </c>
      <c r="F11" s="214"/>
      <c r="G11" s="215">
        <f>O19</f>
        <v>3</v>
      </c>
      <c r="H11" s="214"/>
      <c r="I11" s="52">
        <f>O21</f>
        <v>0</v>
      </c>
      <c r="J11" s="52">
        <f>O26</f>
        <v>4.0599999999999996</v>
      </c>
      <c r="K11" s="52">
        <f>O31</f>
        <v>0.68</v>
      </c>
      <c r="L11" s="53">
        <f>O36</f>
        <v>10</v>
      </c>
      <c r="M11" s="54"/>
      <c r="N11" s="54"/>
      <c r="O11" s="55">
        <f>IF( SUM(C11:L11)&lt;=40,SUM(C11:L11),"EXCEDE LOS 40 PUNTOS")</f>
        <v>21.74</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124</v>
      </c>
      <c r="B15" s="207"/>
      <c r="C15" s="59"/>
      <c r="D15" s="208" t="s">
        <v>29</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125</v>
      </c>
      <c r="B17" s="198"/>
      <c r="C17" s="43"/>
      <c r="D17" s="65"/>
      <c r="E17" s="211"/>
      <c r="F17" s="197"/>
      <c r="G17" s="197"/>
      <c r="H17" s="197"/>
      <c r="I17" s="197"/>
      <c r="J17" s="197"/>
      <c r="K17" s="197"/>
      <c r="L17" s="197"/>
      <c r="M17" s="198"/>
      <c r="N17" s="60"/>
      <c r="O17" s="61">
        <v>0</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126</v>
      </c>
      <c r="B19" s="198"/>
      <c r="C19" s="59"/>
      <c r="D19" s="66"/>
      <c r="E19" s="212" t="s">
        <v>127</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48.75" customHeight="1" x14ac:dyDescent="0.25">
      <c r="A21" s="210" t="s">
        <v>128</v>
      </c>
      <c r="B21" s="198"/>
      <c r="C21" s="59"/>
      <c r="D21" s="211"/>
      <c r="E21" s="197"/>
      <c r="F21" s="197"/>
      <c r="G21" s="197"/>
      <c r="H21" s="197"/>
      <c r="I21" s="197"/>
      <c r="J21" s="197"/>
      <c r="K21" s="197"/>
      <c r="L21" s="197"/>
      <c r="M21" s="198"/>
      <c r="N21" s="60"/>
      <c r="O21" s="61">
        <v>0</v>
      </c>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f>O15+O17+O19+O21</f>
        <v>7</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188.25" customHeight="1" x14ac:dyDescent="0.25">
      <c r="A26" s="206" t="s">
        <v>129</v>
      </c>
      <c r="B26" s="207"/>
      <c r="C26" s="59"/>
      <c r="D26" s="208" t="s">
        <v>195</v>
      </c>
      <c r="E26" s="209"/>
      <c r="F26" s="209"/>
      <c r="G26" s="209"/>
      <c r="H26" s="209"/>
      <c r="I26" s="209"/>
      <c r="J26" s="209"/>
      <c r="K26" s="209"/>
      <c r="L26" s="209"/>
      <c r="M26" s="207"/>
      <c r="N26" s="60"/>
      <c r="O26" s="61">
        <v>4.0599999999999996</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35"/>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O26</f>
        <v>4.0599999999999996</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120" customHeight="1" x14ac:dyDescent="0.25">
      <c r="A31" s="206" t="s">
        <v>85</v>
      </c>
      <c r="B31" s="207"/>
      <c r="C31" s="59"/>
      <c r="D31" s="202" t="s">
        <v>130</v>
      </c>
      <c r="E31" s="203"/>
      <c r="F31" s="203"/>
      <c r="G31" s="203"/>
      <c r="H31" s="203"/>
      <c r="I31" s="203"/>
      <c r="J31" s="203"/>
      <c r="K31" s="203"/>
      <c r="L31" s="203"/>
      <c r="M31" s="204"/>
      <c r="N31" s="60"/>
      <c r="O31" s="61">
        <v>0.68</v>
      </c>
      <c r="P31" s="35"/>
      <c r="Q31" s="35"/>
      <c r="R31" s="35"/>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f>O31</f>
        <v>0.68</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15.75"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307.5" customHeight="1" x14ac:dyDescent="0.25">
      <c r="A36" s="210" t="s">
        <v>89</v>
      </c>
      <c r="B36" s="198"/>
      <c r="C36" s="59"/>
      <c r="D36" s="208" t="s">
        <v>131</v>
      </c>
      <c r="E36" s="209"/>
      <c r="F36" s="209"/>
      <c r="G36" s="209"/>
      <c r="H36" s="209"/>
      <c r="I36" s="209"/>
      <c r="J36" s="209"/>
      <c r="K36" s="209"/>
      <c r="L36" s="209"/>
      <c r="M36" s="207"/>
      <c r="N36" s="60"/>
      <c r="O36" s="61">
        <v>10</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35"/>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10</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37.5" customHeight="1" x14ac:dyDescent="0.25">
      <c r="A41" s="199" t="s">
        <v>68</v>
      </c>
      <c r="B41" s="200"/>
      <c r="C41" s="200"/>
      <c r="D41" s="200"/>
      <c r="E41" s="200"/>
      <c r="F41" s="200"/>
      <c r="G41" s="200"/>
      <c r="H41" s="200"/>
      <c r="I41" s="200"/>
      <c r="J41" s="200"/>
      <c r="K41" s="200"/>
      <c r="L41" s="200"/>
      <c r="M41" s="201"/>
      <c r="N41" s="79"/>
      <c r="O41" s="80">
        <f>O38+O33+O28+O23</f>
        <v>21.74</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15.75" customHeight="1" x14ac:dyDescent="0.25">
      <c r="A43" s="81"/>
      <c r="B43" s="43"/>
      <c r="C43" s="43"/>
      <c r="D43" s="43"/>
      <c r="E43" s="43"/>
      <c r="F43" s="43"/>
      <c r="G43" s="43"/>
      <c r="H43" s="43"/>
      <c r="I43" s="43"/>
      <c r="J43" s="43"/>
      <c r="K43" s="43"/>
      <c r="L43" s="43"/>
      <c r="M43" s="43"/>
      <c r="N43" s="43"/>
      <c r="O43" s="82"/>
      <c r="P43" s="35"/>
      <c r="Q43" s="35"/>
      <c r="R43" s="35"/>
      <c r="S43" s="35"/>
      <c r="T43" s="35"/>
      <c r="U43" s="35"/>
      <c r="V43" s="35"/>
      <c r="W43" s="35"/>
      <c r="X43" s="35"/>
      <c r="Y43" s="35"/>
      <c r="Z43" s="35"/>
    </row>
    <row r="44" spans="1:26" ht="15.75" customHeight="1" x14ac:dyDescent="0.25">
      <c r="A44" s="81"/>
      <c r="B44" s="43"/>
      <c r="C44" s="43"/>
      <c r="D44" s="43"/>
      <c r="E44" s="43"/>
      <c r="F44" s="43"/>
      <c r="G44" s="43"/>
      <c r="H44" s="43"/>
      <c r="I44" s="43"/>
      <c r="J44" s="43"/>
      <c r="K44" s="43"/>
      <c r="L44" s="43"/>
      <c r="M44" s="43"/>
      <c r="N44" s="43"/>
      <c r="O44" s="82"/>
      <c r="P44" s="35"/>
      <c r="Q44" s="35"/>
      <c r="R44" s="35"/>
      <c r="S44" s="35"/>
      <c r="T44" s="35"/>
      <c r="U44" s="35"/>
      <c r="V44" s="35"/>
      <c r="W44" s="35"/>
      <c r="X44" s="35"/>
      <c r="Y44" s="35"/>
      <c r="Z44" s="35"/>
    </row>
    <row r="45" spans="1:26" ht="15.75" customHeight="1" thickBot="1" x14ac:dyDescent="0.3">
      <c r="A45" s="81"/>
      <c r="B45" s="43"/>
      <c r="C45" s="43"/>
      <c r="D45" s="43"/>
      <c r="E45" s="43"/>
      <c r="F45" s="43"/>
      <c r="G45" s="43"/>
      <c r="H45" s="43"/>
      <c r="I45" s="43"/>
      <c r="J45" s="43"/>
      <c r="K45" s="43"/>
      <c r="L45" s="43"/>
      <c r="M45" s="43"/>
      <c r="N45" s="43"/>
      <c r="O45" s="82"/>
      <c r="P45" s="35"/>
      <c r="Q45" s="35"/>
      <c r="R45" s="35"/>
      <c r="S45" s="35"/>
      <c r="T45" s="35"/>
      <c r="U45" s="35"/>
      <c r="V45" s="35"/>
      <c r="W45" s="35"/>
      <c r="X45" s="35"/>
      <c r="Y45" s="35"/>
      <c r="Z45" s="35"/>
    </row>
    <row r="46" spans="1:26" ht="34.15"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39.6"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15.75" customHeight="1" x14ac:dyDescent="0.25">
      <c r="A49" s="91">
        <v>1</v>
      </c>
      <c r="B49" s="189" t="s">
        <v>202</v>
      </c>
      <c r="C49" s="189"/>
      <c r="D49" s="189"/>
      <c r="E49" s="189"/>
      <c r="F49" s="182"/>
      <c r="G49" s="182"/>
      <c r="H49" s="182"/>
      <c r="I49" s="92" t="s">
        <v>203</v>
      </c>
      <c r="J49" s="93">
        <v>2</v>
      </c>
      <c r="K49" s="93">
        <v>2</v>
      </c>
      <c r="L49" s="94"/>
      <c r="M49" s="95"/>
      <c r="N49" s="95"/>
      <c r="O49" s="93">
        <f>J49+K49</f>
        <v>4</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2</v>
      </c>
      <c r="K50" s="93">
        <v>2</v>
      </c>
      <c r="L50" s="94"/>
      <c r="M50" s="95"/>
      <c r="N50" s="95"/>
      <c r="O50" s="93">
        <f t="shared" ref="O50:O56" si="0">J50+K50</f>
        <v>4</v>
      </c>
      <c r="P50" s="35"/>
      <c r="Q50" s="35"/>
      <c r="R50" s="35"/>
      <c r="S50" s="35"/>
      <c r="T50" s="35"/>
      <c r="U50" s="35"/>
      <c r="V50" s="35"/>
      <c r="W50" s="35"/>
      <c r="X50" s="35"/>
      <c r="Y50" s="35"/>
      <c r="Z50" s="35"/>
    </row>
    <row r="51" spans="1:26" ht="30.6" customHeight="1" x14ac:dyDescent="0.25">
      <c r="A51" s="91">
        <v>3</v>
      </c>
      <c r="B51" s="189" t="s">
        <v>205</v>
      </c>
      <c r="C51" s="189"/>
      <c r="D51" s="189"/>
      <c r="E51" s="189"/>
      <c r="F51" s="182"/>
      <c r="G51" s="182"/>
      <c r="H51" s="182"/>
      <c r="I51" s="92" t="s">
        <v>206</v>
      </c>
      <c r="J51" s="93">
        <v>4</v>
      </c>
      <c r="K51" s="93">
        <v>4</v>
      </c>
      <c r="L51" s="94"/>
      <c r="M51" s="95"/>
      <c r="N51" s="95"/>
      <c r="O51" s="93">
        <f t="shared" si="0"/>
        <v>8</v>
      </c>
      <c r="P51" s="35"/>
      <c r="Q51" s="35"/>
      <c r="R51" s="35"/>
      <c r="S51" s="35"/>
      <c r="T51" s="35"/>
      <c r="U51" s="35"/>
      <c r="V51" s="35"/>
      <c r="W51" s="35"/>
      <c r="X51" s="35"/>
      <c r="Y51" s="35"/>
      <c r="Z51" s="35"/>
    </row>
    <row r="52" spans="1:26" ht="35.450000000000003" customHeight="1" x14ac:dyDescent="0.25">
      <c r="A52" s="91">
        <v>4</v>
      </c>
      <c r="B52" s="189" t="s">
        <v>207</v>
      </c>
      <c r="C52" s="189"/>
      <c r="D52" s="189"/>
      <c r="E52" s="189"/>
      <c r="F52" s="182"/>
      <c r="G52" s="182"/>
      <c r="H52" s="182"/>
      <c r="I52" s="92" t="s">
        <v>208</v>
      </c>
      <c r="J52" s="93">
        <v>3</v>
      </c>
      <c r="K52" s="93">
        <v>3</v>
      </c>
      <c r="L52" s="94"/>
      <c r="M52" s="95"/>
      <c r="N52" s="95"/>
      <c r="O52" s="93">
        <f t="shared" si="0"/>
        <v>6</v>
      </c>
      <c r="P52" s="35"/>
      <c r="Q52" s="35"/>
      <c r="R52" s="35"/>
      <c r="S52" s="35"/>
      <c r="T52" s="35"/>
      <c r="U52" s="35"/>
      <c r="V52" s="35"/>
      <c r="W52" s="35"/>
      <c r="X52" s="35"/>
      <c r="Y52" s="35"/>
      <c r="Z52" s="35"/>
    </row>
    <row r="53" spans="1:26" ht="44.45" customHeight="1" x14ac:dyDescent="0.25">
      <c r="A53" s="91">
        <v>5</v>
      </c>
      <c r="B53" s="189" t="s">
        <v>209</v>
      </c>
      <c r="C53" s="189"/>
      <c r="D53" s="189"/>
      <c r="E53" s="189"/>
      <c r="F53" s="182"/>
      <c r="G53" s="182"/>
      <c r="H53" s="182"/>
      <c r="I53" s="92" t="s">
        <v>208</v>
      </c>
      <c r="J53" s="93">
        <v>4</v>
      </c>
      <c r="K53" s="93">
        <v>4</v>
      </c>
      <c r="L53" s="94"/>
      <c r="M53" s="95"/>
      <c r="N53" s="95"/>
      <c r="O53" s="93">
        <f t="shared" si="0"/>
        <v>8</v>
      </c>
      <c r="P53" s="35"/>
      <c r="Q53" s="35"/>
      <c r="R53" s="35"/>
      <c r="S53" s="35"/>
      <c r="T53" s="35"/>
      <c r="U53" s="35"/>
      <c r="V53" s="35"/>
      <c r="W53" s="35"/>
      <c r="X53" s="35"/>
      <c r="Y53" s="35"/>
      <c r="Z53" s="35"/>
    </row>
    <row r="54" spans="1:26" ht="41.45" customHeight="1" x14ac:dyDescent="0.25">
      <c r="A54" s="91">
        <v>6</v>
      </c>
      <c r="B54" s="189" t="s">
        <v>210</v>
      </c>
      <c r="C54" s="189"/>
      <c r="D54" s="189"/>
      <c r="E54" s="189"/>
      <c r="F54" s="182"/>
      <c r="G54" s="182"/>
      <c r="H54" s="182"/>
      <c r="I54" s="92" t="s">
        <v>208</v>
      </c>
      <c r="J54" s="93">
        <v>3</v>
      </c>
      <c r="K54" s="93">
        <v>3</v>
      </c>
      <c r="L54" s="94"/>
      <c r="M54" s="95"/>
      <c r="N54" s="95"/>
      <c r="O54" s="93">
        <f t="shared" si="0"/>
        <v>6</v>
      </c>
      <c r="P54" s="35"/>
      <c r="Q54" s="35"/>
      <c r="R54" s="35"/>
      <c r="S54" s="35"/>
      <c r="T54" s="35"/>
      <c r="U54" s="35"/>
      <c r="V54" s="35"/>
      <c r="W54" s="35"/>
      <c r="X54" s="35"/>
      <c r="Y54" s="35"/>
      <c r="Z54" s="35"/>
    </row>
    <row r="55" spans="1:26" ht="35.450000000000003" customHeight="1" x14ac:dyDescent="0.25">
      <c r="A55" s="91">
        <v>7</v>
      </c>
      <c r="B55" s="189" t="s">
        <v>211</v>
      </c>
      <c r="C55" s="189"/>
      <c r="D55" s="189"/>
      <c r="E55" s="189"/>
      <c r="F55" s="182"/>
      <c r="G55" s="182"/>
      <c r="H55" s="182"/>
      <c r="I55" s="92" t="s">
        <v>208</v>
      </c>
      <c r="J55" s="93">
        <v>3</v>
      </c>
      <c r="K55" s="93">
        <v>3</v>
      </c>
      <c r="L55" s="94"/>
      <c r="M55" s="95"/>
      <c r="N55" s="95"/>
      <c r="O55" s="93">
        <f t="shared" si="0"/>
        <v>6</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21</v>
      </c>
      <c r="K56" s="96">
        <f>SUM(K49:K55)</f>
        <v>21</v>
      </c>
      <c r="L56" s="97"/>
      <c r="M56" s="98"/>
      <c r="N56" s="95"/>
      <c r="O56" s="93">
        <f t="shared" si="0"/>
        <v>42</v>
      </c>
      <c r="P56" s="35"/>
      <c r="Q56" s="35"/>
      <c r="R56" s="35"/>
      <c r="S56" s="35"/>
      <c r="T56" s="35"/>
      <c r="U56" s="35"/>
      <c r="V56" s="35"/>
      <c r="W56" s="35"/>
      <c r="X56" s="35"/>
      <c r="Y56" s="35"/>
      <c r="Z56" s="35"/>
    </row>
    <row r="57" spans="1:26" ht="15.75" customHeight="1" thickBot="1" x14ac:dyDescent="0.3">
      <c r="A57" s="171" t="s">
        <v>213</v>
      </c>
      <c r="B57" s="172"/>
      <c r="C57" s="172"/>
      <c r="D57" s="172"/>
      <c r="E57" s="172"/>
      <c r="F57" s="172"/>
      <c r="G57" s="172"/>
      <c r="H57" s="172"/>
      <c r="I57" s="172"/>
      <c r="J57" s="172"/>
      <c r="K57" s="173"/>
      <c r="L57" s="99"/>
      <c r="M57" s="84"/>
      <c r="N57" s="100"/>
      <c r="O57" s="101">
        <f>O56/2</f>
        <v>21</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38.450000000000003"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45.6" customHeight="1" thickBot="1" x14ac:dyDescent="0.3">
      <c r="A61" s="105">
        <v>1</v>
      </c>
      <c r="B61" s="177" t="s">
        <v>215</v>
      </c>
      <c r="C61" s="177"/>
      <c r="D61" s="177"/>
      <c r="E61" s="177"/>
      <c r="F61" s="178"/>
      <c r="G61" s="179"/>
      <c r="H61" s="180"/>
      <c r="I61" s="106" t="s">
        <v>216</v>
      </c>
      <c r="J61" s="107">
        <v>5</v>
      </c>
      <c r="K61" s="89"/>
      <c r="L61" s="89"/>
      <c r="M61" s="89"/>
      <c r="N61" s="95"/>
      <c r="O61" s="108">
        <f>J61</f>
        <v>5</v>
      </c>
      <c r="P61" s="35"/>
      <c r="Q61" s="35"/>
      <c r="R61" s="35"/>
      <c r="S61" s="35"/>
      <c r="T61" s="35"/>
      <c r="U61" s="35"/>
      <c r="V61" s="35"/>
      <c r="W61" s="35"/>
      <c r="X61" s="35"/>
      <c r="Y61" s="35"/>
      <c r="Z61" s="35"/>
    </row>
    <row r="62" spans="1:26" ht="29.45" customHeight="1" thickBot="1" x14ac:dyDescent="0.3">
      <c r="A62" s="109">
        <v>2</v>
      </c>
      <c r="B62" s="181" t="s">
        <v>217</v>
      </c>
      <c r="C62" s="181"/>
      <c r="D62" s="181"/>
      <c r="E62" s="181"/>
      <c r="F62" s="182"/>
      <c r="G62" s="183"/>
      <c r="H62" s="184"/>
      <c r="I62" s="110" t="s">
        <v>216</v>
      </c>
      <c r="J62" s="111">
        <v>5</v>
      </c>
      <c r="K62" s="89"/>
      <c r="L62" s="89"/>
      <c r="M62" s="89"/>
      <c r="N62" s="95"/>
      <c r="O62" s="108">
        <f>J62</f>
        <v>5</v>
      </c>
      <c r="P62" s="35"/>
      <c r="Q62" s="35"/>
      <c r="R62" s="35"/>
      <c r="S62" s="35"/>
      <c r="T62" s="35"/>
      <c r="U62" s="35"/>
      <c r="V62" s="35"/>
      <c r="W62" s="35"/>
      <c r="X62" s="35"/>
      <c r="Y62" s="35"/>
      <c r="Z62" s="35"/>
    </row>
    <row r="63" spans="1:26" ht="36.6" customHeight="1" thickBot="1" x14ac:dyDescent="0.3">
      <c r="A63" s="112">
        <v>3</v>
      </c>
      <c r="B63" s="185" t="s">
        <v>218</v>
      </c>
      <c r="C63" s="185"/>
      <c r="D63" s="185"/>
      <c r="E63" s="185"/>
      <c r="F63" s="186"/>
      <c r="G63" s="187"/>
      <c r="H63" s="188"/>
      <c r="I63" s="113" t="s">
        <v>216</v>
      </c>
      <c r="J63" s="114">
        <v>5</v>
      </c>
      <c r="K63" s="89"/>
      <c r="L63" s="89"/>
      <c r="M63" s="89"/>
      <c r="N63" s="95"/>
      <c r="O63" s="108">
        <f>J63</f>
        <v>5</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15</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15</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15.75"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O11</f>
        <v>21.74</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21</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15</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224</v>
      </c>
      <c r="K73" s="128" t="s">
        <v>12</v>
      </c>
      <c r="L73" s="122"/>
      <c r="M73" s="122"/>
      <c r="N73" s="123"/>
      <c r="O73" s="126"/>
      <c r="P73" s="35"/>
      <c r="Q73" s="35"/>
      <c r="R73" s="35"/>
      <c r="S73" s="35"/>
      <c r="T73" s="35"/>
      <c r="U73" s="35"/>
      <c r="V73" s="35"/>
      <c r="W73" s="35"/>
      <c r="X73" s="35"/>
      <c r="Y73" s="35"/>
      <c r="Z73" s="35"/>
    </row>
    <row r="74" spans="1:26" ht="15.75" customHeight="1" thickTop="1" thickBot="1" x14ac:dyDescent="0.3">
      <c r="A74" s="156" t="s">
        <v>225</v>
      </c>
      <c r="B74" s="157"/>
      <c r="C74" s="157"/>
      <c r="D74" s="157"/>
      <c r="E74" s="157"/>
      <c r="F74" s="157"/>
      <c r="G74" s="157"/>
      <c r="H74" s="157"/>
      <c r="I74" s="157"/>
      <c r="J74" s="157"/>
      <c r="K74" s="158"/>
      <c r="L74" s="129"/>
      <c r="M74" s="130"/>
      <c r="N74" s="19"/>
      <c r="O74" s="20">
        <f>SUM(O70:O72)</f>
        <v>57.739999999999995</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5"/>
    <row r="149" spans="1:26" ht="15.75" customHeight="1" x14ac:dyDescent="0.25"/>
    <row r="150" spans="1:26" ht="15.75" customHeight="1" x14ac:dyDescent="0.25"/>
    <row r="151" spans="1:26" ht="15.75" customHeight="1" x14ac:dyDescent="0.25"/>
    <row r="152" spans="1:26" ht="15.75" customHeight="1" x14ac:dyDescent="0.25"/>
    <row r="153" spans="1:26" ht="15.75" customHeight="1" x14ac:dyDescent="0.25"/>
    <row r="154" spans="1:26" ht="15.75" customHeight="1" x14ac:dyDescent="0.25"/>
    <row r="155" spans="1:26" ht="15.75" customHeight="1" x14ac:dyDescent="0.25"/>
    <row r="156" spans="1:26" ht="15.75" customHeight="1" x14ac:dyDescent="0.25"/>
    <row r="157" spans="1:26" ht="15.75" customHeight="1" x14ac:dyDescent="0.25"/>
    <row r="158" spans="1:26" ht="15.75" customHeight="1" x14ac:dyDescent="0.25"/>
    <row r="159" spans="1:26" ht="15.75" customHeight="1" x14ac:dyDescent="0.25"/>
    <row r="160" spans="1: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NE9QG7oIdNYwXb7/gIs1E8dfo3Jh//kEjMhSQsCYwV2OFXAYBEaVKO27FVXMi3CFH+cgfOooe8OszSJ5i7uiIw==" saltValue="YJru9p300Jwu9OdXSi2JDg=="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D15" sqref="D15:M15"/>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5" width="8.28515625" style="36" customWidth="1"/>
    <col min="6" max="6" width="8.85546875" style="36" customWidth="1"/>
    <col min="7" max="7" width="6.140625" style="36" customWidth="1"/>
    <col min="8" max="8" width="11.42578125" style="36" customWidth="1"/>
    <col min="9" max="9" width="13.42578125" style="36" customWidth="1"/>
    <col min="10" max="10" width="13.28515625" style="36" customWidth="1"/>
    <col min="11" max="12" width="12.42578125" style="36" customWidth="1"/>
    <col min="13" max="13" width="11.42578125" style="36" customWidth="1"/>
    <col min="14" max="14" width="5.5703125" style="36" customWidth="1"/>
    <col min="15" max="15" width="17.14062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37"/>
      <c r="B1" s="238"/>
      <c r="C1" s="238"/>
      <c r="D1" s="238"/>
      <c r="E1" s="239"/>
      <c r="F1" s="241"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1" t="s">
        <v>50</v>
      </c>
      <c r="G2" s="197"/>
      <c r="H2" s="197"/>
      <c r="I2" s="197"/>
      <c r="J2" s="197"/>
      <c r="K2" s="197"/>
      <c r="L2" s="197"/>
      <c r="M2" s="197"/>
      <c r="N2" s="197"/>
      <c r="O2" s="198"/>
      <c r="P2" s="35"/>
      <c r="Q2" s="37" t="s">
        <v>51</v>
      </c>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57</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34</v>
      </c>
      <c r="B11" s="214"/>
      <c r="C11" s="50">
        <f>O15</f>
        <v>4</v>
      </c>
      <c r="D11" s="51"/>
      <c r="E11" s="215">
        <f>O17</f>
        <v>0</v>
      </c>
      <c r="F11" s="214"/>
      <c r="G11" s="215">
        <f>O19</f>
        <v>3</v>
      </c>
      <c r="H11" s="214"/>
      <c r="I11" s="52">
        <f>O21</f>
        <v>0</v>
      </c>
      <c r="J11" s="52">
        <f>O26</f>
        <v>4.42</v>
      </c>
      <c r="K11" s="52">
        <f>O31</f>
        <v>1.92</v>
      </c>
      <c r="L11" s="53">
        <f>O36</f>
        <v>10</v>
      </c>
      <c r="M11" s="54"/>
      <c r="N11" s="54"/>
      <c r="O11" s="55">
        <f>IF( SUM(C11:L11)&lt;=40,SUM(C11:L11),"EXCEDE LOS 40 PUNTOS")</f>
        <v>23.34</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142</v>
      </c>
      <c r="B15" s="207"/>
      <c r="C15" s="59"/>
      <c r="D15" s="208" t="s">
        <v>143</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144</v>
      </c>
      <c r="B17" s="198"/>
      <c r="C17" s="43"/>
      <c r="D17" s="65"/>
      <c r="E17" s="246"/>
      <c r="F17" s="197"/>
      <c r="G17" s="197"/>
      <c r="H17" s="197"/>
      <c r="I17" s="197"/>
      <c r="J17" s="197"/>
      <c r="K17" s="197"/>
      <c r="L17" s="197"/>
      <c r="M17" s="198"/>
      <c r="N17" s="60"/>
      <c r="O17" s="61">
        <v>0</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145</v>
      </c>
      <c r="B19" s="198"/>
      <c r="C19" s="59"/>
      <c r="D19" s="66"/>
      <c r="E19" s="211" t="s">
        <v>146</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48.75" customHeight="1" x14ac:dyDescent="0.25">
      <c r="A21" s="210" t="s">
        <v>147</v>
      </c>
      <c r="B21" s="198"/>
      <c r="C21" s="59"/>
      <c r="D21" s="211"/>
      <c r="E21" s="197"/>
      <c r="F21" s="197"/>
      <c r="G21" s="197"/>
      <c r="H21" s="197"/>
      <c r="I21" s="197"/>
      <c r="J21" s="197"/>
      <c r="K21" s="197"/>
      <c r="L21" s="197"/>
      <c r="M21" s="198"/>
      <c r="N21" s="60"/>
      <c r="O21" s="61">
        <v>0</v>
      </c>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f>O15+O17+O19+O21</f>
        <v>7</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168.75" customHeight="1" x14ac:dyDescent="0.25">
      <c r="A26" s="206" t="s">
        <v>148</v>
      </c>
      <c r="B26" s="207"/>
      <c r="C26" s="59"/>
      <c r="D26" s="208" t="s">
        <v>229</v>
      </c>
      <c r="E26" s="209"/>
      <c r="F26" s="209"/>
      <c r="G26" s="209"/>
      <c r="H26" s="209"/>
      <c r="I26" s="209"/>
      <c r="J26" s="209"/>
      <c r="K26" s="209"/>
      <c r="L26" s="209"/>
      <c r="M26" s="207"/>
      <c r="N26" s="60"/>
      <c r="O26" s="61">
        <v>4.42</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35"/>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IF(O26&lt;=10,O26,"EXCEDE LOS 10 PUNTOS PERMITIDOS")</f>
        <v>4.42</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84" customHeight="1" x14ac:dyDescent="0.25">
      <c r="A31" s="206" t="s">
        <v>85</v>
      </c>
      <c r="B31" s="207"/>
      <c r="C31" s="59"/>
      <c r="D31" s="208" t="s">
        <v>230</v>
      </c>
      <c r="E31" s="209"/>
      <c r="F31" s="209"/>
      <c r="G31" s="209"/>
      <c r="H31" s="209"/>
      <c r="I31" s="209"/>
      <c r="J31" s="209"/>
      <c r="K31" s="209"/>
      <c r="L31" s="209"/>
      <c r="M31" s="207"/>
      <c r="N31" s="60"/>
      <c r="O31" s="61">
        <v>1.92</v>
      </c>
      <c r="P31" s="35"/>
      <c r="Q31" s="35"/>
      <c r="R31" s="35"/>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f>IF(O31&lt;=10,O31,"EXCEDE LOS 10 PUNTOS PERMITIDOS")</f>
        <v>1.92</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15.75"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335.25" customHeight="1" x14ac:dyDescent="0.25">
      <c r="A36" s="210" t="s">
        <v>89</v>
      </c>
      <c r="B36" s="198"/>
      <c r="C36" s="59"/>
      <c r="D36" s="208" t="s">
        <v>149</v>
      </c>
      <c r="E36" s="209"/>
      <c r="F36" s="209"/>
      <c r="G36" s="209"/>
      <c r="H36" s="209"/>
      <c r="I36" s="209"/>
      <c r="J36" s="209"/>
      <c r="K36" s="209"/>
      <c r="L36" s="209"/>
      <c r="M36" s="207"/>
      <c r="N36" s="60"/>
      <c r="O36" s="61">
        <v>10</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35"/>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10</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36" customHeight="1" x14ac:dyDescent="0.25">
      <c r="A41" s="199" t="s">
        <v>68</v>
      </c>
      <c r="B41" s="200"/>
      <c r="C41" s="200"/>
      <c r="D41" s="200"/>
      <c r="E41" s="200"/>
      <c r="F41" s="200"/>
      <c r="G41" s="200"/>
      <c r="H41" s="200"/>
      <c r="I41" s="200"/>
      <c r="J41" s="200"/>
      <c r="K41" s="200"/>
      <c r="L41" s="200"/>
      <c r="M41" s="201"/>
      <c r="N41" s="79"/>
      <c r="O41" s="80">
        <f>IF((O23+O28+O33+O38)&lt;=40,(O23+O28+O33+O38),"ERROR EXCEDE LOS 40 PUNTOS")</f>
        <v>23.34</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2.25" customHeight="1" x14ac:dyDescent="0.25">
      <c r="A43" s="81"/>
      <c r="B43" s="43"/>
      <c r="C43" s="43"/>
      <c r="D43" s="43"/>
      <c r="E43" s="43"/>
      <c r="F43" s="43"/>
      <c r="G43" s="43"/>
      <c r="H43" s="43"/>
      <c r="I43" s="43"/>
      <c r="J43" s="43"/>
      <c r="K43" s="43"/>
      <c r="L43" s="43"/>
      <c r="M43" s="43"/>
      <c r="N43" s="43"/>
      <c r="O43" s="82"/>
      <c r="P43" s="35"/>
      <c r="Q43" s="35"/>
      <c r="R43" s="35"/>
      <c r="S43" s="35"/>
      <c r="T43" s="35"/>
      <c r="U43" s="35"/>
      <c r="V43" s="35"/>
      <c r="W43" s="35"/>
      <c r="X43" s="35"/>
      <c r="Y43" s="35"/>
      <c r="Z43" s="35"/>
    </row>
    <row r="44" spans="1:26" ht="15.75" hidden="1" customHeight="1" x14ac:dyDescent="0.25">
      <c r="A44" s="81"/>
      <c r="B44" s="43"/>
      <c r="C44" s="43"/>
      <c r="D44" s="43"/>
      <c r="E44" s="43"/>
      <c r="F44" s="43"/>
      <c r="G44" s="43"/>
      <c r="H44" s="43"/>
      <c r="I44" s="43"/>
      <c r="J44" s="43"/>
      <c r="K44" s="43"/>
      <c r="L44" s="43"/>
      <c r="M44" s="43"/>
      <c r="N44" s="43"/>
      <c r="O44" s="82"/>
      <c r="P44" s="35"/>
      <c r="Q44" s="35"/>
      <c r="R44" s="35"/>
      <c r="S44" s="35"/>
      <c r="T44" s="35"/>
      <c r="U44" s="35"/>
      <c r="V44" s="35"/>
      <c r="W44" s="35"/>
      <c r="X44" s="35"/>
      <c r="Y44" s="35"/>
      <c r="Z44" s="35"/>
    </row>
    <row r="45" spans="1:26" ht="15.75" customHeight="1" thickBot="1" x14ac:dyDescent="0.3">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28.9"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15.75"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15.75" customHeight="1" x14ac:dyDescent="0.25">
      <c r="A49" s="91">
        <v>1</v>
      </c>
      <c r="B49" s="189" t="s">
        <v>202</v>
      </c>
      <c r="C49" s="189"/>
      <c r="D49" s="189"/>
      <c r="E49" s="189"/>
      <c r="F49" s="182"/>
      <c r="G49" s="182"/>
      <c r="H49" s="182"/>
      <c r="I49" s="92" t="s">
        <v>203</v>
      </c>
      <c r="J49" s="93">
        <v>2</v>
      </c>
      <c r="K49" s="93">
        <v>2</v>
      </c>
      <c r="L49" s="94"/>
      <c r="M49" s="95"/>
      <c r="N49" s="95"/>
      <c r="O49" s="93">
        <f>J49+K49</f>
        <v>4</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2</v>
      </c>
      <c r="K50" s="93">
        <v>2</v>
      </c>
      <c r="L50" s="94"/>
      <c r="M50" s="95"/>
      <c r="N50" s="95"/>
      <c r="O50" s="93">
        <f t="shared" ref="O50:O56" si="0">J50+K50</f>
        <v>4</v>
      </c>
      <c r="P50" s="35"/>
      <c r="Q50" s="35"/>
      <c r="R50" s="35"/>
      <c r="S50" s="35"/>
      <c r="T50" s="35"/>
      <c r="U50" s="35"/>
      <c r="V50" s="35"/>
      <c r="W50" s="35"/>
      <c r="X50" s="35"/>
      <c r="Y50" s="35"/>
      <c r="Z50" s="35"/>
    </row>
    <row r="51" spans="1:26" ht="39.6" customHeight="1" x14ac:dyDescent="0.25">
      <c r="A51" s="91">
        <v>3</v>
      </c>
      <c r="B51" s="189" t="s">
        <v>205</v>
      </c>
      <c r="C51" s="189"/>
      <c r="D51" s="189"/>
      <c r="E51" s="189"/>
      <c r="F51" s="182"/>
      <c r="G51" s="182"/>
      <c r="H51" s="182"/>
      <c r="I51" s="92" t="s">
        <v>206</v>
      </c>
      <c r="J51" s="93">
        <v>2</v>
      </c>
      <c r="K51" s="93">
        <v>2</v>
      </c>
      <c r="L51" s="94"/>
      <c r="M51" s="95"/>
      <c r="N51" s="95"/>
      <c r="O51" s="93">
        <f t="shared" si="0"/>
        <v>4</v>
      </c>
      <c r="P51" s="35"/>
      <c r="Q51" s="35"/>
      <c r="R51" s="35"/>
      <c r="S51" s="35"/>
      <c r="T51" s="35"/>
      <c r="U51" s="35"/>
      <c r="V51" s="35"/>
      <c r="W51" s="35"/>
      <c r="X51" s="35"/>
      <c r="Y51" s="35"/>
      <c r="Z51" s="35"/>
    </row>
    <row r="52" spans="1:26" ht="39.6" customHeight="1" x14ac:dyDescent="0.25">
      <c r="A52" s="91">
        <v>4</v>
      </c>
      <c r="B52" s="189" t="s">
        <v>207</v>
      </c>
      <c r="C52" s="189"/>
      <c r="D52" s="189"/>
      <c r="E52" s="189"/>
      <c r="F52" s="182"/>
      <c r="G52" s="182"/>
      <c r="H52" s="182"/>
      <c r="I52" s="92" t="s">
        <v>208</v>
      </c>
      <c r="J52" s="93">
        <v>3</v>
      </c>
      <c r="K52" s="93">
        <v>3</v>
      </c>
      <c r="L52" s="94"/>
      <c r="M52" s="95"/>
      <c r="N52" s="95"/>
      <c r="O52" s="93">
        <f t="shared" si="0"/>
        <v>6</v>
      </c>
      <c r="P52" s="35"/>
      <c r="Q52" s="35"/>
      <c r="R52" s="35"/>
      <c r="S52" s="35"/>
      <c r="T52" s="35"/>
      <c r="U52" s="35"/>
      <c r="V52" s="35"/>
      <c r="W52" s="35"/>
      <c r="X52" s="35"/>
      <c r="Y52" s="35"/>
      <c r="Z52" s="35"/>
    </row>
    <row r="53" spans="1:26" ht="42" customHeight="1" x14ac:dyDescent="0.25">
      <c r="A53" s="91">
        <v>5</v>
      </c>
      <c r="B53" s="189" t="s">
        <v>209</v>
      </c>
      <c r="C53" s="189"/>
      <c r="D53" s="189"/>
      <c r="E53" s="189"/>
      <c r="F53" s="182"/>
      <c r="G53" s="182"/>
      <c r="H53" s="182"/>
      <c r="I53" s="92" t="s">
        <v>208</v>
      </c>
      <c r="J53" s="93">
        <v>2</v>
      </c>
      <c r="K53" s="93">
        <v>2</v>
      </c>
      <c r="L53" s="94"/>
      <c r="M53" s="95"/>
      <c r="N53" s="95"/>
      <c r="O53" s="93">
        <f t="shared" si="0"/>
        <v>4</v>
      </c>
      <c r="P53" s="35"/>
      <c r="Q53" s="35"/>
      <c r="R53" s="35"/>
      <c r="S53" s="35"/>
      <c r="T53" s="35"/>
      <c r="U53" s="35"/>
      <c r="V53" s="35"/>
      <c r="W53" s="35"/>
      <c r="X53" s="35"/>
      <c r="Y53" s="35"/>
      <c r="Z53" s="35"/>
    </row>
    <row r="54" spans="1:26" ht="42" customHeight="1" x14ac:dyDescent="0.25">
      <c r="A54" s="91">
        <v>6</v>
      </c>
      <c r="B54" s="189" t="s">
        <v>210</v>
      </c>
      <c r="C54" s="189"/>
      <c r="D54" s="189"/>
      <c r="E54" s="189"/>
      <c r="F54" s="182"/>
      <c r="G54" s="182"/>
      <c r="H54" s="182"/>
      <c r="I54" s="92" t="s">
        <v>208</v>
      </c>
      <c r="J54" s="93">
        <v>2</v>
      </c>
      <c r="K54" s="93">
        <v>2</v>
      </c>
      <c r="L54" s="94"/>
      <c r="M54" s="95"/>
      <c r="N54" s="95"/>
      <c r="O54" s="93">
        <f t="shared" si="0"/>
        <v>4</v>
      </c>
      <c r="P54" s="35"/>
      <c r="Q54" s="35"/>
      <c r="R54" s="35"/>
      <c r="S54" s="35"/>
      <c r="T54" s="35"/>
      <c r="U54" s="35"/>
      <c r="V54" s="35"/>
      <c r="W54" s="35"/>
      <c r="X54" s="35"/>
      <c r="Y54" s="35"/>
      <c r="Z54" s="35"/>
    </row>
    <row r="55" spans="1:26" ht="38.450000000000003" customHeight="1" x14ac:dyDescent="0.25">
      <c r="A55" s="91">
        <v>7</v>
      </c>
      <c r="B55" s="189" t="s">
        <v>211</v>
      </c>
      <c r="C55" s="189"/>
      <c r="D55" s="189"/>
      <c r="E55" s="189"/>
      <c r="F55" s="182"/>
      <c r="G55" s="182"/>
      <c r="H55" s="182"/>
      <c r="I55" s="92" t="s">
        <v>208</v>
      </c>
      <c r="J55" s="93">
        <v>2</v>
      </c>
      <c r="K55" s="93">
        <v>2</v>
      </c>
      <c r="L55" s="94"/>
      <c r="M55" s="95"/>
      <c r="N55" s="95"/>
      <c r="O55" s="93">
        <f t="shared" si="0"/>
        <v>4</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15</v>
      </c>
      <c r="K56" s="96">
        <f>SUM(K49:K55)</f>
        <v>15</v>
      </c>
      <c r="L56" s="97"/>
      <c r="M56" s="98"/>
      <c r="N56" s="95"/>
      <c r="O56" s="93">
        <f t="shared" si="0"/>
        <v>30</v>
      </c>
      <c r="P56" s="35"/>
      <c r="Q56" s="35"/>
      <c r="R56" s="35"/>
      <c r="S56" s="35"/>
      <c r="T56" s="35"/>
      <c r="U56" s="35"/>
      <c r="V56" s="35"/>
      <c r="W56" s="35"/>
      <c r="X56" s="35"/>
      <c r="Y56" s="35"/>
      <c r="Z56" s="35"/>
    </row>
    <row r="57" spans="1:26" ht="15.75" customHeight="1" thickBot="1" x14ac:dyDescent="0.3">
      <c r="A57" s="171" t="s">
        <v>213</v>
      </c>
      <c r="B57" s="172"/>
      <c r="C57" s="172"/>
      <c r="D57" s="172"/>
      <c r="E57" s="172"/>
      <c r="F57" s="172"/>
      <c r="G57" s="172"/>
      <c r="H57" s="172"/>
      <c r="I57" s="172"/>
      <c r="J57" s="172"/>
      <c r="K57" s="173"/>
      <c r="L57" s="99"/>
      <c r="M57" s="84"/>
      <c r="N57" s="100"/>
      <c r="O57" s="101">
        <f>O56/2</f>
        <v>15</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51.6"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33.6" customHeight="1" thickBot="1" x14ac:dyDescent="0.3">
      <c r="A61" s="105">
        <v>1</v>
      </c>
      <c r="B61" s="177" t="s">
        <v>215</v>
      </c>
      <c r="C61" s="177"/>
      <c r="D61" s="177"/>
      <c r="E61" s="177"/>
      <c r="F61" s="178"/>
      <c r="G61" s="179"/>
      <c r="H61" s="180"/>
      <c r="I61" s="106" t="s">
        <v>216</v>
      </c>
      <c r="J61" s="107">
        <v>9</v>
      </c>
      <c r="K61" s="89"/>
      <c r="L61" s="89"/>
      <c r="M61" s="89"/>
      <c r="N61" s="95"/>
      <c r="O61" s="108">
        <f>J61</f>
        <v>9</v>
      </c>
      <c r="P61" s="35"/>
      <c r="Q61" s="35"/>
      <c r="R61" s="35"/>
      <c r="S61" s="35"/>
      <c r="T61" s="35"/>
      <c r="U61" s="35"/>
      <c r="V61" s="35"/>
      <c r="W61" s="35"/>
      <c r="X61" s="35"/>
      <c r="Y61" s="35"/>
      <c r="Z61" s="35"/>
    </row>
    <row r="62" spans="1:26" ht="37.15" customHeight="1" thickBot="1" x14ac:dyDescent="0.3">
      <c r="A62" s="109">
        <v>2</v>
      </c>
      <c r="B62" s="181" t="s">
        <v>217</v>
      </c>
      <c r="C62" s="181"/>
      <c r="D62" s="181"/>
      <c r="E62" s="181"/>
      <c r="F62" s="182"/>
      <c r="G62" s="183"/>
      <c r="H62" s="184"/>
      <c r="I62" s="110" t="s">
        <v>216</v>
      </c>
      <c r="J62" s="111">
        <v>5</v>
      </c>
      <c r="K62" s="89"/>
      <c r="L62" s="89"/>
      <c r="M62" s="89"/>
      <c r="N62" s="95"/>
      <c r="O62" s="108">
        <f>J62</f>
        <v>5</v>
      </c>
      <c r="P62" s="35"/>
      <c r="Q62" s="35"/>
      <c r="R62" s="35"/>
      <c r="S62" s="35"/>
      <c r="T62" s="35"/>
      <c r="U62" s="35"/>
      <c r="V62" s="35"/>
      <c r="W62" s="35"/>
      <c r="X62" s="35"/>
      <c r="Y62" s="35"/>
      <c r="Z62" s="35"/>
    </row>
    <row r="63" spans="1:26" ht="39.6" customHeight="1" thickBot="1" x14ac:dyDescent="0.3">
      <c r="A63" s="112">
        <v>3</v>
      </c>
      <c r="B63" s="185" t="s">
        <v>218</v>
      </c>
      <c r="C63" s="185"/>
      <c r="D63" s="185"/>
      <c r="E63" s="185"/>
      <c r="F63" s="186"/>
      <c r="G63" s="187"/>
      <c r="H63" s="188"/>
      <c r="I63" s="113" t="s">
        <v>216</v>
      </c>
      <c r="J63" s="114">
        <v>5</v>
      </c>
      <c r="K63" s="89"/>
      <c r="L63" s="89"/>
      <c r="M63" s="89"/>
      <c r="N63" s="95"/>
      <c r="O63" s="108">
        <f>J63</f>
        <v>5</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19</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19</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15.75"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O11</f>
        <v>23.34</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15</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19</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224</v>
      </c>
      <c r="K73" s="128" t="s">
        <v>12</v>
      </c>
      <c r="L73" s="122"/>
      <c r="M73" s="122"/>
      <c r="N73" s="123"/>
      <c r="O73" s="126"/>
      <c r="P73" s="35"/>
      <c r="Q73" s="35"/>
      <c r="R73" s="35"/>
      <c r="S73" s="35"/>
      <c r="T73" s="35"/>
      <c r="U73" s="35"/>
      <c r="V73" s="35"/>
      <c r="W73" s="35"/>
      <c r="X73" s="35"/>
      <c r="Y73" s="35"/>
      <c r="Z73" s="35"/>
    </row>
    <row r="74" spans="1:26" ht="15.75" customHeight="1" thickTop="1" thickBot="1" x14ac:dyDescent="0.3">
      <c r="A74" s="156" t="s">
        <v>225</v>
      </c>
      <c r="B74" s="157"/>
      <c r="C74" s="157"/>
      <c r="D74" s="157"/>
      <c r="E74" s="157"/>
      <c r="F74" s="157"/>
      <c r="G74" s="157"/>
      <c r="H74" s="157"/>
      <c r="I74" s="157"/>
      <c r="J74" s="157"/>
      <c r="K74" s="158"/>
      <c r="L74" s="129"/>
      <c r="M74" s="130"/>
      <c r="N74" s="19"/>
      <c r="O74" s="20">
        <f>SUM(O70:O72)</f>
        <v>57.34</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uLhVBjvrdG44lOYwM4kfoQ6zsj/hdIJtvsJDl7A2rTGMtwUf4ZLjCv6EHlsEaa7EvSZWtflPF1UF0hlqHwX80Q==" saltValue="jNIdjJUPcPReT4Zmo33E2A=="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A11" sqref="A11:B11"/>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5" width="13.5703125" style="36" customWidth="1"/>
    <col min="6" max="6" width="12.140625" style="36" customWidth="1"/>
    <col min="7" max="7" width="9.5703125" style="36" customWidth="1"/>
    <col min="8" max="8" width="14" style="36" customWidth="1"/>
    <col min="9" max="9" width="15.28515625" style="36" customWidth="1"/>
    <col min="10" max="10" width="15.7109375" style="36" customWidth="1"/>
    <col min="11" max="11" width="14.85546875" style="36" customWidth="1"/>
    <col min="12" max="12" width="13.85546875" style="36" customWidth="1"/>
    <col min="13" max="13" width="11.42578125" style="36" customWidth="1"/>
    <col min="14" max="14" width="5.5703125" style="36" customWidth="1"/>
    <col min="15" max="15" width="14.570312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37"/>
      <c r="B1" s="238"/>
      <c r="C1" s="238"/>
      <c r="D1" s="238"/>
      <c r="E1" s="239"/>
      <c r="F1" s="241"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1" t="s">
        <v>50</v>
      </c>
      <c r="G2" s="197"/>
      <c r="H2" s="197"/>
      <c r="I2" s="197"/>
      <c r="J2" s="197"/>
      <c r="K2" s="197"/>
      <c r="L2" s="197"/>
      <c r="M2" s="197"/>
      <c r="N2" s="197"/>
      <c r="O2" s="198"/>
      <c r="P2" s="35"/>
      <c r="Q2" s="37" t="s">
        <v>51</v>
      </c>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102</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22</v>
      </c>
      <c r="B11" s="214"/>
      <c r="C11" s="50">
        <f>O15</f>
        <v>4</v>
      </c>
      <c r="D11" s="51"/>
      <c r="E11" s="215">
        <v>0</v>
      </c>
      <c r="F11" s="214"/>
      <c r="G11" s="215">
        <f>O19</f>
        <v>3</v>
      </c>
      <c r="H11" s="214"/>
      <c r="I11" s="52">
        <f>O21</f>
        <v>0</v>
      </c>
      <c r="J11" s="52">
        <f>O26</f>
        <v>3.67</v>
      </c>
      <c r="K11" s="52">
        <v>0.65</v>
      </c>
      <c r="L11" s="53">
        <f>O36</f>
        <v>7.5</v>
      </c>
      <c r="M11" s="54"/>
      <c r="N11" s="54"/>
      <c r="O11" s="55">
        <f>IF( SUM(C11:L11)&lt;=40,SUM(C11:L11),"EXCEDE LOS 40 PUNTOS")</f>
        <v>18.82</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103</v>
      </c>
      <c r="B15" s="207"/>
      <c r="C15" s="59"/>
      <c r="D15" s="208" t="s">
        <v>104</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105</v>
      </c>
      <c r="B17" s="198"/>
      <c r="C17" s="43"/>
      <c r="D17" s="65"/>
      <c r="E17" s="211"/>
      <c r="F17" s="197"/>
      <c r="G17" s="197"/>
      <c r="H17" s="197"/>
      <c r="I17" s="197"/>
      <c r="J17" s="197"/>
      <c r="K17" s="197"/>
      <c r="L17" s="197"/>
      <c r="M17" s="198"/>
      <c r="N17" s="60"/>
      <c r="O17" s="61">
        <f>E11</f>
        <v>0</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106</v>
      </c>
      <c r="B19" s="198"/>
      <c r="C19" s="59"/>
      <c r="D19" s="66"/>
      <c r="E19" s="212" t="s">
        <v>107</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59.25" customHeight="1" x14ac:dyDescent="0.25">
      <c r="A21" s="210" t="s">
        <v>108</v>
      </c>
      <c r="B21" s="198"/>
      <c r="C21" s="59"/>
      <c r="D21" s="211"/>
      <c r="E21" s="197"/>
      <c r="F21" s="197"/>
      <c r="G21" s="197"/>
      <c r="H21" s="197"/>
      <c r="I21" s="197"/>
      <c r="J21" s="197"/>
      <c r="K21" s="197"/>
      <c r="L21" s="197"/>
      <c r="M21" s="198"/>
      <c r="N21" s="60"/>
      <c r="O21" s="61"/>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f>O15+O17+O19+O21</f>
        <v>7</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171" customHeight="1" x14ac:dyDescent="0.25">
      <c r="A26" s="206" t="s">
        <v>109</v>
      </c>
      <c r="B26" s="207"/>
      <c r="C26" s="59"/>
      <c r="D26" s="208" t="s">
        <v>110</v>
      </c>
      <c r="E26" s="209"/>
      <c r="F26" s="209"/>
      <c r="G26" s="209"/>
      <c r="H26" s="209"/>
      <c r="I26" s="209"/>
      <c r="J26" s="209"/>
      <c r="K26" s="209"/>
      <c r="L26" s="209"/>
      <c r="M26" s="207"/>
      <c r="N26" s="60"/>
      <c r="O26" s="61">
        <v>3.67</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35"/>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O26</f>
        <v>3.67</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167.25" customHeight="1" x14ac:dyDescent="0.25">
      <c r="A31" s="206" t="s">
        <v>85</v>
      </c>
      <c r="B31" s="207"/>
      <c r="C31" s="59"/>
      <c r="D31" s="208" t="s">
        <v>111</v>
      </c>
      <c r="E31" s="209"/>
      <c r="F31" s="209"/>
      <c r="G31" s="209"/>
      <c r="H31" s="209"/>
      <c r="I31" s="209"/>
      <c r="J31" s="209"/>
      <c r="K31" s="209"/>
      <c r="L31" s="209"/>
      <c r="M31" s="207"/>
      <c r="N31" s="60"/>
      <c r="O31" s="61">
        <v>0.65</v>
      </c>
      <c r="P31" s="35"/>
      <c r="Q31" s="35"/>
      <c r="R31" s="35"/>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f>O31</f>
        <v>0.65</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26.25"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347.25" customHeight="1" x14ac:dyDescent="0.25">
      <c r="A36" s="210" t="s">
        <v>89</v>
      </c>
      <c r="B36" s="198"/>
      <c r="C36" s="59"/>
      <c r="D36" s="208" t="s">
        <v>112</v>
      </c>
      <c r="E36" s="209"/>
      <c r="F36" s="209"/>
      <c r="G36" s="209"/>
      <c r="H36" s="209"/>
      <c r="I36" s="209"/>
      <c r="J36" s="209"/>
      <c r="K36" s="209"/>
      <c r="L36" s="209"/>
      <c r="M36" s="207"/>
      <c r="N36" s="60"/>
      <c r="O36" s="61">
        <f>2+1+2.5+1+1</f>
        <v>7.5</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35"/>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7.5</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41.25" customHeight="1" x14ac:dyDescent="0.25">
      <c r="A41" s="199" t="s">
        <v>68</v>
      </c>
      <c r="B41" s="200"/>
      <c r="C41" s="200"/>
      <c r="D41" s="200"/>
      <c r="E41" s="200"/>
      <c r="F41" s="200"/>
      <c r="G41" s="200"/>
      <c r="H41" s="200"/>
      <c r="I41" s="200"/>
      <c r="J41" s="200"/>
      <c r="K41" s="200"/>
      <c r="L41" s="200"/>
      <c r="M41" s="201"/>
      <c r="N41" s="79"/>
      <c r="O41" s="80">
        <f>O23+O28+O33+O38</f>
        <v>18.82</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15.75" hidden="1" customHeight="1" x14ac:dyDescent="0.25">
      <c r="A43" s="81"/>
      <c r="B43" s="43"/>
      <c r="C43" s="43"/>
      <c r="D43" s="43"/>
      <c r="E43" s="43"/>
      <c r="F43" s="43"/>
      <c r="G43" s="43"/>
      <c r="H43" s="43"/>
      <c r="I43" s="43"/>
      <c r="J43" s="43"/>
      <c r="K43" s="43">
        <v>1.25</v>
      </c>
      <c r="L43" s="43"/>
      <c r="M43" s="43"/>
      <c r="N43" s="43"/>
      <c r="O43" s="82"/>
      <c r="P43" s="35"/>
      <c r="Q43" s="35"/>
      <c r="R43" s="35"/>
      <c r="S43" s="35"/>
      <c r="T43" s="35"/>
      <c r="U43" s="35"/>
      <c r="V43" s="35"/>
      <c r="W43" s="35"/>
      <c r="X43" s="35"/>
      <c r="Y43" s="35"/>
      <c r="Z43" s="35"/>
    </row>
    <row r="44" spans="1:26" ht="15.75" hidden="1" customHeight="1" x14ac:dyDescent="0.25">
      <c r="A44" s="81"/>
      <c r="B44" s="43"/>
      <c r="C44" s="43"/>
      <c r="D44" s="43"/>
      <c r="E44" s="43"/>
      <c r="F44" s="43"/>
      <c r="G44" s="43"/>
      <c r="H44" s="43"/>
      <c r="I44" s="43"/>
      <c r="J44" s="43"/>
      <c r="K44" s="43"/>
      <c r="L44" s="43"/>
      <c r="M44" s="43"/>
      <c r="N44" s="43"/>
      <c r="O44" s="82"/>
      <c r="P44" s="35"/>
      <c r="Q44" s="35"/>
      <c r="R44" s="35"/>
      <c r="S44" s="35"/>
      <c r="T44" s="35"/>
      <c r="U44" s="35"/>
      <c r="V44" s="35"/>
      <c r="W44" s="35"/>
      <c r="X44" s="35"/>
      <c r="Y44" s="35"/>
      <c r="Z44" s="35"/>
    </row>
    <row r="45" spans="1:26" ht="15.75" customHeight="1" thickBot="1" x14ac:dyDescent="0.3">
      <c r="A45" s="81"/>
      <c r="B45" s="43"/>
      <c r="C45" s="43"/>
      <c r="D45" s="43"/>
      <c r="E45" s="43"/>
      <c r="F45" s="43"/>
      <c r="G45" s="43"/>
      <c r="H45" s="43"/>
      <c r="I45" s="43"/>
      <c r="J45" s="43"/>
      <c r="K45" s="43"/>
      <c r="L45" s="43"/>
      <c r="M45" s="43"/>
      <c r="N45" s="43"/>
      <c r="O45" s="82"/>
      <c r="P45" s="35"/>
      <c r="Q45" s="35"/>
      <c r="R45" s="35"/>
      <c r="S45" s="35"/>
      <c r="T45" s="35"/>
      <c r="U45" s="35"/>
      <c r="V45" s="35"/>
      <c r="W45" s="35"/>
      <c r="X45" s="35"/>
      <c r="Y45" s="35"/>
      <c r="Z45" s="35"/>
    </row>
    <row r="46" spans="1:26" ht="27.6"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45.6"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15.75" customHeight="1" x14ac:dyDescent="0.25">
      <c r="A49" s="91">
        <v>1</v>
      </c>
      <c r="B49" s="189" t="s">
        <v>202</v>
      </c>
      <c r="C49" s="189"/>
      <c r="D49" s="189"/>
      <c r="E49" s="189"/>
      <c r="F49" s="182"/>
      <c r="G49" s="182"/>
      <c r="H49" s="182"/>
      <c r="I49" s="92" t="s">
        <v>203</v>
      </c>
      <c r="J49" s="93">
        <v>2</v>
      </c>
      <c r="K49" s="93">
        <v>2</v>
      </c>
      <c r="L49" s="94"/>
      <c r="M49" s="95"/>
      <c r="N49" s="95"/>
      <c r="O49" s="93">
        <f>J49+K49</f>
        <v>4</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2</v>
      </c>
      <c r="K50" s="93">
        <v>2</v>
      </c>
      <c r="L50" s="94"/>
      <c r="M50" s="95"/>
      <c r="N50" s="95"/>
      <c r="O50" s="93">
        <f t="shared" ref="O50:O56" si="0">J50+K50</f>
        <v>4</v>
      </c>
      <c r="P50" s="35"/>
      <c r="Q50" s="35"/>
      <c r="R50" s="35"/>
      <c r="S50" s="35"/>
      <c r="T50" s="35"/>
      <c r="U50" s="35"/>
      <c r="V50" s="35"/>
      <c r="W50" s="35"/>
      <c r="X50" s="35"/>
      <c r="Y50" s="35"/>
      <c r="Z50" s="35"/>
    </row>
    <row r="51" spans="1:26" ht="33.6" customHeight="1" x14ac:dyDescent="0.25">
      <c r="A51" s="91">
        <v>3</v>
      </c>
      <c r="B51" s="189" t="s">
        <v>205</v>
      </c>
      <c r="C51" s="189"/>
      <c r="D51" s="189"/>
      <c r="E51" s="189"/>
      <c r="F51" s="182"/>
      <c r="G51" s="182"/>
      <c r="H51" s="182"/>
      <c r="I51" s="92" t="s">
        <v>206</v>
      </c>
      <c r="J51" s="93">
        <v>3</v>
      </c>
      <c r="K51" s="93">
        <v>3</v>
      </c>
      <c r="L51" s="94"/>
      <c r="M51" s="95"/>
      <c r="N51" s="95"/>
      <c r="O51" s="93">
        <f t="shared" si="0"/>
        <v>6</v>
      </c>
      <c r="P51" s="35"/>
      <c r="Q51" s="35"/>
      <c r="R51" s="35"/>
      <c r="S51" s="35"/>
      <c r="T51" s="35"/>
      <c r="U51" s="35"/>
      <c r="V51" s="35"/>
      <c r="W51" s="35"/>
      <c r="X51" s="35"/>
      <c r="Y51" s="35"/>
      <c r="Z51" s="35"/>
    </row>
    <row r="52" spans="1:26" ht="32.450000000000003" customHeight="1" x14ac:dyDescent="0.25">
      <c r="A52" s="91">
        <v>4</v>
      </c>
      <c r="B52" s="189" t="s">
        <v>207</v>
      </c>
      <c r="C52" s="189"/>
      <c r="D52" s="189"/>
      <c r="E52" s="189"/>
      <c r="F52" s="182"/>
      <c r="G52" s="182"/>
      <c r="H52" s="182"/>
      <c r="I52" s="92" t="s">
        <v>208</v>
      </c>
      <c r="J52" s="93">
        <v>3</v>
      </c>
      <c r="K52" s="93">
        <v>3</v>
      </c>
      <c r="L52" s="94"/>
      <c r="M52" s="95"/>
      <c r="N52" s="95"/>
      <c r="O52" s="93">
        <f t="shared" si="0"/>
        <v>6</v>
      </c>
      <c r="P52" s="132"/>
      <c r="Q52" s="132"/>
      <c r="R52" s="132"/>
      <c r="S52" s="132"/>
      <c r="T52" s="132"/>
      <c r="U52" s="132"/>
      <c r="V52" s="132"/>
      <c r="W52" s="132"/>
      <c r="X52" s="132"/>
      <c r="Y52" s="132"/>
      <c r="Z52" s="132"/>
    </row>
    <row r="53" spans="1:26" ht="34.9" customHeight="1" x14ac:dyDescent="0.25">
      <c r="A53" s="91">
        <v>5</v>
      </c>
      <c r="B53" s="189" t="s">
        <v>209</v>
      </c>
      <c r="C53" s="189"/>
      <c r="D53" s="189"/>
      <c r="E53" s="189"/>
      <c r="F53" s="182"/>
      <c r="G53" s="182"/>
      <c r="H53" s="182"/>
      <c r="I53" s="92" t="s">
        <v>208</v>
      </c>
      <c r="J53" s="93">
        <v>3</v>
      </c>
      <c r="K53" s="93">
        <v>3</v>
      </c>
      <c r="L53" s="94"/>
      <c r="M53" s="95"/>
      <c r="N53" s="95"/>
      <c r="O53" s="93">
        <f t="shared" si="0"/>
        <v>6</v>
      </c>
      <c r="P53" s="35"/>
      <c r="Q53" s="35"/>
      <c r="R53" s="35"/>
      <c r="S53" s="35"/>
      <c r="T53" s="35"/>
      <c r="U53" s="35"/>
      <c r="V53" s="35"/>
      <c r="W53" s="35"/>
      <c r="X53" s="35"/>
      <c r="Y53" s="35"/>
      <c r="Z53" s="35"/>
    </row>
    <row r="54" spans="1:26" ht="32.450000000000003" customHeight="1" x14ac:dyDescent="0.25">
      <c r="A54" s="91">
        <v>6</v>
      </c>
      <c r="B54" s="189" t="s">
        <v>210</v>
      </c>
      <c r="C54" s="189"/>
      <c r="D54" s="189"/>
      <c r="E54" s="189"/>
      <c r="F54" s="182"/>
      <c r="G54" s="182"/>
      <c r="H54" s="182"/>
      <c r="I54" s="92" t="s">
        <v>208</v>
      </c>
      <c r="J54" s="93">
        <v>3</v>
      </c>
      <c r="K54" s="93">
        <v>3</v>
      </c>
      <c r="L54" s="94"/>
      <c r="M54" s="95"/>
      <c r="N54" s="95"/>
      <c r="O54" s="93">
        <f t="shared" si="0"/>
        <v>6</v>
      </c>
      <c r="P54" s="35"/>
      <c r="Q54" s="35"/>
      <c r="R54" s="35"/>
      <c r="S54" s="35"/>
      <c r="T54" s="35"/>
      <c r="U54" s="35"/>
      <c r="V54" s="35"/>
      <c r="W54" s="35"/>
      <c r="X54" s="35"/>
      <c r="Y54" s="35"/>
      <c r="Z54" s="35"/>
    </row>
    <row r="55" spans="1:26" ht="40.9" customHeight="1" x14ac:dyDescent="0.25">
      <c r="A55" s="91">
        <v>7</v>
      </c>
      <c r="B55" s="189" t="s">
        <v>211</v>
      </c>
      <c r="C55" s="189"/>
      <c r="D55" s="189"/>
      <c r="E55" s="189"/>
      <c r="F55" s="182"/>
      <c r="G55" s="182"/>
      <c r="H55" s="182"/>
      <c r="I55" s="92" t="s">
        <v>208</v>
      </c>
      <c r="J55" s="93">
        <v>2</v>
      </c>
      <c r="K55" s="93">
        <v>2</v>
      </c>
      <c r="L55" s="94"/>
      <c r="M55" s="95"/>
      <c r="N55" s="95"/>
      <c r="O55" s="93">
        <f t="shared" si="0"/>
        <v>4</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18</v>
      </c>
      <c r="K56" s="96">
        <f>SUM(K49:K55)</f>
        <v>18</v>
      </c>
      <c r="L56" s="97"/>
      <c r="M56" s="98"/>
      <c r="N56" s="95"/>
      <c r="O56" s="93">
        <f t="shared" si="0"/>
        <v>36</v>
      </c>
      <c r="P56" s="35"/>
      <c r="Q56" s="35"/>
      <c r="R56" s="35"/>
      <c r="S56" s="35"/>
      <c r="T56" s="35"/>
      <c r="U56" s="35"/>
      <c r="V56" s="35"/>
      <c r="W56" s="35"/>
      <c r="X56" s="35"/>
      <c r="Y56" s="35"/>
      <c r="Z56" s="35"/>
    </row>
    <row r="57" spans="1:26" ht="15.75" customHeight="1" thickBot="1" x14ac:dyDescent="0.3">
      <c r="A57" s="171" t="s">
        <v>213</v>
      </c>
      <c r="B57" s="172"/>
      <c r="C57" s="172"/>
      <c r="D57" s="172"/>
      <c r="E57" s="172"/>
      <c r="F57" s="172"/>
      <c r="G57" s="172"/>
      <c r="H57" s="172"/>
      <c r="I57" s="172"/>
      <c r="J57" s="172"/>
      <c r="K57" s="173"/>
      <c r="L57" s="99"/>
      <c r="M57" s="84"/>
      <c r="N57" s="100"/>
      <c r="O57" s="101">
        <f>O56/2</f>
        <v>18</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46.9"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46.9" customHeight="1" thickBot="1" x14ac:dyDescent="0.3">
      <c r="A61" s="105">
        <v>1</v>
      </c>
      <c r="B61" s="177" t="s">
        <v>215</v>
      </c>
      <c r="C61" s="177"/>
      <c r="D61" s="177"/>
      <c r="E61" s="177"/>
      <c r="F61" s="178"/>
      <c r="G61" s="179"/>
      <c r="H61" s="180"/>
      <c r="I61" s="106" t="s">
        <v>216</v>
      </c>
      <c r="J61" s="107">
        <v>9</v>
      </c>
      <c r="K61" s="89"/>
      <c r="L61" s="89"/>
      <c r="M61" s="89"/>
      <c r="N61" s="95"/>
      <c r="O61" s="108">
        <f>J61</f>
        <v>9</v>
      </c>
      <c r="P61" s="35"/>
      <c r="Q61" s="35"/>
      <c r="R61" s="35"/>
      <c r="S61" s="35"/>
      <c r="T61" s="35"/>
      <c r="U61" s="35"/>
      <c r="V61" s="35"/>
      <c r="W61" s="35"/>
      <c r="X61" s="35"/>
      <c r="Y61" s="35"/>
      <c r="Z61" s="35"/>
    </row>
    <row r="62" spans="1:26" ht="30" customHeight="1" thickBot="1" x14ac:dyDescent="0.3">
      <c r="A62" s="109">
        <v>2</v>
      </c>
      <c r="B62" s="181" t="s">
        <v>217</v>
      </c>
      <c r="C62" s="181"/>
      <c r="D62" s="181"/>
      <c r="E62" s="181"/>
      <c r="F62" s="182"/>
      <c r="G62" s="183"/>
      <c r="H62" s="184"/>
      <c r="I62" s="110" t="s">
        <v>216</v>
      </c>
      <c r="J62" s="111">
        <v>5</v>
      </c>
      <c r="K62" s="89"/>
      <c r="L62" s="89"/>
      <c r="M62" s="89"/>
      <c r="N62" s="95"/>
      <c r="O62" s="108">
        <f>J62</f>
        <v>5</v>
      </c>
      <c r="P62" s="35"/>
      <c r="Q62" s="35"/>
      <c r="R62" s="35"/>
      <c r="S62" s="35"/>
      <c r="T62" s="35"/>
      <c r="U62" s="35"/>
      <c r="V62" s="35"/>
      <c r="W62" s="35"/>
      <c r="X62" s="35"/>
      <c r="Y62" s="35"/>
      <c r="Z62" s="35"/>
    </row>
    <row r="63" spans="1:26" ht="30" customHeight="1" thickBot="1" x14ac:dyDescent="0.3">
      <c r="A63" s="112">
        <v>3</v>
      </c>
      <c r="B63" s="185" t="s">
        <v>218</v>
      </c>
      <c r="C63" s="185"/>
      <c r="D63" s="185"/>
      <c r="E63" s="185"/>
      <c r="F63" s="186"/>
      <c r="G63" s="187"/>
      <c r="H63" s="188"/>
      <c r="I63" s="113" t="s">
        <v>216</v>
      </c>
      <c r="J63" s="114">
        <v>5</v>
      </c>
      <c r="K63" s="89"/>
      <c r="L63" s="89"/>
      <c r="M63" s="89"/>
      <c r="N63" s="95"/>
      <c r="O63" s="108">
        <f>J63</f>
        <v>5</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19</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19</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26.45"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O41</f>
        <v>18.82</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18</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19</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224</v>
      </c>
      <c r="K73" s="128" t="s">
        <v>12</v>
      </c>
      <c r="L73" s="122"/>
      <c r="M73" s="122"/>
      <c r="N73" s="123"/>
      <c r="O73" s="126"/>
      <c r="P73" s="35"/>
      <c r="Q73" s="35"/>
      <c r="R73" s="35"/>
      <c r="S73" s="35"/>
      <c r="T73" s="35"/>
      <c r="U73" s="35"/>
      <c r="V73" s="35"/>
      <c r="W73" s="35"/>
      <c r="X73" s="35"/>
      <c r="Y73" s="35"/>
      <c r="Z73" s="35"/>
    </row>
    <row r="74" spans="1:26" ht="34.9" customHeight="1" thickTop="1" thickBot="1" x14ac:dyDescent="0.3">
      <c r="A74" s="156" t="s">
        <v>225</v>
      </c>
      <c r="B74" s="157"/>
      <c r="C74" s="157"/>
      <c r="D74" s="157"/>
      <c r="E74" s="157"/>
      <c r="F74" s="157"/>
      <c r="G74" s="157"/>
      <c r="H74" s="157"/>
      <c r="I74" s="157"/>
      <c r="J74" s="157"/>
      <c r="K74" s="158"/>
      <c r="L74" s="129"/>
      <c r="M74" s="130"/>
      <c r="N74" s="19"/>
      <c r="O74" s="20">
        <f>SUM(O70:O72)</f>
        <v>55.82</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5"/>
    <row r="173" spans="1:26" ht="15.75" customHeight="1" x14ac:dyDescent="0.25"/>
    <row r="174" spans="1:26" ht="15.75" customHeight="1" x14ac:dyDescent="0.25"/>
    <row r="175" spans="1:26" ht="15.75" customHeight="1" x14ac:dyDescent="0.25"/>
    <row r="176" spans="1:2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e39M65Y8yqSXVaJ3/Ku3h5+gY/rB7Cob6nqApc2YKNdYgg7wFqPNwyLxD+6M5jFvMnk9wjLFn3YvHfDNlQZZ4Q==" saltValue="XF4f57L/uswQOgQxznCOOA=="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5" width="8.28515625" style="36" customWidth="1"/>
    <col min="6" max="6" width="8.85546875" style="36" customWidth="1"/>
    <col min="7" max="7" width="6.140625" style="36" customWidth="1"/>
    <col min="8" max="8" width="11.42578125" style="36" customWidth="1"/>
    <col min="9" max="9" width="13.42578125" style="36" customWidth="1"/>
    <col min="10" max="10" width="13.28515625" style="36" customWidth="1"/>
    <col min="11" max="12" width="12.42578125" style="36" customWidth="1"/>
    <col min="13" max="13" width="11.42578125" style="36" customWidth="1"/>
    <col min="14" max="14" width="5.5703125" style="36" customWidth="1"/>
    <col min="15" max="15" width="17.14062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37"/>
      <c r="B1" s="238"/>
      <c r="C1" s="238"/>
      <c r="D1" s="238"/>
      <c r="E1" s="239"/>
      <c r="F1" s="241"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1" t="s">
        <v>50</v>
      </c>
      <c r="G2" s="197"/>
      <c r="H2" s="197"/>
      <c r="I2" s="197"/>
      <c r="J2" s="197"/>
      <c r="K2" s="197"/>
      <c r="L2" s="197"/>
      <c r="M2" s="197"/>
      <c r="N2" s="197"/>
      <c r="O2" s="198"/>
      <c r="P2" s="35"/>
      <c r="Q2" s="37" t="s">
        <v>51</v>
      </c>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57</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19</v>
      </c>
      <c r="B11" s="214"/>
      <c r="C11" s="50">
        <f>O15</f>
        <v>4</v>
      </c>
      <c r="D11" s="51"/>
      <c r="E11" s="215">
        <f>O17</f>
        <v>0</v>
      </c>
      <c r="F11" s="214"/>
      <c r="G11" s="215">
        <f>O19</f>
        <v>3</v>
      </c>
      <c r="H11" s="214"/>
      <c r="I11" s="52">
        <f>O21</f>
        <v>3</v>
      </c>
      <c r="J11" s="52">
        <f>O26</f>
        <v>1.56</v>
      </c>
      <c r="K11" s="52">
        <f>O31</f>
        <v>4.28</v>
      </c>
      <c r="L11" s="53">
        <f>O36</f>
        <v>10</v>
      </c>
      <c r="M11" s="54"/>
      <c r="N11" s="54"/>
      <c r="O11" s="55">
        <f>IF( SUM(C11:L11)&lt;=40,SUM(C11:L11),"EXCEDE LOS 40 PUNTOS")</f>
        <v>25.84</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92</v>
      </c>
      <c r="B15" s="207"/>
      <c r="C15" s="59"/>
      <c r="D15" s="208" t="s">
        <v>93</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94</v>
      </c>
      <c r="B17" s="198"/>
      <c r="C17" s="43"/>
      <c r="D17" s="65"/>
      <c r="E17" s="246"/>
      <c r="F17" s="197"/>
      <c r="G17" s="197"/>
      <c r="H17" s="197"/>
      <c r="I17" s="197"/>
      <c r="J17" s="197"/>
      <c r="K17" s="197"/>
      <c r="L17" s="197"/>
      <c r="M17" s="198"/>
      <c r="N17" s="60"/>
      <c r="O17" s="61">
        <v>0</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95</v>
      </c>
      <c r="B19" s="198"/>
      <c r="C19" s="59"/>
      <c r="D19" s="66"/>
      <c r="E19" s="211" t="s">
        <v>96</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48.75" customHeight="1" x14ac:dyDescent="0.25">
      <c r="A21" s="210" t="s">
        <v>97</v>
      </c>
      <c r="B21" s="198"/>
      <c r="C21" s="59"/>
      <c r="D21" s="211" t="s">
        <v>98</v>
      </c>
      <c r="E21" s="197"/>
      <c r="F21" s="197"/>
      <c r="G21" s="197"/>
      <c r="H21" s="197"/>
      <c r="I21" s="197"/>
      <c r="J21" s="197"/>
      <c r="K21" s="197"/>
      <c r="L21" s="197"/>
      <c r="M21" s="198"/>
      <c r="N21" s="60"/>
      <c r="O21" s="61">
        <v>3</v>
      </c>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f>O15+O17+O19+O21</f>
        <v>10</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78" customHeight="1" x14ac:dyDescent="0.25">
      <c r="A26" s="206" t="s">
        <v>99</v>
      </c>
      <c r="B26" s="207"/>
      <c r="C26" s="59"/>
      <c r="D26" s="208" t="s">
        <v>100</v>
      </c>
      <c r="E26" s="209"/>
      <c r="F26" s="209"/>
      <c r="G26" s="209"/>
      <c r="H26" s="209"/>
      <c r="I26" s="209"/>
      <c r="J26" s="209"/>
      <c r="K26" s="209"/>
      <c r="L26" s="209"/>
      <c r="M26" s="207"/>
      <c r="N26" s="60"/>
      <c r="O26" s="61">
        <v>1.56</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35"/>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IF(O26&lt;=10,O26,"EXCEDE LOS 10 PUNTOS PERMITIDOS")</f>
        <v>1.56</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161.25" customHeight="1" x14ac:dyDescent="0.25">
      <c r="A31" s="206" t="s">
        <v>85</v>
      </c>
      <c r="B31" s="207"/>
      <c r="C31" s="59"/>
      <c r="D31" s="208" t="s">
        <v>231</v>
      </c>
      <c r="E31" s="209"/>
      <c r="F31" s="209"/>
      <c r="G31" s="209"/>
      <c r="H31" s="209"/>
      <c r="I31" s="209"/>
      <c r="J31" s="209"/>
      <c r="K31" s="209"/>
      <c r="L31" s="209"/>
      <c r="M31" s="207"/>
      <c r="N31" s="60"/>
      <c r="O31" s="61">
        <v>4.28</v>
      </c>
      <c r="P31" s="35"/>
      <c r="Q31" s="35"/>
      <c r="R31" s="35"/>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f>IF(O31&lt;=10,O31,"EXCEDE LOS 10 PUNTOS PERMITIDOS")</f>
        <v>4.28</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15.75"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144.75" customHeight="1" x14ac:dyDescent="0.25">
      <c r="A36" s="210" t="s">
        <v>89</v>
      </c>
      <c r="B36" s="198"/>
      <c r="C36" s="59"/>
      <c r="D36" s="208" t="s">
        <v>101</v>
      </c>
      <c r="E36" s="209"/>
      <c r="F36" s="209"/>
      <c r="G36" s="209"/>
      <c r="H36" s="209"/>
      <c r="I36" s="209"/>
      <c r="J36" s="209"/>
      <c r="K36" s="209"/>
      <c r="L36" s="209"/>
      <c r="M36" s="207"/>
      <c r="N36" s="60"/>
      <c r="O36" s="61">
        <f>4+4+2</f>
        <v>10</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35"/>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10</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33.75" customHeight="1" x14ac:dyDescent="0.25">
      <c r="A41" s="199" t="s">
        <v>68</v>
      </c>
      <c r="B41" s="200"/>
      <c r="C41" s="200"/>
      <c r="D41" s="200"/>
      <c r="E41" s="200"/>
      <c r="F41" s="200"/>
      <c r="G41" s="200"/>
      <c r="H41" s="200"/>
      <c r="I41" s="200"/>
      <c r="J41" s="200"/>
      <c r="K41" s="200"/>
      <c r="L41" s="200"/>
      <c r="M41" s="201"/>
      <c r="N41" s="79"/>
      <c r="O41" s="80">
        <f>IF((O23+O28+O33+O38)&lt;=40,(O23+O28+O33+O38),"ERROR EXCEDE LOS 40 PUNTOS")</f>
        <v>25.84</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15.75" customHeight="1" x14ac:dyDescent="0.25">
      <c r="A43" s="81"/>
      <c r="B43" s="43"/>
      <c r="C43" s="43"/>
      <c r="D43" s="43"/>
      <c r="E43" s="43"/>
      <c r="F43" s="43"/>
      <c r="G43" s="43"/>
      <c r="H43" s="43"/>
      <c r="I43" s="43"/>
      <c r="J43" s="43"/>
      <c r="K43" s="43"/>
      <c r="L43" s="43"/>
      <c r="M43" s="43"/>
      <c r="N43" s="43"/>
      <c r="O43" s="82"/>
      <c r="P43" s="35"/>
      <c r="Q43" s="35"/>
      <c r="R43" s="35"/>
      <c r="S43" s="35"/>
      <c r="T43" s="35"/>
      <c r="U43" s="35"/>
      <c r="V43" s="35"/>
      <c r="W43" s="35"/>
      <c r="X43" s="35"/>
      <c r="Y43" s="35"/>
      <c r="Z43" s="35"/>
    </row>
    <row r="44" spans="1:26" ht="15.75" customHeight="1" x14ac:dyDescent="0.25">
      <c r="A44" s="81"/>
      <c r="B44" s="43"/>
      <c r="C44" s="43"/>
      <c r="D44" s="43"/>
      <c r="E44" s="43"/>
      <c r="F44" s="43"/>
      <c r="G44" s="43"/>
      <c r="H44" s="43"/>
      <c r="I44" s="43"/>
      <c r="J44" s="43"/>
      <c r="K44" s="43"/>
      <c r="L44" s="43"/>
      <c r="M44" s="43"/>
      <c r="N44" s="43"/>
      <c r="O44" s="82"/>
      <c r="P44" s="35"/>
      <c r="Q44" s="35"/>
      <c r="R44" s="35"/>
      <c r="S44" s="35"/>
      <c r="T44" s="35"/>
      <c r="U44" s="35"/>
      <c r="V44" s="35"/>
      <c r="W44" s="35"/>
      <c r="X44" s="35"/>
      <c r="Y44" s="35"/>
      <c r="Z44" s="35"/>
    </row>
    <row r="45" spans="1:26" ht="15.75" customHeight="1" thickBot="1" x14ac:dyDescent="0.3">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30.6"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42.6"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15.75" customHeight="1" x14ac:dyDescent="0.25">
      <c r="A49" s="91">
        <v>1</v>
      </c>
      <c r="B49" s="189" t="s">
        <v>202</v>
      </c>
      <c r="C49" s="189"/>
      <c r="D49" s="189"/>
      <c r="E49" s="189"/>
      <c r="F49" s="182"/>
      <c r="G49" s="182"/>
      <c r="H49" s="182"/>
      <c r="I49" s="92" t="s">
        <v>203</v>
      </c>
      <c r="J49" s="93">
        <v>0</v>
      </c>
      <c r="K49" s="93">
        <v>0</v>
      </c>
      <c r="L49" s="94"/>
      <c r="M49" s="95"/>
      <c r="N49" s="95"/>
      <c r="O49" s="93">
        <f>J49+K49</f>
        <v>0</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0</v>
      </c>
      <c r="K50" s="93">
        <v>0</v>
      </c>
      <c r="L50" s="94"/>
      <c r="M50" s="95"/>
      <c r="N50" s="95"/>
      <c r="O50" s="93">
        <f t="shared" ref="O50:O56" si="0">J50+K50</f>
        <v>0</v>
      </c>
      <c r="P50" s="35"/>
      <c r="Q50" s="35"/>
      <c r="R50" s="35"/>
      <c r="S50" s="35"/>
      <c r="T50" s="35"/>
      <c r="U50" s="35"/>
      <c r="V50" s="35"/>
      <c r="W50" s="35"/>
      <c r="X50" s="35"/>
      <c r="Y50" s="35"/>
      <c r="Z50" s="35"/>
    </row>
    <row r="51" spans="1:26" ht="37.9" customHeight="1" x14ac:dyDescent="0.25">
      <c r="A51" s="91">
        <v>3</v>
      </c>
      <c r="B51" s="189" t="s">
        <v>205</v>
      </c>
      <c r="C51" s="189"/>
      <c r="D51" s="189"/>
      <c r="E51" s="189"/>
      <c r="F51" s="182"/>
      <c r="G51" s="182"/>
      <c r="H51" s="182"/>
      <c r="I51" s="92" t="s">
        <v>206</v>
      </c>
      <c r="J51" s="93">
        <v>0</v>
      </c>
      <c r="K51" s="93">
        <v>0</v>
      </c>
      <c r="L51" s="94"/>
      <c r="M51" s="95"/>
      <c r="N51" s="95"/>
      <c r="O51" s="93">
        <f t="shared" si="0"/>
        <v>0</v>
      </c>
      <c r="P51" s="35"/>
      <c r="Q51" s="35"/>
      <c r="R51" s="35"/>
      <c r="S51" s="35"/>
      <c r="T51" s="35"/>
      <c r="U51" s="35"/>
      <c r="V51" s="35"/>
      <c r="W51" s="35"/>
      <c r="X51" s="35"/>
      <c r="Y51" s="35"/>
      <c r="Z51" s="35"/>
    </row>
    <row r="52" spans="1:26" ht="40.9" customHeight="1" x14ac:dyDescent="0.25">
      <c r="A52" s="91">
        <v>4</v>
      </c>
      <c r="B52" s="189" t="s">
        <v>207</v>
      </c>
      <c r="C52" s="189"/>
      <c r="D52" s="189"/>
      <c r="E52" s="189"/>
      <c r="F52" s="182"/>
      <c r="G52" s="182"/>
      <c r="H52" s="182"/>
      <c r="I52" s="92" t="s">
        <v>208</v>
      </c>
      <c r="J52" s="93">
        <v>0</v>
      </c>
      <c r="K52" s="93">
        <v>0</v>
      </c>
      <c r="L52" s="94"/>
      <c r="M52" s="95"/>
      <c r="N52" s="95"/>
      <c r="O52" s="93">
        <f t="shared" si="0"/>
        <v>0</v>
      </c>
      <c r="P52" s="35"/>
      <c r="Q52" s="35"/>
      <c r="R52" s="35"/>
      <c r="S52" s="35"/>
      <c r="T52" s="35"/>
      <c r="U52" s="35"/>
      <c r="V52" s="35"/>
      <c r="W52" s="35"/>
      <c r="X52" s="35"/>
      <c r="Y52" s="35"/>
      <c r="Z52" s="35"/>
    </row>
    <row r="53" spans="1:26" ht="36.6" customHeight="1" x14ac:dyDescent="0.25">
      <c r="A53" s="91">
        <v>5</v>
      </c>
      <c r="B53" s="189" t="s">
        <v>209</v>
      </c>
      <c r="C53" s="189"/>
      <c r="D53" s="189"/>
      <c r="E53" s="189"/>
      <c r="F53" s="182"/>
      <c r="G53" s="182"/>
      <c r="H53" s="182"/>
      <c r="I53" s="92" t="s">
        <v>208</v>
      </c>
      <c r="J53" s="93">
        <v>0</v>
      </c>
      <c r="K53" s="93">
        <v>0</v>
      </c>
      <c r="L53" s="94"/>
      <c r="M53" s="95"/>
      <c r="N53" s="95"/>
      <c r="O53" s="93">
        <f t="shared" si="0"/>
        <v>0</v>
      </c>
      <c r="P53" s="35"/>
      <c r="Q53" s="35"/>
      <c r="R53" s="35"/>
      <c r="S53" s="35"/>
      <c r="T53" s="35"/>
      <c r="U53" s="35"/>
      <c r="V53" s="35"/>
      <c r="W53" s="35"/>
      <c r="X53" s="35"/>
      <c r="Y53" s="35"/>
      <c r="Z53" s="35"/>
    </row>
    <row r="54" spans="1:26" ht="46.9" customHeight="1" x14ac:dyDescent="0.25">
      <c r="A54" s="91">
        <v>6</v>
      </c>
      <c r="B54" s="189" t="s">
        <v>210</v>
      </c>
      <c r="C54" s="189"/>
      <c r="D54" s="189"/>
      <c r="E54" s="189"/>
      <c r="F54" s="182"/>
      <c r="G54" s="182"/>
      <c r="H54" s="182"/>
      <c r="I54" s="92" t="s">
        <v>208</v>
      </c>
      <c r="J54" s="93">
        <v>0</v>
      </c>
      <c r="K54" s="93">
        <v>0</v>
      </c>
      <c r="L54" s="94"/>
      <c r="M54" s="95"/>
      <c r="N54" s="95"/>
      <c r="O54" s="93">
        <f t="shared" si="0"/>
        <v>0</v>
      </c>
      <c r="P54" s="35"/>
      <c r="Q54" s="35"/>
      <c r="R54" s="35"/>
      <c r="S54" s="35"/>
      <c r="T54" s="35"/>
      <c r="U54" s="35"/>
      <c r="V54" s="35"/>
      <c r="W54" s="35"/>
      <c r="X54" s="35"/>
      <c r="Y54" s="35"/>
      <c r="Z54" s="35"/>
    </row>
    <row r="55" spans="1:26" ht="45.6" customHeight="1" x14ac:dyDescent="0.25">
      <c r="A55" s="91">
        <v>7</v>
      </c>
      <c r="B55" s="189" t="s">
        <v>211</v>
      </c>
      <c r="C55" s="189"/>
      <c r="D55" s="189"/>
      <c r="E55" s="189"/>
      <c r="F55" s="182"/>
      <c r="G55" s="182"/>
      <c r="H55" s="182"/>
      <c r="I55" s="92" t="s">
        <v>208</v>
      </c>
      <c r="J55" s="93">
        <v>0</v>
      </c>
      <c r="K55" s="93">
        <v>0</v>
      </c>
      <c r="L55" s="94"/>
      <c r="M55" s="95"/>
      <c r="N55" s="95"/>
      <c r="O55" s="93">
        <f t="shared" si="0"/>
        <v>0</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0</v>
      </c>
      <c r="K56" s="96">
        <f>SUM(K49:K55)</f>
        <v>0</v>
      </c>
      <c r="L56" s="97"/>
      <c r="M56" s="98"/>
      <c r="N56" s="95"/>
      <c r="O56" s="93">
        <f t="shared" si="0"/>
        <v>0</v>
      </c>
      <c r="P56" s="35"/>
      <c r="Q56" s="35"/>
      <c r="R56" s="35"/>
      <c r="S56" s="35"/>
      <c r="T56" s="35"/>
      <c r="U56" s="35"/>
      <c r="V56" s="35"/>
      <c r="W56" s="35"/>
      <c r="X56" s="35"/>
      <c r="Y56" s="35"/>
      <c r="Z56" s="35"/>
    </row>
    <row r="57" spans="1:26" ht="15.75" customHeight="1" thickBot="1" x14ac:dyDescent="0.3">
      <c r="A57" s="171" t="s">
        <v>213</v>
      </c>
      <c r="B57" s="172"/>
      <c r="C57" s="172"/>
      <c r="D57" s="172"/>
      <c r="E57" s="172"/>
      <c r="F57" s="172"/>
      <c r="G57" s="172"/>
      <c r="H57" s="172"/>
      <c r="I57" s="172"/>
      <c r="J57" s="172"/>
      <c r="K57" s="173"/>
      <c r="L57" s="99"/>
      <c r="M57" s="84"/>
      <c r="N57" s="100"/>
      <c r="O57" s="101">
        <f>O56/2</f>
        <v>0</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50.45"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42.6" customHeight="1" thickBot="1" x14ac:dyDescent="0.3">
      <c r="A61" s="105">
        <v>1</v>
      </c>
      <c r="B61" s="177" t="s">
        <v>215</v>
      </c>
      <c r="C61" s="177"/>
      <c r="D61" s="177"/>
      <c r="E61" s="177"/>
      <c r="F61" s="178"/>
      <c r="G61" s="179"/>
      <c r="H61" s="180"/>
      <c r="I61" s="106" t="s">
        <v>216</v>
      </c>
      <c r="J61" s="107">
        <v>0</v>
      </c>
      <c r="K61" s="89"/>
      <c r="L61" s="89"/>
      <c r="M61" s="89"/>
      <c r="N61" s="95"/>
      <c r="O61" s="108">
        <f>J61</f>
        <v>0</v>
      </c>
      <c r="P61" s="35"/>
      <c r="Q61" s="35"/>
      <c r="R61" s="35"/>
      <c r="S61" s="35"/>
      <c r="T61" s="35"/>
      <c r="U61" s="35"/>
      <c r="V61" s="35"/>
      <c r="W61" s="35"/>
      <c r="X61" s="35"/>
      <c r="Y61" s="35"/>
      <c r="Z61" s="35"/>
    </row>
    <row r="62" spans="1:26" ht="53.45" customHeight="1" thickBot="1" x14ac:dyDescent="0.3">
      <c r="A62" s="109">
        <v>2</v>
      </c>
      <c r="B62" s="181" t="s">
        <v>217</v>
      </c>
      <c r="C62" s="181"/>
      <c r="D62" s="181"/>
      <c r="E62" s="181"/>
      <c r="F62" s="182"/>
      <c r="G62" s="183"/>
      <c r="H62" s="184"/>
      <c r="I62" s="110" t="s">
        <v>216</v>
      </c>
      <c r="J62" s="111">
        <v>0</v>
      </c>
      <c r="K62" s="89"/>
      <c r="L62" s="89"/>
      <c r="M62" s="89"/>
      <c r="N62" s="95"/>
      <c r="O62" s="108">
        <f>J62</f>
        <v>0</v>
      </c>
      <c r="P62" s="35"/>
      <c r="Q62" s="35"/>
      <c r="R62" s="35"/>
      <c r="S62" s="35"/>
      <c r="T62" s="35"/>
      <c r="U62" s="35"/>
      <c r="V62" s="35"/>
      <c r="W62" s="35"/>
      <c r="X62" s="35"/>
      <c r="Y62" s="35"/>
      <c r="Z62" s="35"/>
    </row>
    <row r="63" spans="1:26" ht="33.6" customHeight="1" thickBot="1" x14ac:dyDescent="0.3">
      <c r="A63" s="112">
        <v>3</v>
      </c>
      <c r="B63" s="185" t="s">
        <v>218</v>
      </c>
      <c r="C63" s="185"/>
      <c r="D63" s="185"/>
      <c r="E63" s="185"/>
      <c r="F63" s="186"/>
      <c r="G63" s="187"/>
      <c r="H63" s="188"/>
      <c r="I63" s="113" t="s">
        <v>216</v>
      </c>
      <c r="J63" s="114">
        <v>0</v>
      </c>
      <c r="K63" s="89"/>
      <c r="L63" s="89"/>
      <c r="M63" s="89"/>
      <c r="N63" s="95"/>
      <c r="O63" s="108">
        <f>J63</f>
        <v>0</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0</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0</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15.75"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O11</f>
        <v>25.84</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0</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0</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233</v>
      </c>
      <c r="K73" s="128" t="s">
        <v>234</v>
      </c>
      <c r="L73" s="122"/>
      <c r="M73" s="122"/>
      <c r="N73" s="123"/>
      <c r="O73" s="126"/>
      <c r="P73" s="35"/>
      <c r="Q73" s="35"/>
      <c r="R73" s="35"/>
      <c r="S73" s="35"/>
      <c r="T73" s="35"/>
      <c r="U73" s="35"/>
      <c r="V73" s="35"/>
      <c r="W73" s="35"/>
      <c r="X73" s="35"/>
      <c r="Y73" s="35"/>
      <c r="Z73" s="35"/>
    </row>
    <row r="74" spans="1:26" ht="15.75" customHeight="1" thickTop="1" thickBot="1" x14ac:dyDescent="0.3">
      <c r="A74" s="156" t="s">
        <v>225</v>
      </c>
      <c r="B74" s="157"/>
      <c r="C74" s="157"/>
      <c r="D74" s="157"/>
      <c r="E74" s="157"/>
      <c r="F74" s="157"/>
      <c r="G74" s="157"/>
      <c r="H74" s="157"/>
      <c r="I74" s="157"/>
      <c r="J74" s="157"/>
      <c r="K74" s="158"/>
      <c r="L74" s="129"/>
      <c r="M74" s="130"/>
      <c r="N74" s="19"/>
      <c r="O74" s="20">
        <f>SUM(O70:O72)</f>
        <v>25.84</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customHeight="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ARxi1zMHm2OBLesZw3lfdMRR0wfC/1GCXZsGtaWoIg07A5vaXlO74O1TRmzZ9LXkrGdGM61wDsoyEKFR+s4BUA==" saltValue="tnXHQonr77AJNKj3bgbpKw=="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style="36" customWidth="1"/>
    <col min="2" max="2" width="11.140625" style="36" customWidth="1"/>
    <col min="3" max="3" width="17.28515625" style="36" customWidth="1"/>
    <col min="4" max="4" width="11.42578125" style="36" hidden="1" customWidth="1"/>
    <col min="5" max="5" width="13.5703125" style="36" customWidth="1"/>
    <col min="6" max="6" width="8.28515625" style="36" customWidth="1"/>
    <col min="7" max="7" width="14.28515625" style="36" customWidth="1"/>
    <col min="8" max="8" width="5.42578125" style="36" customWidth="1"/>
    <col min="9" max="10" width="19" style="36" customWidth="1"/>
    <col min="11" max="11" width="17" style="36" customWidth="1"/>
    <col min="12" max="12" width="15.85546875" style="36" customWidth="1"/>
    <col min="13" max="13" width="5.140625" style="36" customWidth="1"/>
    <col min="14" max="14" width="5.5703125" style="36" customWidth="1"/>
    <col min="15" max="15" width="14.5703125" style="36" customWidth="1"/>
    <col min="16" max="16" width="11.42578125" style="36" customWidth="1"/>
    <col min="17" max="17" width="11.85546875" style="36" customWidth="1"/>
    <col min="18" max="18" width="11.42578125" style="36" customWidth="1"/>
    <col min="19" max="26" width="10.7109375" style="36" customWidth="1"/>
    <col min="27" max="16384" width="14.42578125" style="36"/>
  </cols>
  <sheetData>
    <row r="1" spans="1:26" ht="21.75" customHeight="1" x14ac:dyDescent="0.25">
      <c r="A1" s="247"/>
      <c r="B1" s="238"/>
      <c r="C1" s="238"/>
      <c r="D1" s="238"/>
      <c r="E1" s="239"/>
      <c r="F1" s="242" t="s">
        <v>49</v>
      </c>
      <c r="G1" s="197"/>
      <c r="H1" s="197"/>
      <c r="I1" s="197"/>
      <c r="J1" s="197"/>
      <c r="K1" s="197"/>
      <c r="L1" s="197"/>
      <c r="M1" s="197"/>
      <c r="N1" s="197"/>
      <c r="O1" s="198"/>
      <c r="P1" s="35"/>
      <c r="Q1" s="35"/>
      <c r="R1" s="35"/>
      <c r="S1" s="35"/>
      <c r="T1" s="35"/>
      <c r="U1" s="35"/>
      <c r="V1" s="35"/>
      <c r="W1" s="35"/>
      <c r="X1" s="35"/>
      <c r="Y1" s="35"/>
      <c r="Z1" s="35"/>
    </row>
    <row r="2" spans="1:26" ht="45" customHeight="1" x14ac:dyDescent="0.25">
      <c r="A2" s="240"/>
      <c r="B2" s="217"/>
      <c r="C2" s="217"/>
      <c r="D2" s="217"/>
      <c r="E2" s="218"/>
      <c r="F2" s="242" t="s">
        <v>50</v>
      </c>
      <c r="G2" s="197"/>
      <c r="H2" s="197"/>
      <c r="I2" s="197"/>
      <c r="J2" s="197"/>
      <c r="K2" s="197"/>
      <c r="L2" s="197"/>
      <c r="M2" s="197"/>
      <c r="N2" s="197"/>
      <c r="O2" s="198"/>
      <c r="P2" s="35"/>
      <c r="Q2" s="38"/>
      <c r="R2" s="35"/>
      <c r="S2" s="35"/>
      <c r="T2" s="35"/>
      <c r="U2" s="35"/>
      <c r="V2" s="35"/>
      <c r="W2" s="35"/>
      <c r="X2" s="35"/>
      <c r="Y2" s="35"/>
      <c r="Z2" s="35"/>
    </row>
    <row r="3" spans="1:26" ht="19.5" customHeight="1" x14ac:dyDescent="0.25">
      <c r="A3" s="235"/>
      <c r="B3" s="209"/>
      <c r="C3" s="209"/>
      <c r="D3" s="209"/>
      <c r="E3" s="207"/>
      <c r="F3" s="242" t="s">
        <v>52</v>
      </c>
      <c r="G3" s="197"/>
      <c r="H3" s="197"/>
      <c r="I3" s="197"/>
      <c r="J3" s="197"/>
      <c r="K3" s="197"/>
      <c r="L3" s="197"/>
      <c r="M3" s="197"/>
      <c r="N3" s="197"/>
      <c r="O3" s="198"/>
      <c r="P3" s="35"/>
      <c r="Q3" s="38"/>
      <c r="R3" s="35"/>
      <c r="S3" s="35"/>
      <c r="T3" s="35"/>
      <c r="U3" s="35"/>
      <c r="V3" s="35"/>
      <c r="W3" s="35"/>
      <c r="X3" s="35"/>
      <c r="Y3" s="35"/>
      <c r="Z3" s="35"/>
    </row>
    <row r="4" spans="1:26" ht="15.75" x14ac:dyDescent="0.25">
      <c r="A4" s="243" t="s">
        <v>53</v>
      </c>
      <c r="B4" s="238"/>
      <c r="C4" s="238"/>
      <c r="D4" s="238"/>
      <c r="E4" s="244" t="s">
        <v>54</v>
      </c>
      <c r="F4" s="238"/>
      <c r="G4" s="238"/>
      <c r="H4" s="39"/>
      <c r="I4" s="39"/>
      <c r="J4" s="39"/>
      <c r="K4" s="39"/>
      <c r="L4" s="39"/>
      <c r="M4" s="39"/>
      <c r="N4" s="39"/>
      <c r="O4" s="40"/>
      <c r="P4" s="35"/>
      <c r="Q4" s="35"/>
      <c r="R4" s="35"/>
      <c r="S4" s="35"/>
      <c r="T4" s="35"/>
      <c r="U4" s="35"/>
      <c r="V4" s="35"/>
      <c r="W4" s="35"/>
      <c r="X4" s="35"/>
      <c r="Y4" s="35"/>
      <c r="Z4" s="35"/>
    </row>
    <row r="5" spans="1:26" ht="15.75" x14ac:dyDescent="0.25">
      <c r="A5" s="232" t="s">
        <v>55</v>
      </c>
      <c r="B5" s="217"/>
      <c r="C5" s="217"/>
      <c r="D5" s="217"/>
      <c r="E5" s="219" t="s">
        <v>56</v>
      </c>
      <c r="F5" s="217"/>
      <c r="G5" s="217"/>
      <c r="H5" s="41"/>
      <c r="I5" s="41"/>
      <c r="J5" s="41"/>
      <c r="K5" s="41"/>
      <c r="L5" s="41"/>
      <c r="M5" s="41"/>
      <c r="N5" s="41"/>
      <c r="O5" s="42"/>
      <c r="P5" s="35"/>
      <c r="Q5" s="35"/>
      <c r="R5" s="35"/>
      <c r="S5" s="35"/>
      <c r="T5" s="35"/>
      <c r="U5" s="35"/>
      <c r="V5" s="35"/>
      <c r="W5" s="35"/>
      <c r="X5" s="35"/>
      <c r="Y5" s="35"/>
      <c r="Z5" s="35"/>
    </row>
    <row r="6" spans="1:26" ht="15.75" x14ac:dyDescent="0.25">
      <c r="A6" s="232" t="s">
        <v>57</v>
      </c>
      <c r="B6" s="217"/>
      <c r="C6" s="217"/>
      <c r="D6" s="217"/>
      <c r="E6" s="43" t="s">
        <v>58</v>
      </c>
      <c r="F6" s="41"/>
      <c r="G6" s="41"/>
      <c r="H6" s="41"/>
      <c r="I6" s="41"/>
      <c r="J6" s="41"/>
      <c r="K6" s="41"/>
      <c r="L6" s="41"/>
      <c r="M6" s="41"/>
      <c r="N6" s="41"/>
      <c r="O6" s="42"/>
      <c r="P6" s="35"/>
      <c r="Q6" s="35"/>
      <c r="R6" s="35"/>
      <c r="S6" s="35"/>
      <c r="T6" s="35"/>
      <c r="U6" s="35"/>
      <c r="V6" s="35"/>
      <c r="W6" s="35"/>
      <c r="X6" s="35"/>
      <c r="Y6" s="35"/>
      <c r="Z6" s="35"/>
    </row>
    <row r="7" spans="1:26" ht="15.75" x14ac:dyDescent="0.25">
      <c r="A7" s="44"/>
      <c r="B7" s="45"/>
      <c r="C7" s="45"/>
      <c r="D7" s="45"/>
      <c r="E7" s="43"/>
      <c r="F7" s="46"/>
      <c r="G7" s="46"/>
      <c r="H7" s="46"/>
      <c r="I7" s="46"/>
      <c r="J7" s="46"/>
      <c r="K7" s="46"/>
      <c r="L7" s="46"/>
      <c r="M7" s="46"/>
      <c r="N7" s="46"/>
      <c r="O7" s="47"/>
      <c r="P7" s="35"/>
      <c r="Q7" s="35"/>
      <c r="R7" s="35"/>
      <c r="S7" s="35"/>
      <c r="T7" s="35"/>
      <c r="U7" s="35"/>
      <c r="V7" s="35"/>
      <c r="W7" s="35"/>
      <c r="X7" s="35"/>
      <c r="Y7" s="35"/>
      <c r="Z7" s="35"/>
    </row>
    <row r="8" spans="1:26" ht="26.25" x14ac:dyDescent="0.25">
      <c r="A8" s="220" t="s">
        <v>59</v>
      </c>
      <c r="B8" s="197"/>
      <c r="C8" s="197"/>
      <c r="D8" s="197"/>
      <c r="E8" s="197"/>
      <c r="F8" s="197"/>
      <c r="G8" s="197"/>
      <c r="H8" s="197"/>
      <c r="I8" s="197"/>
      <c r="J8" s="197"/>
      <c r="K8" s="197"/>
      <c r="L8" s="197"/>
      <c r="M8" s="197"/>
      <c r="N8" s="197"/>
      <c r="O8" s="198"/>
      <c r="P8" s="35"/>
      <c r="Q8" s="35"/>
      <c r="R8" s="35"/>
      <c r="S8" s="35"/>
      <c r="T8" s="35"/>
      <c r="U8" s="35"/>
      <c r="V8" s="35"/>
      <c r="W8" s="35"/>
      <c r="X8" s="35"/>
      <c r="Y8" s="35"/>
      <c r="Z8" s="35"/>
    </row>
    <row r="9" spans="1:26" ht="15" customHeight="1" x14ac:dyDescent="0.25">
      <c r="A9" s="233" t="s">
        <v>60</v>
      </c>
      <c r="B9" s="234"/>
      <c r="C9" s="236" t="s">
        <v>61</v>
      </c>
      <c r="D9" s="48"/>
      <c r="E9" s="228" t="s">
        <v>62</v>
      </c>
      <c r="F9" s="229"/>
      <c r="G9" s="228" t="s">
        <v>63</v>
      </c>
      <c r="H9" s="229"/>
      <c r="I9" s="221" t="s">
        <v>64</v>
      </c>
      <c r="J9" s="221" t="s">
        <v>65</v>
      </c>
      <c r="K9" s="221" t="s">
        <v>66</v>
      </c>
      <c r="L9" s="223" t="s">
        <v>67</v>
      </c>
      <c r="M9" s="225"/>
      <c r="N9" s="225"/>
      <c r="O9" s="226" t="s">
        <v>68</v>
      </c>
      <c r="P9" s="35"/>
      <c r="Q9" s="35"/>
      <c r="R9" s="35"/>
      <c r="S9" s="35"/>
      <c r="T9" s="35"/>
      <c r="U9" s="35"/>
      <c r="V9" s="35"/>
      <c r="W9" s="35"/>
      <c r="X9" s="35"/>
      <c r="Y9" s="35"/>
      <c r="Z9" s="35"/>
    </row>
    <row r="10" spans="1:26" ht="31.5" customHeight="1" x14ac:dyDescent="0.25">
      <c r="A10" s="235"/>
      <c r="B10" s="231"/>
      <c r="C10" s="230"/>
      <c r="D10" s="49"/>
      <c r="E10" s="230"/>
      <c r="F10" s="231"/>
      <c r="G10" s="230"/>
      <c r="H10" s="231"/>
      <c r="I10" s="222"/>
      <c r="J10" s="222"/>
      <c r="K10" s="222"/>
      <c r="L10" s="224"/>
      <c r="M10" s="217"/>
      <c r="N10" s="217"/>
      <c r="O10" s="227"/>
      <c r="P10" s="35"/>
      <c r="Q10" s="35"/>
      <c r="R10" s="35"/>
      <c r="S10" s="35"/>
      <c r="T10" s="35"/>
      <c r="U10" s="35"/>
      <c r="V10" s="35"/>
      <c r="W10" s="35"/>
      <c r="X10" s="35"/>
      <c r="Y10" s="35"/>
      <c r="Z10" s="35"/>
    </row>
    <row r="11" spans="1:26" ht="44.25" customHeight="1" x14ac:dyDescent="0.25">
      <c r="A11" s="213" t="s">
        <v>37</v>
      </c>
      <c r="B11" s="214"/>
      <c r="C11" s="50">
        <f>O15</f>
        <v>4</v>
      </c>
      <c r="D11" s="51"/>
      <c r="E11" s="215">
        <f>O17</f>
        <v>1</v>
      </c>
      <c r="F11" s="214"/>
      <c r="G11" s="215">
        <f>O19</f>
        <v>3</v>
      </c>
      <c r="H11" s="214"/>
      <c r="I11" s="52">
        <f>O21</f>
        <v>0</v>
      </c>
      <c r="J11" s="52">
        <f>O26</f>
        <v>0.66</v>
      </c>
      <c r="K11" s="52">
        <f>O31</f>
        <v>1.03</v>
      </c>
      <c r="L11" s="53">
        <f>O36</f>
        <v>7.6</v>
      </c>
      <c r="M11" s="54"/>
      <c r="N11" s="54"/>
      <c r="O11" s="55">
        <f>IF( SUM(C11:L11)&lt;=40,SUM(C11:L11),"EXCEDE LOS 40 PUNTOS")</f>
        <v>17.29</v>
      </c>
      <c r="P11" s="35"/>
      <c r="Q11" s="35"/>
      <c r="R11" s="35"/>
      <c r="S11" s="35"/>
      <c r="T11" s="35"/>
      <c r="U11" s="35"/>
      <c r="V11" s="35"/>
      <c r="W11" s="35"/>
      <c r="X11" s="35"/>
      <c r="Y11" s="35"/>
      <c r="Z11" s="35"/>
    </row>
    <row r="12" spans="1:26" x14ac:dyDescent="0.25">
      <c r="A12" s="56"/>
      <c r="B12" s="43"/>
      <c r="C12" s="43"/>
      <c r="D12" s="43"/>
      <c r="E12" s="43"/>
      <c r="F12" s="43"/>
      <c r="G12" s="43"/>
      <c r="H12" s="43"/>
      <c r="I12" s="43"/>
      <c r="J12" s="43"/>
      <c r="K12" s="43"/>
      <c r="L12" s="43"/>
      <c r="M12" s="43"/>
      <c r="N12" s="43"/>
      <c r="O12" s="57"/>
      <c r="P12" s="35"/>
      <c r="Q12" s="35"/>
      <c r="R12" s="35"/>
      <c r="S12" s="35"/>
      <c r="T12" s="35"/>
      <c r="U12" s="35"/>
      <c r="V12" s="35"/>
      <c r="W12" s="35"/>
      <c r="X12" s="35"/>
      <c r="Y12" s="35"/>
      <c r="Z12" s="35"/>
    </row>
    <row r="13" spans="1:26" ht="18" x14ac:dyDescent="0.25">
      <c r="A13" s="216" t="s">
        <v>69</v>
      </c>
      <c r="B13" s="217"/>
      <c r="C13" s="217"/>
      <c r="D13" s="217"/>
      <c r="E13" s="217"/>
      <c r="F13" s="217"/>
      <c r="G13" s="217"/>
      <c r="H13" s="217"/>
      <c r="I13" s="217"/>
      <c r="J13" s="217"/>
      <c r="K13" s="217"/>
      <c r="L13" s="217"/>
      <c r="M13" s="217"/>
      <c r="N13" s="218"/>
      <c r="O13" s="58" t="s">
        <v>70</v>
      </c>
      <c r="P13" s="35"/>
      <c r="Q13" s="35"/>
      <c r="R13" s="35"/>
      <c r="S13" s="35"/>
      <c r="T13" s="35"/>
      <c r="U13" s="35"/>
      <c r="V13" s="35"/>
      <c r="W13" s="35"/>
      <c r="X13" s="35"/>
      <c r="Y13" s="35"/>
      <c r="Z13" s="35"/>
    </row>
    <row r="14" spans="1:26" ht="23.25" x14ac:dyDescent="0.25">
      <c r="A14" s="205" t="s">
        <v>71</v>
      </c>
      <c r="B14" s="197"/>
      <c r="C14" s="197"/>
      <c r="D14" s="197"/>
      <c r="E14" s="197"/>
      <c r="F14" s="197"/>
      <c r="G14" s="197"/>
      <c r="H14" s="197"/>
      <c r="I14" s="197"/>
      <c r="J14" s="197"/>
      <c r="K14" s="197"/>
      <c r="L14" s="197"/>
      <c r="M14" s="198"/>
      <c r="N14" s="43"/>
      <c r="O14" s="57"/>
      <c r="P14" s="35"/>
      <c r="Q14" s="35"/>
      <c r="R14" s="35"/>
      <c r="S14" s="35"/>
      <c r="T14" s="35"/>
      <c r="U14" s="35"/>
      <c r="V14" s="35"/>
      <c r="W14" s="35"/>
      <c r="X14" s="35"/>
      <c r="Y14" s="35"/>
      <c r="Z14" s="35"/>
    </row>
    <row r="15" spans="1:26" ht="31.5" customHeight="1" x14ac:dyDescent="0.25">
      <c r="A15" s="206" t="s">
        <v>150</v>
      </c>
      <c r="B15" s="207"/>
      <c r="C15" s="59"/>
      <c r="D15" s="208" t="s">
        <v>151</v>
      </c>
      <c r="E15" s="209"/>
      <c r="F15" s="209"/>
      <c r="G15" s="209"/>
      <c r="H15" s="209"/>
      <c r="I15" s="209"/>
      <c r="J15" s="209"/>
      <c r="K15" s="209"/>
      <c r="L15" s="209"/>
      <c r="M15" s="207"/>
      <c r="N15" s="60"/>
      <c r="O15" s="61">
        <v>4</v>
      </c>
      <c r="P15" s="35"/>
      <c r="Q15" s="35"/>
      <c r="R15" s="35"/>
      <c r="S15" s="35"/>
      <c r="T15" s="35"/>
      <c r="U15" s="35"/>
      <c r="V15" s="35"/>
      <c r="W15" s="35"/>
      <c r="X15" s="35"/>
      <c r="Y15" s="35"/>
      <c r="Z15" s="35"/>
    </row>
    <row r="16" spans="1:26" x14ac:dyDescent="0.25">
      <c r="A16" s="62"/>
      <c r="B16" s="43"/>
      <c r="C16" s="43"/>
      <c r="D16" s="63"/>
      <c r="E16" s="43"/>
      <c r="F16" s="43"/>
      <c r="G16" s="43"/>
      <c r="H16" s="43"/>
      <c r="I16" s="43"/>
      <c r="J16" s="43"/>
      <c r="K16" s="43"/>
      <c r="L16" s="43"/>
      <c r="M16" s="43"/>
      <c r="N16" s="43"/>
      <c r="O16" s="64"/>
      <c r="P16" s="35"/>
      <c r="Q16" s="35"/>
      <c r="R16" s="35"/>
      <c r="S16" s="35"/>
      <c r="T16" s="35"/>
      <c r="U16" s="35"/>
      <c r="V16" s="35"/>
      <c r="W16" s="35"/>
      <c r="X16" s="35"/>
      <c r="Y16" s="35"/>
      <c r="Z16" s="35"/>
    </row>
    <row r="17" spans="1:26" ht="40.5" customHeight="1" x14ac:dyDescent="0.25">
      <c r="A17" s="210" t="s">
        <v>152</v>
      </c>
      <c r="B17" s="198"/>
      <c r="C17" s="43"/>
      <c r="D17" s="65"/>
      <c r="E17" s="211" t="s">
        <v>153</v>
      </c>
      <c r="F17" s="197"/>
      <c r="G17" s="197"/>
      <c r="H17" s="197"/>
      <c r="I17" s="197"/>
      <c r="J17" s="197"/>
      <c r="K17" s="197"/>
      <c r="L17" s="197"/>
      <c r="M17" s="198"/>
      <c r="N17" s="60"/>
      <c r="O17" s="61">
        <v>1</v>
      </c>
      <c r="P17" s="35"/>
      <c r="Q17" s="35"/>
      <c r="R17" s="35"/>
      <c r="S17" s="35"/>
      <c r="T17" s="35"/>
      <c r="U17" s="35"/>
      <c r="V17" s="35"/>
      <c r="W17" s="35"/>
      <c r="X17" s="35"/>
      <c r="Y17" s="35"/>
      <c r="Z17" s="35"/>
    </row>
    <row r="18" spans="1:26" x14ac:dyDescent="0.25">
      <c r="A18" s="62"/>
      <c r="B18" s="43"/>
      <c r="C18" s="43"/>
      <c r="D18" s="63"/>
      <c r="E18" s="43"/>
      <c r="F18" s="43"/>
      <c r="G18" s="43"/>
      <c r="H18" s="43"/>
      <c r="I18" s="43"/>
      <c r="J18" s="43"/>
      <c r="K18" s="43"/>
      <c r="L18" s="43"/>
      <c r="M18" s="43"/>
      <c r="N18" s="43"/>
      <c r="O18" s="64"/>
      <c r="P18" s="35"/>
      <c r="Q18" s="35"/>
      <c r="R18" s="35"/>
      <c r="S18" s="35"/>
      <c r="T18" s="35"/>
      <c r="U18" s="35"/>
      <c r="V18" s="35"/>
      <c r="W18" s="35"/>
      <c r="X18" s="35"/>
      <c r="Y18" s="35"/>
      <c r="Z18" s="35"/>
    </row>
    <row r="19" spans="1:26" ht="40.5" customHeight="1" x14ac:dyDescent="0.25">
      <c r="A19" s="210" t="s">
        <v>154</v>
      </c>
      <c r="B19" s="198"/>
      <c r="C19" s="59"/>
      <c r="D19" s="66"/>
      <c r="E19" s="212" t="s">
        <v>155</v>
      </c>
      <c r="F19" s="197"/>
      <c r="G19" s="197"/>
      <c r="H19" s="197"/>
      <c r="I19" s="197"/>
      <c r="J19" s="197"/>
      <c r="K19" s="197"/>
      <c r="L19" s="197"/>
      <c r="M19" s="198"/>
      <c r="N19" s="60"/>
      <c r="O19" s="61">
        <v>3</v>
      </c>
      <c r="P19" s="35"/>
      <c r="Q19" s="35"/>
      <c r="R19" s="35"/>
      <c r="S19" s="35"/>
      <c r="T19" s="35"/>
      <c r="U19" s="35"/>
      <c r="V19" s="35"/>
      <c r="W19" s="35"/>
      <c r="X19" s="35"/>
      <c r="Y19" s="35"/>
      <c r="Z19" s="35"/>
    </row>
    <row r="20" spans="1:26" x14ac:dyDescent="0.25">
      <c r="A20" s="62"/>
      <c r="B20" s="43"/>
      <c r="C20" s="43"/>
      <c r="D20" s="43"/>
      <c r="E20" s="43"/>
      <c r="F20" s="43"/>
      <c r="G20" s="43"/>
      <c r="H20" s="43"/>
      <c r="I20" s="43"/>
      <c r="J20" s="43"/>
      <c r="K20" s="43"/>
      <c r="L20" s="43"/>
      <c r="M20" s="43"/>
      <c r="N20" s="43"/>
      <c r="O20" s="64"/>
      <c r="P20" s="35"/>
      <c r="Q20" s="35"/>
      <c r="R20" s="35"/>
      <c r="S20" s="35"/>
      <c r="T20" s="35"/>
      <c r="U20" s="35"/>
      <c r="V20" s="35"/>
      <c r="W20" s="35"/>
      <c r="X20" s="35"/>
      <c r="Y20" s="35"/>
      <c r="Z20" s="35"/>
    </row>
    <row r="21" spans="1:26" ht="48.75" customHeight="1" x14ac:dyDescent="0.25">
      <c r="A21" s="210" t="s">
        <v>156</v>
      </c>
      <c r="B21" s="198"/>
      <c r="C21" s="59"/>
      <c r="D21" s="211"/>
      <c r="E21" s="197"/>
      <c r="F21" s="197"/>
      <c r="G21" s="197"/>
      <c r="H21" s="197"/>
      <c r="I21" s="197"/>
      <c r="J21" s="197"/>
      <c r="K21" s="197"/>
      <c r="L21" s="197"/>
      <c r="M21" s="198"/>
      <c r="N21" s="60"/>
      <c r="O21" s="61">
        <v>0</v>
      </c>
      <c r="P21" s="35"/>
      <c r="Q21" s="35"/>
      <c r="R21" s="35"/>
      <c r="S21" s="35"/>
      <c r="T21" s="35"/>
      <c r="U21" s="35"/>
      <c r="V21" s="35"/>
      <c r="W21" s="35"/>
      <c r="X21" s="35"/>
      <c r="Y21" s="35"/>
      <c r="Z21" s="35"/>
    </row>
    <row r="22" spans="1:26" ht="15.75" customHeight="1" x14ac:dyDescent="0.25">
      <c r="A22" s="67"/>
      <c r="B22" s="68"/>
      <c r="C22" s="69"/>
      <c r="D22" s="70"/>
      <c r="E22" s="70"/>
      <c r="F22" s="70"/>
      <c r="G22" s="70"/>
      <c r="H22" s="70"/>
      <c r="I22" s="70"/>
      <c r="J22" s="70"/>
      <c r="K22" s="70"/>
      <c r="L22" s="70"/>
      <c r="M22" s="70"/>
      <c r="N22" s="69"/>
      <c r="O22" s="64"/>
      <c r="P22" s="35"/>
      <c r="Q22" s="35"/>
      <c r="R22" s="35"/>
      <c r="S22" s="35"/>
      <c r="T22" s="35"/>
      <c r="U22" s="35"/>
      <c r="V22" s="35"/>
      <c r="W22" s="35"/>
      <c r="X22" s="35"/>
      <c r="Y22" s="35"/>
      <c r="Z22" s="35"/>
    </row>
    <row r="23" spans="1:26" ht="15.75" customHeight="1" x14ac:dyDescent="0.25">
      <c r="A23" s="196" t="s">
        <v>79</v>
      </c>
      <c r="B23" s="197"/>
      <c r="C23" s="197"/>
      <c r="D23" s="197"/>
      <c r="E23" s="197"/>
      <c r="F23" s="197"/>
      <c r="G23" s="197"/>
      <c r="H23" s="197"/>
      <c r="I23" s="197"/>
      <c r="J23" s="197"/>
      <c r="K23" s="197"/>
      <c r="L23" s="197"/>
      <c r="M23" s="198"/>
      <c r="N23" s="43"/>
      <c r="O23" s="71">
        <f>IF( SUM(O15:O21)&lt;=10,SUM(O15:O21),"EXCEDE LOS 10 PUNTOS VALIDOS")</f>
        <v>8</v>
      </c>
      <c r="P23" s="35"/>
      <c r="Q23" s="35"/>
      <c r="R23" s="35"/>
      <c r="S23" s="35"/>
      <c r="T23" s="35"/>
      <c r="U23" s="35"/>
      <c r="V23" s="35"/>
      <c r="W23" s="35"/>
      <c r="X23" s="35"/>
      <c r="Y23" s="35"/>
      <c r="Z23" s="35"/>
    </row>
    <row r="24" spans="1:26" ht="15.75" customHeight="1" x14ac:dyDescent="0.25">
      <c r="A24" s="72"/>
      <c r="B24" s="73"/>
      <c r="C24" s="73"/>
      <c r="D24" s="73"/>
      <c r="E24" s="73"/>
      <c r="F24" s="73"/>
      <c r="G24" s="73"/>
      <c r="H24" s="73"/>
      <c r="I24" s="73"/>
      <c r="J24" s="73"/>
      <c r="K24" s="73"/>
      <c r="L24" s="73"/>
      <c r="M24" s="73"/>
      <c r="N24" s="43"/>
      <c r="O24" s="64"/>
      <c r="P24" s="35"/>
      <c r="Q24" s="35"/>
      <c r="R24" s="35"/>
      <c r="S24" s="35"/>
      <c r="T24" s="35"/>
      <c r="U24" s="35"/>
      <c r="V24" s="35"/>
      <c r="W24" s="35"/>
      <c r="X24" s="35"/>
      <c r="Y24" s="35"/>
      <c r="Z24" s="35"/>
    </row>
    <row r="25" spans="1:26" ht="15.75" customHeight="1" x14ac:dyDescent="0.25">
      <c r="A25" s="205" t="s">
        <v>80</v>
      </c>
      <c r="B25" s="197"/>
      <c r="C25" s="197"/>
      <c r="D25" s="197"/>
      <c r="E25" s="197"/>
      <c r="F25" s="197"/>
      <c r="G25" s="197"/>
      <c r="H25" s="197"/>
      <c r="I25" s="197"/>
      <c r="J25" s="197"/>
      <c r="K25" s="197"/>
      <c r="L25" s="197"/>
      <c r="M25" s="198"/>
      <c r="N25" s="43"/>
      <c r="O25" s="64"/>
      <c r="P25" s="35"/>
      <c r="Q25" s="35"/>
      <c r="R25" s="35"/>
      <c r="S25" s="35"/>
      <c r="T25" s="35"/>
      <c r="U25" s="35"/>
      <c r="V25" s="35"/>
      <c r="W25" s="35"/>
      <c r="X25" s="35"/>
      <c r="Y25" s="35"/>
      <c r="Z25" s="35"/>
    </row>
    <row r="26" spans="1:26" ht="81" customHeight="1" x14ac:dyDescent="0.25">
      <c r="A26" s="206" t="s">
        <v>157</v>
      </c>
      <c r="B26" s="207"/>
      <c r="C26" s="59"/>
      <c r="D26" s="208" t="s">
        <v>158</v>
      </c>
      <c r="E26" s="209"/>
      <c r="F26" s="209"/>
      <c r="G26" s="209"/>
      <c r="H26" s="209"/>
      <c r="I26" s="209"/>
      <c r="J26" s="209"/>
      <c r="K26" s="209"/>
      <c r="L26" s="209"/>
      <c r="M26" s="207"/>
      <c r="N26" s="60"/>
      <c r="O26" s="61">
        <v>0.66</v>
      </c>
      <c r="P26" s="35"/>
      <c r="Q26" s="74"/>
      <c r="R26" s="74"/>
      <c r="S26" s="35"/>
      <c r="T26" s="35"/>
      <c r="U26" s="35"/>
      <c r="V26" s="35"/>
      <c r="W26" s="35"/>
      <c r="X26" s="35"/>
      <c r="Y26" s="35"/>
      <c r="Z26" s="35"/>
    </row>
    <row r="27" spans="1:26" ht="15.75" customHeight="1" x14ac:dyDescent="0.25">
      <c r="A27" s="67"/>
      <c r="B27" s="68"/>
      <c r="C27" s="69"/>
      <c r="D27" s="70"/>
      <c r="E27" s="70"/>
      <c r="F27" s="70"/>
      <c r="G27" s="70"/>
      <c r="H27" s="70"/>
      <c r="I27" s="70"/>
      <c r="J27" s="70"/>
      <c r="K27" s="70"/>
      <c r="L27" s="70"/>
      <c r="M27" s="70"/>
      <c r="N27" s="69"/>
      <c r="O27" s="64"/>
      <c r="P27" s="35"/>
      <c r="Q27" s="35"/>
      <c r="R27" s="35"/>
      <c r="S27" s="35"/>
      <c r="T27" s="35"/>
      <c r="U27" s="35"/>
      <c r="V27" s="35"/>
      <c r="W27" s="35"/>
      <c r="X27" s="35"/>
      <c r="Y27" s="35"/>
      <c r="Z27" s="35"/>
    </row>
    <row r="28" spans="1:26" ht="15.75" customHeight="1" x14ac:dyDescent="0.25">
      <c r="A28" s="196" t="s">
        <v>83</v>
      </c>
      <c r="B28" s="197"/>
      <c r="C28" s="197"/>
      <c r="D28" s="197"/>
      <c r="E28" s="197"/>
      <c r="F28" s="197"/>
      <c r="G28" s="197"/>
      <c r="H28" s="197"/>
      <c r="I28" s="197"/>
      <c r="J28" s="197"/>
      <c r="K28" s="197"/>
      <c r="L28" s="197"/>
      <c r="M28" s="198"/>
      <c r="N28" s="69"/>
      <c r="O28" s="71">
        <f>IF(O26&lt;=10,O26,"EXCEDE LOS 10 PUNTOS PERMITIDOS")</f>
        <v>0.66</v>
      </c>
      <c r="P28" s="35"/>
      <c r="Q28" s="74"/>
      <c r="R28" s="74"/>
      <c r="S28" s="35"/>
      <c r="T28" s="35"/>
      <c r="U28" s="35"/>
      <c r="V28" s="35"/>
      <c r="W28" s="35"/>
      <c r="X28" s="35"/>
      <c r="Y28" s="35"/>
      <c r="Z28" s="35"/>
    </row>
    <row r="29" spans="1:26" ht="15.75" customHeight="1" x14ac:dyDescent="0.25">
      <c r="A29" s="75"/>
      <c r="B29" s="76"/>
      <c r="C29" s="76"/>
      <c r="D29" s="76"/>
      <c r="E29" s="76"/>
      <c r="F29" s="76"/>
      <c r="G29" s="76"/>
      <c r="H29" s="76"/>
      <c r="I29" s="76"/>
      <c r="J29" s="76"/>
      <c r="K29" s="76"/>
      <c r="L29" s="76"/>
      <c r="M29" s="76"/>
      <c r="N29" s="76"/>
      <c r="O29" s="64"/>
      <c r="P29" s="35"/>
      <c r="Q29" s="35"/>
      <c r="R29" s="35"/>
      <c r="S29" s="35"/>
      <c r="T29" s="35"/>
      <c r="U29" s="35"/>
      <c r="V29" s="35"/>
      <c r="W29" s="35"/>
      <c r="X29" s="35"/>
      <c r="Y29" s="35"/>
      <c r="Z29" s="35"/>
    </row>
    <row r="30" spans="1:26" ht="15.75" customHeight="1" x14ac:dyDescent="0.25">
      <c r="A30" s="205" t="s">
        <v>84</v>
      </c>
      <c r="B30" s="197"/>
      <c r="C30" s="197"/>
      <c r="D30" s="197"/>
      <c r="E30" s="197"/>
      <c r="F30" s="197"/>
      <c r="G30" s="197"/>
      <c r="H30" s="197"/>
      <c r="I30" s="197"/>
      <c r="J30" s="197"/>
      <c r="K30" s="197"/>
      <c r="L30" s="197"/>
      <c r="M30" s="198"/>
      <c r="N30" s="76"/>
      <c r="O30" s="64"/>
      <c r="P30" s="35"/>
      <c r="Q30" s="35"/>
      <c r="R30" s="35"/>
      <c r="S30" s="35"/>
      <c r="T30" s="35"/>
      <c r="U30" s="35"/>
      <c r="V30" s="35"/>
      <c r="W30" s="35"/>
      <c r="X30" s="35"/>
      <c r="Y30" s="35"/>
      <c r="Z30" s="35"/>
    </row>
    <row r="31" spans="1:26" ht="70.5" customHeight="1" x14ac:dyDescent="0.25">
      <c r="A31" s="206" t="s">
        <v>85</v>
      </c>
      <c r="B31" s="207"/>
      <c r="C31" s="59"/>
      <c r="D31" s="208" t="s">
        <v>232</v>
      </c>
      <c r="E31" s="209"/>
      <c r="F31" s="209"/>
      <c r="G31" s="209"/>
      <c r="H31" s="209"/>
      <c r="I31" s="209"/>
      <c r="J31" s="209"/>
      <c r="K31" s="209"/>
      <c r="L31" s="209"/>
      <c r="M31" s="207"/>
      <c r="N31" s="60"/>
      <c r="O31" s="61">
        <v>1.03</v>
      </c>
      <c r="P31" s="35"/>
      <c r="Q31" s="35"/>
      <c r="R31" s="131"/>
      <c r="S31" s="35"/>
      <c r="T31" s="35"/>
      <c r="U31" s="35"/>
      <c r="V31" s="35"/>
      <c r="W31" s="35"/>
      <c r="X31" s="35"/>
      <c r="Y31" s="35"/>
      <c r="Z31" s="35"/>
    </row>
    <row r="32" spans="1:26" ht="15.75" customHeight="1" x14ac:dyDescent="0.25">
      <c r="A32" s="77"/>
      <c r="B32" s="43"/>
      <c r="C32" s="43"/>
      <c r="D32" s="43"/>
      <c r="E32" s="43"/>
      <c r="F32" s="43"/>
      <c r="G32" s="43"/>
      <c r="H32" s="43"/>
      <c r="I32" s="43"/>
      <c r="J32" s="43"/>
      <c r="K32" s="43"/>
      <c r="L32" s="43"/>
      <c r="M32" s="43"/>
      <c r="N32" s="43"/>
      <c r="O32" s="64"/>
      <c r="P32" s="35"/>
      <c r="Q32" s="35"/>
      <c r="R32" s="35"/>
      <c r="S32" s="35"/>
      <c r="T32" s="35"/>
      <c r="U32" s="35"/>
      <c r="V32" s="35"/>
      <c r="W32" s="35"/>
      <c r="X32" s="35"/>
      <c r="Y32" s="35"/>
      <c r="Z32" s="35"/>
    </row>
    <row r="33" spans="1:26" ht="15.75" customHeight="1" x14ac:dyDescent="0.25">
      <c r="A33" s="196" t="s">
        <v>87</v>
      </c>
      <c r="B33" s="197"/>
      <c r="C33" s="197"/>
      <c r="D33" s="197"/>
      <c r="E33" s="197"/>
      <c r="F33" s="197"/>
      <c r="G33" s="197"/>
      <c r="H33" s="197"/>
      <c r="I33" s="197"/>
      <c r="J33" s="197"/>
      <c r="K33" s="197"/>
      <c r="L33" s="197"/>
      <c r="M33" s="198"/>
      <c r="N33" s="69"/>
      <c r="O33" s="71">
        <f>IF(O31&lt;=10,O31,"EXCEDE LOS 10 PUNTOS PERMITIDOS")</f>
        <v>1.03</v>
      </c>
      <c r="P33" s="35"/>
      <c r="Q33" s="35"/>
      <c r="R33" s="35"/>
      <c r="S33" s="35"/>
      <c r="T33" s="35"/>
      <c r="U33" s="35"/>
      <c r="V33" s="35"/>
      <c r="W33" s="35"/>
      <c r="X33" s="35"/>
      <c r="Y33" s="35"/>
      <c r="Z33" s="35"/>
    </row>
    <row r="34" spans="1:26" ht="15.75" customHeight="1" x14ac:dyDescent="0.25">
      <c r="A34" s="77"/>
      <c r="B34" s="43"/>
      <c r="C34" s="43"/>
      <c r="D34" s="43"/>
      <c r="E34" s="43"/>
      <c r="F34" s="43"/>
      <c r="G34" s="43"/>
      <c r="H34" s="43"/>
      <c r="I34" s="43"/>
      <c r="J34" s="43"/>
      <c r="K34" s="43"/>
      <c r="L34" s="43"/>
      <c r="M34" s="43"/>
      <c r="N34" s="43"/>
      <c r="O34" s="64"/>
      <c r="P34" s="35"/>
      <c r="Q34" s="35"/>
      <c r="R34" s="35"/>
      <c r="S34" s="35"/>
      <c r="T34" s="35"/>
      <c r="U34" s="35"/>
      <c r="V34" s="35"/>
      <c r="W34" s="35"/>
      <c r="X34" s="35"/>
      <c r="Y34" s="35"/>
      <c r="Z34" s="35"/>
    </row>
    <row r="35" spans="1:26" ht="36" customHeight="1" x14ac:dyDescent="0.25">
      <c r="A35" s="205" t="s">
        <v>88</v>
      </c>
      <c r="B35" s="197"/>
      <c r="C35" s="197"/>
      <c r="D35" s="197"/>
      <c r="E35" s="197"/>
      <c r="F35" s="197"/>
      <c r="G35" s="197"/>
      <c r="H35" s="197"/>
      <c r="I35" s="197"/>
      <c r="J35" s="197"/>
      <c r="K35" s="197"/>
      <c r="L35" s="197"/>
      <c r="M35" s="198"/>
      <c r="N35" s="43"/>
      <c r="O35" s="64"/>
      <c r="P35" s="35"/>
      <c r="Q35" s="35"/>
      <c r="R35" s="35"/>
      <c r="S35" s="35"/>
      <c r="T35" s="35"/>
      <c r="U35" s="35"/>
      <c r="V35" s="35"/>
      <c r="W35" s="35"/>
      <c r="X35" s="35"/>
      <c r="Y35" s="35"/>
      <c r="Z35" s="35"/>
    </row>
    <row r="36" spans="1:26" ht="375" customHeight="1" x14ac:dyDescent="0.25">
      <c r="A36" s="210" t="s">
        <v>89</v>
      </c>
      <c r="B36" s="198"/>
      <c r="C36" s="59"/>
      <c r="D36" s="208" t="s">
        <v>159</v>
      </c>
      <c r="E36" s="209"/>
      <c r="F36" s="209"/>
      <c r="G36" s="209"/>
      <c r="H36" s="209"/>
      <c r="I36" s="209"/>
      <c r="J36" s="209"/>
      <c r="K36" s="209"/>
      <c r="L36" s="209"/>
      <c r="M36" s="207"/>
      <c r="N36" s="60"/>
      <c r="O36" s="61">
        <f>0.6+5+2</f>
        <v>7.6</v>
      </c>
      <c r="P36" s="35"/>
      <c r="Q36" s="35"/>
      <c r="R36" s="35"/>
      <c r="S36" s="35"/>
      <c r="T36" s="35"/>
      <c r="U36" s="35"/>
      <c r="V36" s="35"/>
      <c r="W36" s="35"/>
      <c r="X36" s="35"/>
      <c r="Y36" s="35"/>
      <c r="Z36" s="35"/>
    </row>
    <row r="37" spans="1:26" ht="15.75" customHeight="1" x14ac:dyDescent="0.25">
      <c r="A37" s="67"/>
      <c r="B37" s="68"/>
      <c r="C37" s="69"/>
      <c r="D37" s="70"/>
      <c r="E37" s="70"/>
      <c r="F37" s="70"/>
      <c r="G37" s="70"/>
      <c r="H37" s="70"/>
      <c r="I37" s="70"/>
      <c r="J37" s="70"/>
      <c r="K37" s="70"/>
      <c r="L37" s="70"/>
      <c r="M37" s="70"/>
      <c r="N37" s="69"/>
      <c r="O37" s="64"/>
      <c r="P37" s="131"/>
      <c r="Q37" s="35"/>
      <c r="R37" s="35"/>
      <c r="S37" s="35"/>
      <c r="T37" s="35"/>
      <c r="U37" s="35"/>
      <c r="V37" s="35"/>
      <c r="W37" s="35"/>
      <c r="X37" s="35"/>
      <c r="Y37" s="35"/>
      <c r="Z37" s="35"/>
    </row>
    <row r="38" spans="1:26" ht="15.75" customHeight="1" x14ac:dyDescent="0.25">
      <c r="A38" s="196" t="s">
        <v>91</v>
      </c>
      <c r="B38" s="197"/>
      <c r="C38" s="197"/>
      <c r="D38" s="197"/>
      <c r="E38" s="197"/>
      <c r="F38" s="197"/>
      <c r="G38" s="197"/>
      <c r="H38" s="197"/>
      <c r="I38" s="197"/>
      <c r="J38" s="197"/>
      <c r="K38" s="197"/>
      <c r="L38" s="197"/>
      <c r="M38" s="198"/>
      <c r="N38" s="69"/>
      <c r="O38" s="71">
        <f>IF(O36&lt;=10,O36,"EXCEDE LOS 10 PUNTOS PERMITIDOS")</f>
        <v>7.6</v>
      </c>
      <c r="P38" s="35"/>
      <c r="Q38" s="35"/>
      <c r="R38" s="35"/>
      <c r="S38" s="35"/>
      <c r="T38" s="35"/>
      <c r="U38" s="35"/>
      <c r="V38" s="35"/>
      <c r="W38" s="35"/>
      <c r="X38" s="35"/>
      <c r="Y38" s="35"/>
      <c r="Z38" s="35"/>
    </row>
    <row r="39" spans="1:26" ht="15.75" customHeight="1" x14ac:dyDescent="0.25">
      <c r="A39" s="77"/>
      <c r="B39" s="43"/>
      <c r="C39" s="43"/>
      <c r="D39" s="43"/>
      <c r="E39" s="43"/>
      <c r="F39" s="43"/>
      <c r="G39" s="43"/>
      <c r="H39" s="43"/>
      <c r="I39" s="43"/>
      <c r="J39" s="43"/>
      <c r="K39" s="43"/>
      <c r="L39" s="43"/>
      <c r="M39" s="43"/>
      <c r="N39" s="43"/>
      <c r="O39" s="64"/>
      <c r="P39" s="35"/>
      <c r="Q39" s="35"/>
      <c r="R39" s="35"/>
      <c r="S39" s="35"/>
      <c r="T39" s="35"/>
      <c r="U39" s="35"/>
      <c r="V39" s="35"/>
      <c r="W39" s="35"/>
      <c r="X39" s="35"/>
      <c r="Y39" s="35"/>
      <c r="Z39" s="35"/>
    </row>
    <row r="40" spans="1:26" ht="15.75" customHeight="1" x14ac:dyDescent="0.25">
      <c r="A40" s="77"/>
      <c r="B40" s="43"/>
      <c r="C40" s="43"/>
      <c r="D40" s="43"/>
      <c r="E40" s="43"/>
      <c r="F40" s="43"/>
      <c r="G40" s="43"/>
      <c r="H40" s="43"/>
      <c r="I40" s="43"/>
      <c r="J40" s="43"/>
      <c r="K40" s="43"/>
      <c r="L40" s="43"/>
      <c r="M40" s="43"/>
      <c r="N40" s="43"/>
      <c r="O40" s="78"/>
      <c r="P40" s="35"/>
      <c r="Q40" s="35"/>
      <c r="R40" s="35"/>
      <c r="S40" s="35"/>
      <c r="T40" s="35"/>
      <c r="U40" s="35"/>
      <c r="V40" s="35"/>
      <c r="W40" s="35"/>
      <c r="X40" s="35"/>
      <c r="Y40" s="35"/>
      <c r="Z40" s="35"/>
    </row>
    <row r="41" spans="1:26" ht="27" customHeight="1" x14ac:dyDescent="0.25">
      <c r="A41" s="199" t="s">
        <v>68</v>
      </c>
      <c r="B41" s="200"/>
      <c r="C41" s="200"/>
      <c r="D41" s="200"/>
      <c r="E41" s="200"/>
      <c r="F41" s="200"/>
      <c r="G41" s="200"/>
      <c r="H41" s="200"/>
      <c r="I41" s="200"/>
      <c r="J41" s="200"/>
      <c r="K41" s="200"/>
      <c r="L41" s="200"/>
      <c r="M41" s="201"/>
      <c r="N41" s="79"/>
      <c r="O41" s="80">
        <f>IF((O23+O28+O33+O38)&lt;=40,(O23+O28+O33+O38),"ERROR EXCEDE LOS 40 PUNTOS")</f>
        <v>17.29</v>
      </c>
      <c r="P41" s="35"/>
      <c r="Q41" s="35"/>
      <c r="R41" s="35"/>
      <c r="S41" s="35"/>
      <c r="T41" s="35"/>
      <c r="U41" s="35"/>
      <c r="V41" s="35"/>
      <c r="W41" s="35"/>
      <c r="X41" s="35"/>
      <c r="Y41" s="35"/>
      <c r="Z41" s="35"/>
    </row>
    <row r="42" spans="1:26" ht="15.75" customHeight="1" x14ac:dyDescent="0.25">
      <c r="A42" s="81"/>
      <c r="B42" s="43"/>
      <c r="C42" s="43"/>
      <c r="D42" s="43"/>
      <c r="E42" s="43"/>
      <c r="F42" s="43"/>
      <c r="G42" s="43"/>
      <c r="H42" s="43"/>
      <c r="I42" s="43"/>
      <c r="J42" s="43"/>
      <c r="K42" s="43"/>
      <c r="L42" s="43"/>
      <c r="M42" s="43"/>
      <c r="N42" s="43"/>
      <c r="O42" s="82"/>
      <c r="P42" s="35"/>
      <c r="Q42" s="35"/>
      <c r="R42" s="35"/>
      <c r="S42" s="35"/>
      <c r="T42" s="35"/>
      <c r="U42" s="35"/>
      <c r="V42" s="35"/>
      <c r="W42" s="35"/>
      <c r="X42" s="35"/>
      <c r="Y42" s="35"/>
      <c r="Z42" s="35"/>
    </row>
    <row r="43" spans="1:26" ht="15.75" hidden="1" customHeight="1" x14ac:dyDescent="0.25">
      <c r="A43" s="81"/>
      <c r="B43" s="43"/>
      <c r="C43" s="43"/>
      <c r="D43" s="43"/>
      <c r="E43" s="43"/>
      <c r="F43" s="43"/>
      <c r="G43" s="43"/>
      <c r="H43" s="43"/>
      <c r="I43" s="43"/>
      <c r="J43" s="43"/>
      <c r="K43" s="43"/>
      <c r="L43" s="43"/>
      <c r="M43" s="43"/>
      <c r="N43" s="43"/>
      <c r="O43" s="82"/>
      <c r="P43" s="35"/>
      <c r="Q43" s="35"/>
      <c r="R43" s="35"/>
      <c r="S43" s="35"/>
      <c r="T43" s="35"/>
      <c r="U43" s="35"/>
      <c r="V43" s="35"/>
      <c r="W43" s="35"/>
      <c r="X43" s="35"/>
      <c r="Y43" s="35"/>
      <c r="Z43" s="35"/>
    </row>
    <row r="44" spans="1:26" ht="15.75" hidden="1" customHeight="1" x14ac:dyDescent="0.25">
      <c r="A44" s="81"/>
      <c r="B44" s="43"/>
      <c r="C44" s="43"/>
      <c r="D44" s="43"/>
      <c r="E44" s="43"/>
      <c r="F44" s="43"/>
      <c r="G44" s="43"/>
      <c r="H44" s="43"/>
      <c r="I44" s="43"/>
      <c r="J44" s="43"/>
      <c r="K44" s="43"/>
      <c r="L44" s="43"/>
      <c r="M44" s="43"/>
      <c r="N44" s="43"/>
      <c r="O44" s="82"/>
      <c r="P44" s="35"/>
      <c r="Q44" s="35"/>
      <c r="R44" s="35"/>
      <c r="S44" s="35"/>
      <c r="T44" s="35"/>
      <c r="U44" s="35"/>
      <c r="V44" s="35"/>
      <c r="W44" s="35"/>
      <c r="X44" s="35"/>
      <c r="Y44" s="35"/>
      <c r="Z44" s="35"/>
    </row>
    <row r="45" spans="1:26" ht="27.6" customHeight="1" thickBot="1" x14ac:dyDescent="0.3">
      <c r="A45" s="81"/>
      <c r="B45" s="43"/>
      <c r="C45" s="43"/>
      <c r="D45" s="43"/>
      <c r="E45" s="43"/>
      <c r="F45" s="43"/>
      <c r="G45" s="43"/>
      <c r="H45" s="43"/>
      <c r="I45" s="43"/>
      <c r="J45" s="43"/>
      <c r="K45" s="43"/>
      <c r="L45" s="43"/>
      <c r="M45" s="43"/>
      <c r="N45" s="43"/>
      <c r="O45" s="82"/>
      <c r="P45" s="35"/>
      <c r="Q45" s="35"/>
      <c r="R45" s="35"/>
      <c r="S45" s="35"/>
      <c r="T45" s="35"/>
      <c r="U45" s="35"/>
      <c r="V45" s="35"/>
      <c r="W45" s="35"/>
      <c r="X45" s="35"/>
      <c r="Y45" s="35"/>
      <c r="Z45" s="35"/>
    </row>
    <row r="46" spans="1:26" ht="26.45" customHeight="1" thickBot="1" x14ac:dyDescent="0.3">
      <c r="A46" s="191" t="s">
        <v>196</v>
      </c>
      <c r="B46" s="192"/>
      <c r="C46" s="192"/>
      <c r="D46" s="192"/>
      <c r="E46" s="192"/>
      <c r="F46" s="192"/>
      <c r="G46" s="192"/>
      <c r="H46" s="192"/>
      <c r="I46" s="192"/>
      <c r="J46" s="192"/>
      <c r="K46" s="192"/>
      <c r="L46" s="192"/>
      <c r="M46" s="192"/>
      <c r="N46" s="192"/>
      <c r="O46" s="193"/>
      <c r="P46" s="35"/>
      <c r="Q46" s="35"/>
      <c r="R46" s="35"/>
      <c r="S46" s="35"/>
      <c r="T46" s="35"/>
      <c r="U46" s="35"/>
      <c r="V46" s="35"/>
      <c r="W46" s="35"/>
      <c r="X46" s="35"/>
      <c r="Y46" s="35"/>
      <c r="Z46" s="35"/>
    </row>
    <row r="47" spans="1:26" ht="15.75" customHeight="1" thickBot="1" x14ac:dyDescent="0.3">
      <c r="A47" s="83"/>
      <c r="B47" s="84"/>
      <c r="C47" s="84"/>
      <c r="D47" s="84"/>
      <c r="E47" s="84"/>
      <c r="F47" s="84"/>
      <c r="G47" s="84"/>
      <c r="H47" s="84"/>
      <c r="I47" s="84"/>
      <c r="J47" s="84"/>
      <c r="K47" s="84"/>
      <c r="L47" s="84"/>
      <c r="M47" s="84"/>
      <c r="N47" s="84"/>
      <c r="O47" s="85"/>
      <c r="P47" s="35"/>
      <c r="Q47" s="35"/>
      <c r="R47" s="35"/>
      <c r="S47" s="35"/>
      <c r="T47" s="35"/>
      <c r="U47" s="35"/>
      <c r="V47" s="35"/>
      <c r="W47" s="35"/>
      <c r="X47" s="35"/>
      <c r="Y47" s="35"/>
      <c r="Z47" s="35"/>
    </row>
    <row r="48" spans="1:26" ht="31.9" customHeight="1" x14ac:dyDescent="0.25">
      <c r="A48" s="194" t="s">
        <v>197</v>
      </c>
      <c r="B48" s="194"/>
      <c r="C48" s="194"/>
      <c r="D48" s="194"/>
      <c r="E48" s="194"/>
      <c r="F48" s="195"/>
      <c r="G48" s="195"/>
      <c r="H48" s="195"/>
      <c r="I48" s="86" t="s">
        <v>198</v>
      </c>
      <c r="J48" s="87" t="s">
        <v>199</v>
      </c>
      <c r="K48" s="87" t="s">
        <v>200</v>
      </c>
      <c r="L48" s="88"/>
      <c r="M48" s="89"/>
      <c r="N48" s="84"/>
      <c r="O48" s="90" t="s">
        <v>201</v>
      </c>
      <c r="P48" s="35"/>
      <c r="Q48" s="35"/>
      <c r="R48" s="35"/>
      <c r="S48" s="35"/>
      <c r="T48" s="35"/>
      <c r="U48" s="35"/>
      <c r="V48" s="35"/>
      <c r="W48" s="35"/>
      <c r="X48" s="35"/>
      <c r="Y48" s="35"/>
      <c r="Z48" s="35"/>
    </row>
    <row r="49" spans="1:26" ht="15.75" customHeight="1" x14ac:dyDescent="0.25">
      <c r="A49" s="91">
        <v>1</v>
      </c>
      <c r="B49" s="189" t="s">
        <v>202</v>
      </c>
      <c r="C49" s="189"/>
      <c r="D49" s="189"/>
      <c r="E49" s="189"/>
      <c r="F49" s="182"/>
      <c r="G49" s="182"/>
      <c r="H49" s="182"/>
      <c r="I49" s="92" t="s">
        <v>203</v>
      </c>
      <c r="J49" s="93">
        <v>0</v>
      </c>
      <c r="K49" s="93">
        <v>0</v>
      </c>
      <c r="L49" s="94"/>
      <c r="M49" s="95"/>
      <c r="N49" s="95"/>
      <c r="O49" s="93">
        <f>J49+K49</f>
        <v>0</v>
      </c>
      <c r="P49" s="35"/>
      <c r="Q49" s="35"/>
      <c r="R49" s="35"/>
      <c r="S49" s="35"/>
      <c r="T49" s="35"/>
      <c r="U49" s="35"/>
      <c r="V49" s="35"/>
      <c r="W49" s="35"/>
      <c r="X49" s="35"/>
      <c r="Y49" s="35"/>
      <c r="Z49" s="35"/>
    </row>
    <row r="50" spans="1:26" ht="15.75" customHeight="1" x14ac:dyDescent="0.25">
      <c r="A50" s="91">
        <v>2</v>
      </c>
      <c r="B50" s="181" t="s">
        <v>204</v>
      </c>
      <c r="C50" s="189"/>
      <c r="D50" s="189"/>
      <c r="E50" s="189"/>
      <c r="F50" s="182"/>
      <c r="G50" s="182"/>
      <c r="H50" s="182"/>
      <c r="I50" s="92" t="s">
        <v>203</v>
      </c>
      <c r="J50" s="93">
        <v>0</v>
      </c>
      <c r="K50" s="93">
        <v>0</v>
      </c>
      <c r="L50" s="94"/>
      <c r="M50" s="95"/>
      <c r="N50" s="95"/>
      <c r="O50" s="93">
        <f t="shared" ref="O50:O56" si="0">J50+K50</f>
        <v>0</v>
      </c>
      <c r="P50" s="35"/>
      <c r="Q50" s="35"/>
      <c r="R50" s="35"/>
      <c r="S50" s="35"/>
      <c r="T50" s="35"/>
      <c r="U50" s="35"/>
      <c r="V50" s="35"/>
      <c r="W50" s="35"/>
      <c r="X50" s="35"/>
      <c r="Y50" s="35"/>
      <c r="Z50" s="35"/>
    </row>
    <row r="51" spans="1:26" ht="37.9" customHeight="1" x14ac:dyDescent="0.25">
      <c r="A51" s="91">
        <v>3</v>
      </c>
      <c r="B51" s="189" t="s">
        <v>205</v>
      </c>
      <c r="C51" s="189"/>
      <c r="D51" s="189"/>
      <c r="E51" s="189"/>
      <c r="F51" s="182"/>
      <c r="G51" s="182"/>
      <c r="H51" s="182"/>
      <c r="I51" s="92" t="s">
        <v>206</v>
      </c>
      <c r="J51" s="93">
        <v>0</v>
      </c>
      <c r="K51" s="93">
        <v>0</v>
      </c>
      <c r="L51" s="94"/>
      <c r="M51" s="95"/>
      <c r="N51" s="95"/>
      <c r="O51" s="93">
        <f t="shared" si="0"/>
        <v>0</v>
      </c>
      <c r="P51" s="35"/>
      <c r="Q51" s="35"/>
      <c r="R51" s="35"/>
      <c r="S51" s="35"/>
      <c r="T51" s="35"/>
      <c r="U51" s="35"/>
      <c r="V51" s="35"/>
      <c r="W51" s="35"/>
      <c r="X51" s="35"/>
      <c r="Y51" s="35"/>
      <c r="Z51" s="35"/>
    </row>
    <row r="52" spans="1:26" ht="46.9" customHeight="1" x14ac:dyDescent="0.25">
      <c r="A52" s="91">
        <v>4</v>
      </c>
      <c r="B52" s="189" t="s">
        <v>207</v>
      </c>
      <c r="C52" s="189"/>
      <c r="D52" s="189"/>
      <c r="E52" s="189"/>
      <c r="F52" s="182"/>
      <c r="G52" s="182"/>
      <c r="H52" s="182"/>
      <c r="I52" s="92" t="s">
        <v>208</v>
      </c>
      <c r="J52" s="93">
        <v>0</v>
      </c>
      <c r="K52" s="93">
        <v>0</v>
      </c>
      <c r="L52" s="94"/>
      <c r="M52" s="95"/>
      <c r="N52" s="95"/>
      <c r="O52" s="93">
        <f t="shared" si="0"/>
        <v>0</v>
      </c>
      <c r="P52" s="35"/>
      <c r="Q52" s="35"/>
      <c r="R52" s="35"/>
      <c r="S52" s="35"/>
      <c r="T52" s="35"/>
      <c r="U52" s="35"/>
      <c r="V52" s="35"/>
      <c r="W52" s="35"/>
      <c r="X52" s="35"/>
      <c r="Y52" s="35"/>
      <c r="Z52" s="35"/>
    </row>
    <row r="53" spans="1:26" ht="37.9" customHeight="1" x14ac:dyDescent="0.25">
      <c r="A53" s="91">
        <v>5</v>
      </c>
      <c r="B53" s="189" t="s">
        <v>209</v>
      </c>
      <c r="C53" s="189"/>
      <c r="D53" s="189"/>
      <c r="E53" s="189"/>
      <c r="F53" s="182"/>
      <c r="G53" s="182"/>
      <c r="H53" s="182"/>
      <c r="I53" s="92" t="s">
        <v>208</v>
      </c>
      <c r="J53" s="93">
        <v>0</v>
      </c>
      <c r="K53" s="93">
        <v>0</v>
      </c>
      <c r="L53" s="94"/>
      <c r="M53" s="95"/>
      <c r="N53" s="95"/>
      <c r="O53" s="93">
        <f t="shared" si="0"/>
        <v>0</v>
      </c>
      <c r="P53" s="35"/>
      <c r="Q53" s="35"/>
      <c r="R53" s="35"/>
      <c r="S53" s="35"/>
      <c r="T53" s="35"/>
      <c r="U53" s="35"/>
      <c r="V53" s="35"/>
      <c r="W53" s="35"/>
      <c r="X53" s="35"/>
      <c r="Y53" s="35"/>
      <c r="Z53" s="35"/>
    </row>
    <row r="54" spans="1:26" ht="39.6" customHeight="1" x14ac:dyDescent="0.25">
      <c r="A54" s="91">
        <v>6</v>
      </c>
      <c r="B54" s="189" t="s">
        <v>210</v>
      </c>
      <c r="C54" s="189"/>
      <c r="D54" s="189"/>
      <c r="E54" s="189"/>
      <c r="F54" s="182"/>
      <c r="G54" s="182"/>
      <c r="H54" s="182"/>
      <c r="I54" s="92" t="s">
        <v>208</v>
      </c>
      <c r="J54" s="93">
        <v>0</v>
      </c>
      <c r="K54" s="93">
        <v>0</v>
      </c>
      <c r="L54" s="94"/>
      <c r="M54" s="95"/>
      <c r="N54" s="95"/>
      <c r="O54" s="93">
        <f t="shared" si="0"/>
        <v>0</v>
      </c>
      <c r="P54" s="35"/>
      <c r="Q54" s="35"/>
      <c r="R54" s="35"/>
      <c r="S54" s="35"/>
      <c r="T54" s="35"/>
      <c r="U54" s="35"/>
      <c r="V54" s="35"/>
      <c r="W54" s="35"/>
      <c r="X54" s="35"/>
      <c r="Y54" s="35"/>
      <c r="Z54" s="35"/>
    </row>
    <row r="55" spans="1:26" ht="39.6" customHeight="1" x14ac:dyDescent="0.25">
      <c r="A55" s="91">
        <v>7</v>
      </c>
      <c r="B55" s="189" t="s">
        <v>211</v>
      </c>
      <c r="C55" s="189"/>
      <c r="D55" s="189"/>
      <c r="E55" s="189"/>
      <c r="F55" s="182"/>
      <c r="G55" s="182"/>
      <c r="H55" s="182"/>
      <c r="I55" s="92" t="s">
        <v>208</v>
      </c>
      <c r="J55" s="93">
        <v>0</v>
      </c>
      <c r="K55" s="93">
        <v>0</v>
      </c>
      <c r="L55" s="94"/>
      <c r="M55" s="95"/>
      <c r="N55" s="95"/>
      <c r="O55" s="93">
        <f t="shared" si="0"/>
        <v>0</v>
      </c>
      <c r="P55" s="35"/>
      <c r="Q55" s="35"/>
      <c r="R55" s="35"/>
      <c r="S55" s="35"/>
      <c r="T55" s="35"/>
      <c r="U55" s="35"/>
      <c r="V55" s="35"/>
      <c r="W55" s="35"/>
      <c r="X55" s="35"/>
      <c r="Y55" s="35"/>
      <c r="Z55" s="35"/>
    </row>
    <row r="56" spans="1:26" ht="15.75" customHeight="1" thickBot="1" x14ac:dyDescent="0.3">
      <c r="A56" s="190" t="s">
        <v>212</v>
      </c>
      <c r="B56" s="190"/>
      <c r="C56" s="190"/>
      <c r="D56" s="190"/>
      <c r="E56" s="190"/>
      <c r="F56" s="190"/>
      <c r="G56" s="190"/>
      <c r="H56" s="190"/>
      <c r="I56" s="190"/>
      <c r="J56" s="96">
        <f>SUM(J49:J55)</f>
        <v>0</v>
      </c>
      <c r="K56" s="96">
        <f>SUM(K49:K55)</f>
        <v>0</v>
      </c>
      <c r="L56" s="97"/>
      <c r="M56" s="98"/>
      <c r="N56" s="95"/>
      <c r="O56" s="93">
        <f t="shared" si="0"/>
        <v>0</v>
      </c>
      <c r="P56" s="35"/>
      <c r="Q56" s="35"/>
      <c r="R56" s="35"/>
      <c r="S56" s="35"/>
      <c r="T56" s="35"/>
      <c r="U56" s="35"/>
      <c r="V56" s="35"/>
      <c r="W56" s="35"/>
      <c r="X56" s="35"/>
      <c r="Y56" s="35"/>
      <c r="Z56" s="35"/>
    </row>
    <row r="57" spans="1:26" ht="15.75" customHeight="1" thickBot="1" x14ac:dyDescent="0.3">
      <c r="A57" s="171" t="s">
        <v>213</v>
      </c>
      <c r="B57" s="172"/>
      <c r="C57" s="172"/>
      <c r="D57" s="172"/>
      <c r="E57" s="172"/>
      <c r="F57" s="172"/>
      <c r="G57" s="172"/>
      <c r="H57" s="172"/>
      <c r="I57" s="172"/>
      <c r="J57" s="172"/>
      <c r="K57" s="173"/>
      <c r="L57" s="99"/>
      <c r="M57" s="84"/>
      <c r="N57" s="100"/>
      <c r="O57" s="101">
        <f>O56/2</f>
        <v>0</v>
      </c>
      <c r="P57" s="35"/>
      <c r="Q57" s="35"/>
      <c r="R57" s="35"/>
      <c r="S57" s="35"/>
      <c r="T57" s="35"/>
      <c r="U57" s="35"/>
      <c r="V57" s="35"/>
      <c r="W57" s="35"/>
      <c r="X57" s="35"/>
      <c r="Y57" s="35"/>
      <c r="Z57" s="35"/>
    </row>
    <row r="58" spans="1:26" ht="15.75" customHeight="1" x14ac:dyDescent="0.25">
      <c r="A58" s="102"/>
      <c r="B58" s="102"/>
      <c r="C58" s="102"/>
      <c r="D58" s="102"/>
      <c r="E58" s="102"/>
      <c r="F58" s="102"/>
      <c r="G58" s="102"/>
      <c r="H58" s="102"/>
      <c r="I58" s="102"/>
      <c r="J58" s="102"/>
      <c r="K58" s="102"/>
      <c r="L58" s="102"/>
      <c r="M58" s="102"/>
      <c r="N58" s="102"/>
      <c r="O58" s="102"/>
      <c r="P58" s="35"/>
      <c r="Q58" s="35"/>
      <c r="R58" s="35"/>
      <c r="S58" s="35"/>
      <c r="T58" s="35"/>
      <c r="U58" s="35"/>
      <c r="V58" s="35"/>
      <c r="W58" s="35"/>
      <c r="X58" s="35"/>
      <c r="Y58" s="35"/>
      <c r="Z58" s="35"/>
    </row>
    <row r="59" spans="1:26" ht="15.75" customHeight="1" thickBot="1" x14ac:dyDescent="0.3">
      <c r="A59" s="102"/>
      <c r="B59" s="102"/>
      <c r="C59" s="102"/>
      <c r="D59" s="102"/>
      <c r="E59" s="102"/>
      <c r="F59" s="102"/>
      <c r="G59" s="102"/>
      <c r="H59" s="102"/>
      <c r="I59" s="102"/>
      <c r="J59" s="102"/>
      <c r="K59" s="102"/>
      <c r="L59" s="102"/>
      <c r="M59" s="102"/>
      <c r="N59" s="102"/>
      <c r="O59" s="102"/>
      <c r="P59" s="35"/>
      <c r="Q59" s="35"/>
      <c r="R59" s="35"/>
      <c r="S59" s="35"/>
      <c r="T59" s="35"/>
      <c r="U59" s="35"/>
      <c r="V59" s="35"/>
      <c r="W59" s="35"/>
      <c r="X59" s="35"/>
      <c r="Y59" s="35"/>
      <c r="Z59" s="35"/>
    </row>
    <row r="60" spans="1:26" ht="15.75" customHeight="1" thickBot="1" x14ac:dyDescent="0.3">
      <c r="A60" s="174" t="s">
        <v>214</v>
      </c>
      <c r="B60" s="175"/>
      <c r="C60" s="175"/>
      <c r="D60" s="175"/>
      <c r="E60" s="175"/>
      <c r="F60" s="175"/>
      <c r="G60" s="175"/>
      <c r="H60" s="176"/>
      <c r="I60" s="103" t="s">
        <v>198</v>
      </c>
      <c r="J60" s="104" t="s">
        <v>199</v>
      </c>
      <c r="K60" s="89"/>
      <c r="L60" s="89"/>
      <c r="M60" s="89"/>
      <c r="N60" s="95"/>
      <c r="O60" s="90" t="s">
        <v>201</v>
      </c>
      <c r="P60" s="35"/>
      <c r="Q60" s="35"/>
      <c r="R60" s="35"/>
      <c r="S60" s="35"/>
      <c r="T60" s="35"/>
      <c r="U60" s="35"/>
      <c r="V60" s="35"/>
      <c r="W60" s="35"/>
      <c r="X60" s="35"/>
      <c r="Y60" s="35"/>
      <c r="Z60" s="35"/>
    </row>
    <row r="61" spans="1:26" ht="46.9" customHeight="1" thickBot="1" x14ac:dyDescent="0.3">
      <c r="A61" s="105">
        <v>1</v>
      </c>
      <c r="B61" s="177" t="s">
        <v>215</v>
      </c>
      <c r="C61" s="177"/>
      <c r="D61" s="177"/>
      <c r="E61" s="177"/>
      <c r="F61" s="178"/>
      <c r="G61" s="179"/>
      <c r="H61" s="180"/>
      <c r="I61" s="106" t="s">
        <v>216</v>
      </c>
      <c r="J61" s="107">
        <v>0</v>
      </c>
      <c r="K61" s="89"/>
      <c r="L61" s="89"/>
      <c r="M61" s="89"/>
      <c r="N61" s="95"/>
      <c r="O61" s="108">
        <f>J61</f>
        <v>0</v>
      </c>
      <c r="P61" s="35"/>
      <c r="Q61" s="35"/>
      <c r="R61" s="35"/>
      <c r="S61" s="35"/>
      <c r="T61" s="35"/>
      <c r="U61" s="35"/>
      <c r="V61" s="35"/>
      <c r="W61" s="35"/>
      <c r="X61" s="35"/>
      <c r="Y61" s="35"/>
      <c r="Z61" s="35"/>
    </row>
    <row r="62" spans="1:26" ht="38.450000000000003" customHeight="1" thickBot="1" x14ac:dyDescent="0.3">
      <c r="A62" s="109">
        <v>2</v>
      </c>
      <c r="B62" s="181" t="s">
        <v>217</v>
      </c>
      <c r="C62" s="181"/>
      <c r="D62" s="181"/>
      <c r="E62" s="181"/>
      <c r="F62" s="182"/>
      <c r="G62" s="183"/>
      <c r="H62" s="184"/>
      <c r="I62" s="110" t="s">
        <v>216</v>
      </c>
      <c r="J62" s="111">
        <v>0</v>
      </c>
      <c r="K62" s="89"/>
      <c r="L62" s="89"/>
      <c r="M62" s="89"/>
      <c r="N62" s="95"/>
      <c r="O62" s="108">
        <f>J62</f>
        <v>0</v>
      </c>
      <c r="P62" s="35"/>
      <c r="Q62" s="35"/>
      <c r="R62" s="35"/>
      <c r="S62" s="35"/>
      <c r="T62" s="35"/>
      <c r="U62" s="35"/>
      <c r="V62" s="35"/>
      <c r="W62" s="35"/>
      <c r="X62" s="35"/>
      <c r="Y62" s="35"/>
      <c r="Z62" s="35"/>
    </row>
    <row r="63" spans="1:26" ht="38.450000000000003" customHeight="1" thickBot="1" x14ac:dyDescent="0.3">
      <c r="A63" s="112">
        <v>3</v>
      </c>
      <c r="B63" s="185" t="s">
        <v>218</v>
      </c>
      <c r="C63" s="185"/>
      <c r="D63" s="185"/>
      <c r="E63" s="185"/>
      <c r="F63" s="186"/>
      <c r="G63" s="187"/>
      <c r="H63" s="188"/>
      <c r="I63" s="113" t="s">
        <v>216</v>
      </c>
      <c r="J63" s="114">
        <v>0</v>
      </c>
      <c r="K63" s="89"/>
      <c r="L63" s="89"/>
      <c r="M63" s="89"/>
      <c r="N63" s="95"/>
      <c r="O63" s="108">
        <f>J63</f>
        <v>0</v>
      </c>
      <c r="P63" s="35"/>
      <c r="Q63" s="35"/>
      <c r="R63" s="35"/>
      <c r="S63" s="35"/>
      <c r="T63" s="35"/>
      <c r="U63" s="35"/>
      <c r="V63" s="35"/>
      <c r="W63" s="35"/>
      <c r="X63" s="35"/>
      <c r="Y63" s="35"/>
      <c r="Z63" s="35"/>
    </row>
    <row r="64" spans="1:26" ht="15.75" customHeight="1" thickBot="1" x14ac:dyDescent="0.3">
      <c r="A64" s="159" t="s">
        <v>219</v>
      </c>
      <c r="B64" s="160"/>
      <c r="C64" s="160"/>
      <c r="D64" s="160"/>
      <c r="E64" s="160"/>
      <c r="F64" s="160"/>
      <c r="G64" s="160"/>
      <c r="H64" s="160"/>
      <c r="I64" s="161"/>
      <c r="J64" s="115">
        <f>J61+J62+J63</f>
        <v>0</v>
      </c>
      <c r="K64" s="98"/>
      <c r="L64" s="98"/>
      <c r="M64" s="98"/>
      <c r="N64" s="95"/>
      <c r="O64" s="116"/>
      <c r="P64" s="35"/>
      <c r="Q64" s="35"/>
      <c r="R64" s="35"/>
      <c r="S64" s="35"/>
      <c r="T64" s="35"/>
      <c r="U64" s="35"/>
      <c r="V64" s="35"/>
      <c r="W64" s="35"/>
      <c r="X64" s="35"/>
      <c r="Y64" s="35"/>
      <c r="Z64" s="35"/>
    </row>
    <row r="65" spans="1:26" ht="15.75" customHeight="1" thickTop="1" thickBot="1" x14ac:dyDescent="0.3">
      <c r="A65" s="162" t="s">
        <v>220</v>
      </c>
      <c r="B65" s="163"/>
      <c r="C65" s="163"/>
      <c r="D65" s="163"/>
      <c r="E65" s="163"/>
      <c r="F65" s="163"/>
      <c r="G65" s="163"/>
      <c r="H65" s="163"/>
      <c r="I65" s="163"/>
      <c r="J65" s="164"/>
      <c r="K65" s="117"/>
      <c r="L65" s="117"/>
      <c r="M65" s="98"/>
      <c r="N65" s="95"/>
      <c r="O65" s="118">
        <f>SUM(O61:O63)</f>
        <v>0</v>
      </c>
      <c r="P65" s="35"/>
      <c r="Q65" s="35"/>
      <c r="R65" s="35"/>
      <c r="S65" s="35"/>
      <c r="T65" s="35"/>
      <c r="U65" s="35"/>
      <c r="V65" s="35"/>
      <c r="W65" s="35"/>
      <c r="X65" s="35"/>
      <c r="Y65" s="35"/>
      <c r="Z65" s="35"/>
    </row>
    <row r="66" spans="1:26" ht="15.75" customHeight="1" x14ac:dyDescent="0.25">
      <c r="A66" s="102"/>
      <c r="B66" s="102"/>
      <c r="C66" s="102"/>
      <c r="D66" s="102"/>
      <c r="E66" s="102"/>
      <c r="F66" s="102"/>
      <c r="G66" s="102"/>
      <c r="H66" s="102"/>
      <c r="I66" s="102"/>
      <c r="J66" s="102"/>
      <c r="K66" s="102"/>
      <c r="L66" s="102"/>
      <c r="M66" s="102"/>
      <c r="N66" s="102"/>
      <c r="O66" s="102"/>
      <c r="P66" s="35"/>
      <c r="Q66" s="35"/>
      <c r="R66" s="35"/>
      <c r="S66" s="35"/>
      <c r="T66" s="35"/>
      <c r="U66" s="35"/>
      <c r="V66" s="35"/>
      <c r="W66" s="35"/>
      <c r="X66" s="35"/>
      <c r="Y66" s="35"/>
      <c r="Z66" s="35"/>
    </row>
    <row r="67" spans="1:26" ht="15.75" customHeight="1" thickBot="1" x14ac:dyDescent="0.3">
      <c r="A67" s="102"/>
      <c r="B67" s="102"/>
      <c r="C67" s="102"/>
      <c r="D67" s="102"/>
      <c r="E67" s="102"/>
      <c r="F67" s="102"/>
      <c r="G67" s="102"/>
      <c r="H67" s="102"/>
      <c r="I67" s="102"/>
      <c r="J67" s="102"/>
      <c r="K67" s="102"/>
      <c r="L67" s="102"/>
      <c r="M67" s="102"/>
      <c r="N67" s="102"/>
      <c r="O67" s="102"/>
      <c r="P67" s="35"/>
      <c r="Q67" s="35"/>
      <c r="R67" s="35"/>
      <c r="S67" s="35"/>
      <c r="T67" s="35"/>
      <c r="U67" s="35"/>
      <c r="V67" s="35"/>
      <c r="W67" s="35"/>
      <c r="X67" s="35"/>
      <c r="Y67" s="35"/>
      <c r="Z67" s="35"/>
    </row>
    <row r="68" spans="1:26" ht="15.75" customHeight="1" thickBot="1" x14ac:dyDescent="0.3">
      <c r="A68" s="165" t="s">
        <v>221</v>
      </c>
      <c r="B68" s="166"/>
      <c r="C68" s="166"/>
      <c r="D68" s="166"/>
      <c r="E68" s="166"/>
      <c r="F68" s="166"/>
      <c r="G68" s="166"/>
      <c r="H68" s="166"/>
      <c r="I68" s="166"/>
      <c r="J68" s="166"/>
      <c r="K68" s="166"/>
      <c r="L68" s="166"/>
      <c r="M68" s="166"/>
      <c r="N68" s="166"/>
      <c r="O68" s="167"/>
      <c r="P68" s="35"/>
      <c r="Q68" s="35"/>
      <c r="R68" s="35"/>
      <c r="S68" s="35"/>
      <c r="T68" s="35"/>
      <c r="U68" s="35"/>
      <c r="V68" s="35"/>
      <c r="W68" s="35"/>
      <c r="X68" s="35"/>
      <c r="Y68" s="35"/>
      <c r="Z68" s="35"/>
    </row>
    <row r="69" spans="1:26" ht="15.75" customHeight="1" thickBot="1" x14ac:dyDescent="0.3">
      <c r="A69" s="119"/>
      <c r="B69" s="120"/>
      <c r="C69" s="120"/>
      <c r="D69" s="120"/>
      <c r="E69" s="120"/>
      <c r="F69" s="120"/>
      <c r="G69" s="120"/>
      <c r="H69" s="120"/>
      <c r="I69" s="120"/>
      <c r="J69" s="120"/>
      <c r="K69" s="120"/>
      <c r="L69" s="120"/>
      <c r="M69" s="120"/>
      <c r="N69" s="120"/>
      <c r="O69" s="121"/>
      <c r="P69" s="35"/>
      <c r="Q69" s="35"/>
      <c r="R69" s="35"/>
      <c r="S69" s="35"/>
      <c r="T69" s="35"/>
      <c r="U69" s="35"/>
      <c r="V69" s="35"/>
      <c r="W69" s="35"/>
      <c r="X69" s="35"/>
      <c r="Y69" s="35"/>
      <c r="Z69" s="35"/>
    </row>
    <row r="70" spans="1:26" ht="15.75" customHeight="1" thickTop="1" x14ac:dyDescent="0.25">
      <c r="A70" s="168" t="s">
        <v>68</v>
      </c>
      <c r="B70" s="169"/>
      <c r="C70" s="169"/>
      <c r="D70" s="169"/>
      <c r="E70" s="169"/>
      <c r="F70" s="169"/>
      <c r="G70" s="169"/>
      <c r="H70" s="169"/>
      <c r="I70" s="169"/>
      <c r="J70" s="169"/>
      <c r="K70" s="170"/>
      <c r="L70" s="122"/>
      <c r="M70" s="122"/>
      <c r="N70" s="123"/>
      <c r="O70" s="124">
        <f>O11</f>
        <v>17.29</v>
      </c>
      <c r="P70" s="35"/>
      <c r="Q70" s="35"/>
      <c r="R70" s="35"/>
      <c r="S70" s="35"/>
      <c r="T70" s="35"/>
      <c r="U70" s="35"/>
      <c r="V70" s="35"/>
      <c r="W70" s="35"/>
      <c r="X70" s="35"/>
      <c r="Y70" s="35"/>
      <c r="Z70" s="35"/>
    </row>
    <row r="71" spans="1:26" ht="15.75" customHeight="1" x14ac:dyDescent="0.25">
      <c r="A71" s="151" t="s">
        <v>222</v>
      </c>
      <c r="B71" s="152"/>
      <c r="C71" s="152"/>
      <c r="D71" s="152"/>
      <c r="E71" s="152"/>
      <c r="F71" s="152"/>
      <c r="G71" s="152"/>
      <c r="H71" s="152"/>
      <c r="I71" s="152"/>
      <c r="J71" s="152"/>
      <c r="K71" s="153"/>
      <c r="L71" s="122"/>
      <c r="M71" s="122"/>
      <c r="N71" s="123"/>
      <c r="O71" s="125">
        <f>O57</f>
        <v>0</v>
      </c>
      <c r="P71" s="35"/>
      <c r="Q71" s="35"/>
      <c r="R71" s="35"/>
      <c r="S71" s="35"/>
      <c r="T71" s="35"/>
      <c r="U71" s="35"/>
      <c r="V71" s="35"/>
      <c r="W71" s="35"/>
      <c r="X71" s="35"/>
      <c r="Y71" s="35"/>
      <c r="Z71" s="35"/>
    </row>
    <row r="72" spans="1:26" ht="15.75" customHeight="1" x14ac:dyDescent="0.25">
      <c r="A72" s="151" t="s">
        <v>220</v>
      </c>
      <c r="B72" s="152"/>
      <c r="C72" s="152"/>
      <c r="D72" s="152"/>
      <c r="E72" s="152"/>
      <c r="F72" s="152"/>
      <c r="G72" s="152"/>
      <c r="H72" s="152"/>
      <c r="I72" s="152"/>
      <c r="J72" s="152"/>
      <c r="K72" s="153"/>
      <c r="L72" s="122"/>
      <c r="M72" s="122"/>
      <c r="N72" s="123"/>
      <c r="O72" s="126">
        <f>O65</f>
        <v>0</v>
      </c>
      <c r="P72" s="35"/>
      <c r="Q72" s="35"/>
      <c r="R72" s="35"/>
      <c r="S72" s="35"/>
      <c r="T72" s="35"/>
      <c r="U72" s="35"/>
      <c r="V72" s="35"/>
      <c r="W72" s="35"/>
      <c r="X72" s="35"/>
      <c r="Y72" s="35"/>
      <c r="Z72" s="35"/>
    </row>
    <row r="73" spans="1:26" ht="15.75" customHeight="1" thickBot="1" x14ac:dyDescent="0.3">
      <c r="A73" s="154" t="s">
        <v>223</v>
      </c>
      <c r="B73" s="155"/>
      <c r="C73" s="155"/>
      <c r="D73" s="155"/>
      <c r="E73" s="155"/>
      <c r="F73" s="155"/>
      <c r="G73" s="155"/>
      <c r="H73" s="155"/>
      <c r="I73" s="155"/>
      <c r="J73" s="127" t="s">
        <v>235</v>
      </c>
      <c r="K73" s="128" t="s">
        <v>236</v>
      </c>
      <c r="L73" s="122"/>
      <c r="M73" s="122"/>
      <c r="N73" s="123"/>
      <c r="O73" s="126"/>
      <c r="P73" s="35"/>
      <c r="Q73" s="35"/>
      <c r="R73" s="35"/>
      <c r="S73" s="35"/>
      <c r="T73" s="35"/>
      <c r="U73" s="35"/>
      <c r="V73" s="35"/>
      <c r="W73" s="35"/>
      <c r="X73" s="35"/>
      <c r="Y73" s="35"/>
      <c r="Z73" s="35"/>
    </row>
    <row r="74" spans="1:26" ht="15.75" customHeight="1" thickTop="1" thickBot="1" x14ac:dyDescent="0.3">
      <c r="A74" s="156" t="s">
        <v>225</v>
      </c>
      <c r="B74" s="157"/>
      <c r="C74" s="157"/>
      <c r="D74" s="157"/>
      <c r="E74" s="157"/>
      <c r="F74" s="157"/>
      <c r="G74" s="157"/>
      <c r="H74" s="157"/>
      <c r="I74" s="157"/>
      <c r="J74" s="157"/>
      <c r="K74" s="158"/>
      <c r="L74" s="129"/>
      <c r="M74" s="130"/>
      <c r="N74" s="19"/>
      <c r="O74" s="20">
        <f>SUM(O70:O72)</f>
        <v>17.29</v>
      </c>
      <c r="P74" s="35"/>
      <c r="Q74" s="35"/>
      <c r="R74" s="35"/>
      <c r="S74" s="35"/>
      <c r="T74" s="35"/>
      <c r="U74" s="35"/>
      <c r="V74" s="35"/>
      <c r="W74" s="35"/>
      <c r="X74" s="35"/>
      <c r="Y74" s="35"/>
      <c r="Z74" s="35"/>
    </row>
    <row r="75" spans="1:26" ht="15.75" customHeigh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x14ac:dyDescent="0.25"/>
    <row r="124" spans="1:26" ht="15.75" customHeight="1" x14ac:dyDescent="0.25"/>
    <row r="125" spans="1:26" ht="15.75" customHeight="1" x14ac:dyDescent="0.25"/>
    <row r="126" spans="1:26" ht="15.75" customHeight="1" x14ac:dyDescent="0.25"/>
    <row r="127" spans="1:26" ht="15.75" customHeight="1" x14ac:dyDescent="0.25"/>
    <row r="128" spans="1:26"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CnaHa12vr5+FDEJ23BbwCAWVsE3/c6KLHxMKyWS6obf+iFuM9sO6Sw57zj3BycroG2tFJ1oLnqcVuzRHiznSeQ==" saltValue="/byYxsNs2ST4C5sOJU86I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ELEGIBLES</vt:lpstr>
      <vt:lpstr>COPETE JOSÉ </vt:lpstr>
      <vt:lpstr>MOLINA DOUGLAS</vt:lpstr>
      <vt:lpstr>PARRA GIOVANI</vt:lpstr>
      <vt:lpstr>CAPERA JAVIER</vt:lpstr>
      <vt:lpstr>NÚÑEZ CHRISTIAN</vt:lpstr>
      <vt:lpstr>MARTINEZ NICOLAS</vt:lpstr>
      <vt:lpstr>RICCARDI DAVIDE</vt:lpstr>
      <vt:lpstr>BARRERA ANDREA </vt:lpstr>
      <vt:lpstr>TORRES LEIDY</vt:lpstr>
      <vt:lpstr>LONDOÑO EDGAR</vt:lpstr>
      <vt:lpstr>BELTRAN ANGELICA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ROSANA</dc:creator>
  <cp:lastModifiedBy>UT</cp:lastModifiedBy>
  <dcterms:created xsi:type="dcterms:W3CDTF">2022-05-29T22:19:37Z</dcterms:created>
  <dcterms:modified xsi:type="dcterms:W3CDTF">2022-08-02T22:44:05Z</dcterms:modified>
</cp:coreProperties>
</file>