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OS\Desktop\Unidad Academica\5. Ciencias de la Educación\"/>
    </mc:Choice>
  </mc:AlternateContent>
  <workbookProtection workbookAlgorithmName="SHA-512" workbookHashValue="0k+MY2gWCDEiiTB+wHtoLZu/dmlINNYL8s4uYTdRh5We0e6z81RU4amVffHnVZk7XkiWIspEjy6vrMs4+Z0OdA==" workbookSaltValue="GsNIKZzZ0sZwRrMgl0DrMQ==" workbookSpinCount="100000" lockStructure="1"/>
  <bookViews>
    <workbookView showHorizontalScroll="0" showVerticalScroll="0" xWindow="0" yWindow="0" windowWidth="23040" windowHeight="8910" tabRatio="984"/>
  </bookViews>
  <sheets>
    <sheet name="ELEGIBLES " sheetId="1" r:id="rId1"/>
    <sheet name="GIOVANNY AVENDAÑO" sheetId="10" r:id="rId2"/>
    <sheet name="ROBINZON PIÑEROS" sheetId="11" r:id="rId3"/>
    <sheet name="JOSÉ DÍAZ" sheetId="8" r:id="rId4"/>
    <sheet name="WILLIAM MEDINA" sheetId="6" r:id="rId5"/>
    <sheet name="CLAUDIA DEVIA" sheetId="4" r:id="rId6"/>
    <sheet name="MIGUEL SILVA" sheetId="2" r:id="rId7"/>
    <sheet name="JHONATAN  GUTIÉRREZ" sheetId="5" r:id="rId8"/>
    <sheet name="ISRAEL CABEZA" sheetId="3" r:id="rId9"/>
    <sheet name="ANDRÉS BAUTISTA" sheetId="9" r:id="rId10"/>
    <sheet name="KHAREN PINILLA" sheetId="12"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6" i="4" l="1"/>
  <c r="I12" i="1" l="1"/>
  <c r="I11" i="1"/>
  <c r="I10" i="1"/>
  <c r="I9" i="1"/>
  <c r="I8" i="1"/>
  <c r="I6" i="1"/>
  <c r="O70" i="5"/>
  <c r="J64" i="5"/>
  <c r="O63" i="5"/>
  <c r="O62" i="5"/>
  <c r="O61" i="5"/>
  <c r="K56" i="5"/>
  <c r="J56" i="5"/>
  <c r="O55" i="5"/>
  <c r="O54" i="5"/>
  <c r="O53" i="5"/>
  <c r="O52" i="5"/>
  <c r="O51" i="5"/>
  <c r="O50" i="5"/>
  <c r="O49" i="5"/>
  <c r="O70" i="12"/>
  <c r="J64" i="12"/>
  <c r="O63" i="12"/>
  <c r="O62" i="12"/>
  <c r="O61" i="12"/>
  <c r="K56" i="12"/>
  <c r="J56" i="12"/>
  <c r="O55" i="12"/>
  <c r="O54" i="12"/>
  <c r="O53" i="12"/>
  <c r="O52" i="12"/>
  <c r="O51" i="12"/>
  <c r="O50" i="12"/>
  <c r="O49" i="12"/>
  <c r="O70" i="10"/>
  <c r="J64" i="10"/>
  <c r="O63" i="10"/>
  <c r="O62" i="10"/>
  <c r="O61" i="10"/>
  <c r="O65" i="10" s="1"/>
  <c r="O72" i="10" s="1"/>
  <c r="K56" i="10"/>
  <c r="J56" i="10"/>
  <c r="O55" i="10"/>
  <c r="O54" i="10"/>
  <c r="O53" i="10"/>
  <c r="O52" i="10"/>
  <c r="O51" i="10"/>
  <c r="O50" i="10"/>
  <c r="O49" i="10"/>
  <c r="O70" i="11"/>
  <c r="J64" i="11"/>
  <c r="O63" i="11"/>
  <c r="O62" i="11"/>
  <c r="O61" i="11"/>
  <c r="K56" i="11"/>
  <c r="J56" i="11"/>
  <c r="O55" i="11"/>
  <c r="O54" i="11"/>
  <c r="O53" i="11"/>
  <c r="O52" i="11"/>
  <c r="O51" i="11"/>
  <c r="O50" i="11"/>
  <c r="O49" i="11"/>
  <c r="O70" i="9"/>
  <c r="J64" i="9"/>
  <c r="O63" i="9"/>
  <c r="O62" i="9"/>
  <c r="O61" i="9"/>
  <c r="O65" i="9" s="1"/>
  <c r="O72" i="9" s="1"/>
  <c r="K56" i="9"/>
  <c r="J56" i="9"/>
  <c r="O55" i="9"/>
  <c r="O54" i="9"/>
  <c r="O53" i="9"/>
  <c r="O52" i="9"/>
  <c r="O51" i="9"/>
  <c r="O50" i="9"/>
  <c r="O49" i="9"/>
  <c r="O70" i="8"/>
  <c r="J64" i="8"/>
  <c r="O63" i="8"/>
  <c r="O62" i="8"/>
  <c r="O61" i="8"/>
  <c r="K56" i="8"/>
  <c r="J56" i="8"/>
  <c r="O56" i="8" s="1"/>
  <c r="O57" i="8" s="1"/>
  <c r="O71" i="8" s="1"/>
  <c r="O55" i="8"/>
  <c r="O54" i="8"/>
  <c r="O53" i="8"/>
  <c r="O52" i="8"/>
  <c r="O51" i="8"/>
  <c r="O50" i="8"/>
  <c r="O49" i="8"/>
  <c r="O70" i="4"/>
  <c r="J64" i="4"/>
  <c r="O63" i="4"/>
  <c r="O62" i="4"/>
  <c r="O61" i="4"/>
  <c r="K56" i="4"/>
  <c r="J56" i="4"/>
  <c r="O55" i="4"/>
  <c r="O54" i="4"/>
  <c r="O53" i="4"/>
  <c r="O52" i="4"/>
  <c r="O51" i="4"/>
  <c r="O50" i="4"/>
  <c r="O49" i="4"/>
  <c r="O70" i="2"/>
  <c r="J64" i="2"/>
  <c r="O63" i="2"/>
  <c r="O62" i="2"/>
  <c r="O61" i="2"/>
  <c r="K56" i="2"/>
  <c r="J56" i="2"/>
  <c r="O55" i="2"/>
  <c r="O54" i="2"/>
  <c r="O53" i="2"/>
  <c r="O52" i="2"/>
  <c r="O51" i="2"/>
  <c r="O50" i="2"/>
  <c r="O49" i="2"/>
  <c r="O70" i="6"/>
  <c r="J64" i="6"/>
  <c r="O63" i="6"/>
  <c r="O62" i="6"/>
  <c r="O61" i="6"/>
  <c r="O65" i="6" s="1"/>
  <c r="O72" i="6" s="1"/>
  <c r="K56" i="6"/>
  <c r="J56" i="6"/>
  <c r="O55" i="6"/>
  <c r="O54" i="6"/>
  <c r="O53" i="6"/>
  <c r="O52" i="6"/>
  <c r="O51" i="6"/>
  <c r="O50" i="6"/>
  <c r="O49" i="6"/>
  <c r="O70" i="3"/>
  <c r="J64" i="3"/>
  <c r="O63" i="3"/>
  <c r="O62" i="3"/>
  <c r="O61" i="3"/>
  <c r="K56" i="3"/>
  <c r="J56" i="3"/>
  <c r="O55" i="3"/>
  <c r="O54" i="3"/>
  <c r="O53" i="3"/>
  <c r="O52" i="3"/>
  <c r="O51" i="3"/>
  <c r="O50" i="3"/>
  <c r="O49" i="3"/>
  <c r="O56" i="12" l="1"/>
  <c r="O57" i="12" s="1"/>
  <c r="O71" i="12" s="1"/>
  <c r="O65" i="12"/>
  <c r="O72" i="12" s="1"/>
  <c r="O56" i="9"/>
  <c r="O57" i="9" s="1"/>
  <c r="O71" i="9" s="1"/>
  <c r="O74" i="9" s="1"/>
  <c r="O65" i="3"/>
  <c r="O72" i="3" s="1"/>
  <c r="O56" i="3"/>
  <c r="O57" i="3" s="1"/>
  <c r="O71" i="3" s="1"/>
  <c r="O65" i="11"/>
  <c r="O72" i="11" s="1"/>
  <c r="O65" i="8"/>
  <c r="O72" i="8" s="1"/>
  <c r="O65" i="4"/>
  <c r="O72" i="4" s="1"/>
  <c r="O65" i="2"/>
  <c r="O72" i="2" s="1"/>
  <c r="O65" i="5"/>
  <c r="O72" i="5" s="1"/>
  <c r="O56" i="10"/>
  <c r="O57" i="10" s="1"/>
  <c r="O71" i="10" s="1"/>
  <c r="O74" i="10" s="1"/>
  <c r="O56" i="11"/>
  <c r="O57" i="11" s="1"/>
  <c r="O71" i="11" s="1"/>
  <c r="O56" i="4"/>
  <c r="O57" i="4" s="1"/>
  <c r="O71" i="4" s="1"/>
  <c r="O56" i="2"/>
  <c r="O57" i="2" s="1"/>
  <c r="O71" i="2" s="1"/>
  <c r="O56" i="6"/>
  <c r="O57" i="6" s="1"/>
  <c r="O71" i="6" s="1"/>
  <c r="O74" i="6" s="1"/>
  <c r="O56" i="5"/>
  <c r="O57" i="5" s="1"/>
  <c r="O71" i="5" s="1"/>
  <c r="O74" i="8"/>
  <c r="O74" i="12" l="1"/>
  <c r="O74" i="3"/>
  <c r="O74" i="11"/>
  <c r="I7" i="1" s="1"/>
  <c r="O74" i="4"/>
  <c r="O74" i="2"/>
  <c r="O74" i="5"/>
  <c r="O26" i="12"/>
  <c r="O31" i="12" l="1"/>
  <c r="O41" i="11" l="1"/>
  <c r="O11" i="11"/>
  <c r="O41" i="10"/>
  <c r="O11" i="10"/>
  <c r="O41" i="9"/>
  <c r="O11" i="9"/>
  <c r="O41" i="8"/>
  <c r="O11" i="8"/>
  <c r="O41" i="6"/>
  <c r="O11" i="6"/>
  <c r="O41" i="4"/>
  <c r="O11" i="4"/>
  <c r="O41" i="2"/>
  <c r="O11" i="2"/>
  <c r="O11" i="5"/>
  <c r="O41" i="5"/>
  <c r="O41" i="3"/>
  <c r="O11" i="3"/>
  <c r="O31" i="11"/>
  <c r="O31" i="10"/>
  <c r="O26" i="10"/>
  <c r="O31" i="9"/>
  <c r="O31" i="4" l="1"/>
  <c r="P32" i="4"/>
  <c r="O26" i="2" l="1"/>
  <c r="O31" i="2"/>
  <c r="O36" i="12"/>
  <c r="O36" i="11"/>
  <c r="O36" i="9"/>
  <c r="O36" i="8"/>
  <c r="O36" i="6"/>
  <c r="O36" i="4"/>
  <c r="O36" i="3"/>
  <c r="O26" i="5" l="1"/>
  <c r="O31" i="5"/>
  <c r="O26" i="3"/>
  <c r="O31" i="3"/>
  <c r="O38" i="12" l="1"/>
  <c r="O33" i="12"/>
  <c r="K11" i="12" s="1"/>
  <c r="O28" i="12"/>
  <c r="O23" i="12"/>
  <c r="I11" i="12"/>
  <c r="G11" i="12"/>
  <c r="E11" i="12"/>
  <c r="C11" i="12"/>
  <c r="O38" i="11"/>
  <c r="O33" i="11"/>
  <c r="K11" i="11" s="1"/>
  <c r="O28" i="11"/>
  <c r="O23" i="11"/>
  <c r="I11" i="11"/>
  <c r="G11" i="11"/>
  <c r="E11" i="11"/>
  <c r="C11" i="11"/>
  <c r="O38" i="10"/>
  <c r="O33" i="10"/>
  <c r="K11" i="10" s="1"/>
  <c r="O28" i="10"/>
  <c r="O23" i="10"/>
  <c r="I11" i="10"/>
  <c r="G11" i="10"/>
  <c r="E11" i="10"/>
  <c r="C11" i="10"/>
  <c r="O38" i="9"/>
  <c r="O33" i="9"/>
  <c r="K11" i="9" s="1"/>
  <c r="O28" i="9"/>
  <c r="O23" i="9"/>
  <c r="I11" i="9"/>
  <c r="G11" i="9"/>
  <c r="E11" i="9"/>
  <c r="C11" i="9"/>
  <c r="O38" i="8"/>
  <c r="O33" i="8"/>
  <c r="K11" i="8" s="1"/>
  <c r="O28" i="8"/>
  <c r="O23" i="8"/>
  <c r="I11" i="8"/>
  <c r="G11" i="8"/>
  <c r="E11" i="8"/>
  <c r="C11" i="8"/>
  <c r="O38" i="6"/>
  <c r="O33" i="6"/>
  <c r="K11" i="6" s="1"/>
  <c r="O28" i="6"/>
  <c r="J11" i="6" s="1"/>
  <c r="O23" i="6"/>
  <c r="I11" i="6"/>
  <c r="G11" i="6"/>
  <c r="E11" i="6"/>
  <c r="C11" i="6"/>
  <c r="O41" i="12" l="1"/>
  <c r="L11" i="12"/>
  <c r="L11" i="11"/>
  <c r="L11" i="10"/>
  <c r="L11" i="9"/>
  <c r="L11" i="8"/>
  <c r="L11" i="6"/>
  <c r="J11" i="12"/>
  <c r="J11" i="11"/>
  <c r="J11" i="10"/>
  <c r="J11" i="9"/>
  <c r="J11" i="8"/>
  <c r="O11" i="12" l="1"/>
  <c r="I15" i="1" s="1"/>
  <c r="I14" i="1"/>
  <c r="O23" i="5"/>
  <c r="O28" i="5" l="1"/>
  <c r="J11" i="5" s="1"/>
  <c r="O38" i="5"/>
  <c r="O33" i="5"/>
  <c r="K11" i="5" s="1"/>
  <c r="I11" i="5"/>
  <c r="G11" i="5"/>
  <c r="E11" i="5"/>
  <c r="C11" i="5"/>
  <c r="L11" i="5" l="1"/>
  <c r="C11" i="4" l="1"/>
  <c r="E11" i="4"/>
  <c r="G11" i="4"/>
  <c r="I11" i="4"/>
  <c r="O23" i="4"/>
  <c r="O28" i="4"/>
  <c r="J11" i="4" s="1"/>
  <c r="O33" i="4"/>
  <c r="K11" i="4" s="1"/>
  <c r="O38" i="4"/>
  <c r="C11" i="3"/>
  <c r="E11" i="3"/>
  <c r="G11" i="3"/>
  <c r="I11" i="3"/>
  <c r="O23" i="3"/>
  <c r="O28" i="3"/>
  <c r="O33" i="3"/>
  <c r="K11" i="3" s="1"/>
  <c r="O38" i="3"/>
  <c r="L11" i="3" s="1"/>
  <c r="L11" i="4" l="1"/>
  <c r="J11" i="3"/>
  <c r="I13" i="1" s="1"/>
  <c r="O38" i="2" l="1"/>
  <c r="O33" i="2"/>
  <c r="K11" i="2" s="1"/>
  <c r="O28" i="2"/>
  <c r="J11" i="2" s="1"/>
  <c r="O23" i="2"/>
  <c r="I11" i="2"/>
  <c r="G11" i="2"/>
  <c r="E11" i="2"/>
  <c r="C11" i="2"/>
  <c r="L11" i="2" l="1"/>
</calcChain>
</file>

<file path=xl/sharedStrings.xml><?xml version="1.0" encoding="utf-8"?>
<sst xmlns="http://schemas.openxmlformats.org/spreadsheetml/2006/main" count="935" uniqueCount="165">
  <si>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</si>
  <si>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</si>
  <si>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</si>
  <si>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</si>
  <si>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</si>
  <si>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</si>
  <si>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</si>
  <si>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</si>
  <si>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</si>
  <si>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</si>
  <si>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</si>
  <si>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</si>
  <si>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</si>
  <si>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X</t>
  </si>
  <si>
    <t>C</t>
  </si>
  <si>
    <t>U N I V E R S I D A D  D E L  T O L I M A</t>
  </si>
  <si>
    <t>V I C E R R E C T O R Í A    D E    D O C E N C I A</t>
  </si>
  <si>
    <t>CONVOCATORIA 2022</t>
  </si>
  <si>
    <t>REQUERIMIENTO PROFESORES:</t>
  </si>
  <si>
    <t>CÓDIGO:</t>
  </si>
  <si>
    <t>UNIDAD ACADÉMICA:</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</si>
  <si>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</si>
  <si>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</si>
  <si>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</si>
  <si>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</si>
  <si>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</si>
  <si>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</si>
  <si>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</si>
  <si>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</si>
  <si>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</si>
  <si>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</si>
  <si>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</si>
  <si>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</si>
  <si>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</si>
  <si>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</si>
  <si>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</si>
  <si>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</si>
  <si>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</si>
  <si>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</si>
  <si>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10 PUNTOS)</t>
  </si>
  <si>
    <r>
      <t xml:space="preserve">EXPERIENCIA PROFESIONAL
</t>
    </r>
    <r>
      <rPr>
        <b/>
        <sz val="8"/>
        <rFont val="Arial"/>
        <family val="2"/>
      </rPr>
      <t>(INCLUYE EXPERIENCIA EN INVESTIGACIÓN Y PROYECCIÓN SOCIAL)</t>
    </r>
  </si>
  <si>
    <t>TOTAL EXPERIENCIA PROFESIONAL</t>
  </si>
  <si>
    <t>EXPERIENCIA DOCENTE (HASTA 10 PUNTOS)</t>
  </si>
  <si>
    <t>EXPERIENCIA DOCENTE</t>
  </si>
  <si>
    <t>TOTAL EXPERIENCIA DOCENTE</t>
  </si>
  <si>
    <t>PRODUCCIÓN INTELECTUAL (HASTA 10 PUNTOS)</t>
  </si>
  <si>
    <t>PRODUCCIÓN INTELECTUAL</t>
  </si>
  <si>
    <t>TOTAL PRODUCCIÓN INTELECTUAL</t>
  </si>
  <si>
    <t>PLANTA</t>
  </si>
  <si>
    <t>FACULTAD:</t>
  </si>
  <si>
    <t>CIENCIAS DE LA EDUCACIÓN</t>
  </si>
  <si>
    <t>CE-01-2022</t>
  </si>
  <si>
    <t>FACULTAD DE CIENCIAS DE LA EDUCACIÓN</t>
  </si>
  <si>
    <t>CABEZA MORALES ISRAEL</t>
  </si>
  <si>
    <t>GUTIÉRREZ BOBADILLA JHONATAN STIVEN</t>
  </si>
  <si>
    <t>SILVA PATIÑO MIGUEL CRISTÓBAL</t>
  </si>
  <si>
    <t>DEVIA ACOSTA CLAUDIA YOLIMA INÉS</t>
  </si>
  <si>
    <t>MEDINA MENDEZ WILLIAM ALEXANDER</t>
  </si>
  <si>
    <t>DÍAZ MORA JOSÉ LEDESMAN</t>
  </si>
  <si>
    <t>BAUTISTA VARGAS ANDRÉS FELIPE</t>
  </si>
  <si>
    <t>AVENDAÑO LÓPEZ GIOVANNY ANDRÉS</t>
  </si>
  <si>
    <t xml:space="preserve">PIÑEROS LIZARAZO ROBINZON </t>
  </si>
  <si>
    <t>PINILLA GUERRERO  KHAREN VIVIANA</t>
  </si>
  <si>
    <t>LICENCIADO EN CIENCIAS SOCIALES, UPTC, 25/6/2010</t>
  </si>
  <si>
    <t>MAGISTER EN GEOGRAFÍA, UPTC, 18/12/2014 
DOCTOR EN GEOGRAFÍA, UPTC, 26/2/2021</t>
  </si>
  <si>
    <t>GEÓGRAFO, UNIVERSIDAD NACIONAL DE COLOMBIA, 26/4/2006</t>
  </si>
  <si>
    <t>ESPECIALISTA EN INSTRUMENTOS EN ORDENAMIENTO URBANO REGIONAL, UNIVERSIDAD NACIONAL DE COLOMBIA, 11/3/2008
MAGISTER EN CIENCIAS, UNIVERSIDAD FEDERAL DE RIO DE JANEIRO, 20/4/2012 - CONVALIDADO COMO MAGÍSTER EN GEOGRAFÍA</t>
  </si>
  <si>
    <t>CIENCIAS POLÍTICAS/ POLITÓLOGO, UNIVERSIDAD JAVERIANA BOGOTÁ, 7/09/2000</t>
  </si>
  <si>
    <t>ANTROPÓLOGA, UNIVERSIDAD NACIONAL DE COLOMBIA, 9/12/2004</t>
  </si>
  <si>
    <t>PROFESIONAL EN CIENCIAS SOCIALES, UNIVERSIDAD DEL TOLIMA, 24/09/2010</t>
  </si>
  <si>
    <t>HISTORIADOR, UNIVERSIDAD DEL TOLIMA, 8/04/2016</t>
  </si>
  <si>
    <t>GEÓGRAFO, UNIVERSIDAD NACIONAL DE COLOMBIA, 8/3/2010</t>
  </si>
  <si>
    <t>LICENCIADO EN CIENCIAS SOCIALES, UNIVERSIDAD DISTRITAL FRANCISCO JOSÉ DE CALDAS, 17/12/2004
SOCIÓLOGO, UNIVERSIDAD NACIONAL DE COLOMBIA, 15/12/2010</t>
  </si>
  <si>
    <t>GEÓGRAFA, UNIVERSIDAD NACIONAL DE COLOMBIA, 6/4/2011</t>
  </si>
  <si>
    <t>MAGISTER EN GEOGRAFÍA, UPTC, 29/7/2011
DOCTORA EN GEOGRAFÍA, UNIVERSIDADE ESTADUAL PAULISTA "JÚLIO DE MESQUITA FLIHO", 3/05/2018</t>
  </si>
  <si>
    <t>MAESTRIA TERRITORIO, CONFLICTO Y CULTURA, UNIVERSIDAD DEL TOLIMA, 31/1/2020</t>
  </si>
  <si>
    <t>ESPECIALISTA EN GERENCIA DE INSTITUCIONES EDUCATIVAS, UNIVERSIDAD DEL TOLIMA, 19/09/2003
MAGISTER EN TERRITORIO, CONFLICTO Y CULTURA, UNIVERSIDAD DEL TOLIMA, 26/03/2021</t>
  </si>
  <si>
    <t>ESPECIALISTA EN SISTEMAS DE INFORMACIÓN GEOGRÁFICA, UNIVERSIDAD DE MANIZALES, 28/6/2019
MAGISTER EN GEOGRAFÍA, UPTC, 18/12/2014</t>
  </si>
  <si>
    <t>MAGISTER EN GEOGRAFÍA, UNIVERSIDAD NACIONAL DE COLOMBIA, 5/4/2016</t>
  </si>
  <si>
    <t>MAGISTER EN CIENCIAS SOCIALES CON MENCIÓN EN EDUCACIÓN, FLACSO-ARGENTINA, 23/09/2013 - CONVALIDADO COMO MAGÍSTER EN CIENCIAS SOCIALES CON ÉNFASIS EN INVESTIGACIÓN EDUCATIVA
DOCTOR EN GEOGRAFÍA, UNIVERSIDADE ESTADUAL PAULISTA "JÚLIO DE MESQUITA FLIHO", 7/03/2019 - CONVALIDADO COMO DOCTOR EN GEOGRAFÍA, ÁREA DE PRODUCCIÓN DEL ESPACIO GEOGRÁFICO</t>
  </si>
  <si>
    <t>MAGÍSTER EN GEOGRAFÍA, UNIVERSIDAD NACIONAL DE COLOMBIA, 25/11/2019</t>
  </si>
  <si>
    <t>MAGISTER EN GEOGRAFÍA, UPTC, 18/12/2014</t>
  </si>
  <si>
    <t>DOCTOR EN GEOGRAFÍA, UPTC, 26/2/2021</t>
  </si>
  <si>
    <t>ESPECIALISTA EN INSTRUMENTOS EN ORDENAMIENTO URBANO REGIONAL, UNIVERSIDAD NACIONAL DE COLOMBIA, 11/3/2008</t>
  </si>
  <si>
    <t>MAGISTER EN CIENCIAS, UNIVERSIDAD FEDERAL DE RIO DE JANEIRO, 20/4/2012 - CONVALIDADO COMO MAGÍSTER EN GEOGRAFÍA</t>
  </si>
  <si>
    <t>MAESTRÍA EN GEOGRAFÍA, UPTC, 19/7/2017</t>
  </si>
  <si>
    <t>MAGISTER EN GEOGRAFÍA, UPTC, 29/7/2011</t>
  </si>
  <si>
    <t>DOCTORA EN GEOGRAFÍA, UNIVERSIDADE ESTADUAL PAULISTA "JÚLIO DE MESQUITA FLIHO", 3/05/2018</t>
  </si>
  <si>
    <t>ESPECIALISTA EN GERENCIA DE INSTITUCIONES EDUCATIVAS, UNIVERSIDAD DEL TOLIMA, 19/09/2003</t>
  </si>
  <si>
    <t>MAGISTER EN TERRITORIO, CONFLICTO Y CULTURA, UNIVERSIDAD DEL TOLIMA, 26/03/2021</t>
  </si>
  <si>
    <t>ESPECIALISTA EN SISTEMAS DE INFORMACIÓN GEOGRÁFICA, UNIVERSIDAD DE MANIZALES, 28/6/2019</t>
  </si>
  <si>
    <t>MAGISTER EN CIENCIAS SOCIALES CON MENCIÓN EN EDUCACIÓN, FLACSO-ARGENTINA, 23/09/2013 - CONVALIDADO COMO MAGÍSTER EN CIENCIAS SOCIALES CON ÉNFASIS EN INVESTIGACIÓN EDUCATIVA</t>
  </si>
  <si>
    <t>DOCTOR EN GEOGRAFÍA, UNIVERSIDADE ESTADUAL PAULISTA "JÚLIO DE MESQUITA FLIHO", 7/03/2019 - CONVALIDADO COMO DOCTOR EN GEOGRAFÍA, ÁREA DE PRODUCCIÓN DEL ESPACIO GEOGRÁFICO</t>
  </si>
  <si>
    <r>
      <t xml:space="preserve">Universidad Pedagógica y Tecnológica de Colombia-Contratista
Asistente Editorial Revista Perspectiva Geográfica 
15/03/2011-15/12/2011 = 270 días
Par académico del área Ciencias Sociales de 3 colegios del Distrito de Bogotá.
20/03/2012-04/04/2012 =  16 días
Ensamble documento - informe Renovacio de Acreditacion del programa de Ciencias Sociales 
12/07/2013-26/07/2013= 15 días
=301 días=0,84 años=0,84 puntos
</t>
    </r>
    <r>
      <rPr>
        <sz val="10"/>
        <rFont val="Arial"/>
        <family val="2"/>
      </rPr>
      <t>Joven Investigador - TC
01/02/2013-24/10/2013= 264 días=0,73 años=0,73 puntos
SECRETARIA DE EDUCACION DEPARTAMENTAL DE BOYACÁ
11/07/2016-12/02/2017= 212 días
01/01/2018-23/12/2021=1433 días
=1645 días=4,57 años=4,57 puntos
La certificación de la UPTC que incluye el Curso de actualizacion a docentes de Tunja del 23 al 26 de octubre de 2013 no es tenida en cuenta porque se traslapa con la experiencia investigativa y la experiencia como ocasional T.C.
La certificación de la UPTC como Joven investigador que incluye el periodo para Construcción de diccionario no es tenida en cuenta dado que no cumple con los términos de referencia, en el sentido de que no indica la dedicación.</t>
    </r>
  </si>
  <si>
    <r>
      <t>LA CONSTANCIA DE LA UNIVERSIDAD BENITO JUÁREZ NO ES TENIDA EN CUENTA DADO QUE NO CUMPLE CON LA TOTALIDAD DE LOS REQUISITOS ESTABLECIDOS EN LOS TÉRMINOS DE REFERENCIA: "</t>
    </r>
    <r>
      <rPr>
        <i/>
        <sz val="10"/>
        <rFont val="Arial"/>
        <family val="2"/>
      </rPr>
      <t>Adjunte el respectivo certificado oficial de extendido de calificaciones de la Universidad expedido por el Registrador o quien haga sus veces, en el que se pueda establecer el número de periodos académicos aprobados. En este documento debe establecer claramente cuantos periodos académicos tiene el posgrado y cuantos periodos tiene aprobados el aspirante"</t>
    </r>
  </si>
  <si>
    <t>Universidad Nacional de Colombia
Ocasional Horas  
22 - 02 - 08 -08 - 2021
(3 horas semanales * 24 semanas) = 72 horas 
24-08-2020 - 11-12-2020.
 (5 horas semanales * 17 semanas) = 85 horas
2-03-2021 - 02/07/2021 
(6 horas semanales * 19 semanas) = 95 horas
26 - 08 - 13 12 - 2013
(5 horas semanales * 16 semanas) = 96 horas
25/08/2008 - 15/12/2008 
(12 horas semanales * 16 semanas) = 192 horas  
11 - 02 - 2008 - 06 - 06 - 2008
(7 horas semanales * 16 semanas) = 112 horas
=652 horas=1,36 años=1,36 puntos
Universidad de Cundinamarca-Ocasional T. C. 
14/04/2020 - 20/06/2020 = 67 días=0,19 años=0,19 puntos</t>
  </si>
  <si>
    <t>Instituto de Hidrología, Meteorología y Estudios Ambientales – IDEAM
02 - 03  - 31 - 10- 2021 =240 días=0,67 años=0,67 puntos
Jardín Botánico “José Celestino Mutis”
10 - 08 - 2020 - 29 - 01 - 2021 = 211 días=0,59 años=0,59 puntos
Asociación de Geógrafos y geógrafas de la U. Nal.
01 - 06 - 2007 - 31 - 12 - 2008 = 570 días= 1,58 años=1,58 puntos
Instituto de Investigación de Recursos Biológicos “Alexander von Humboldt”
06 - 05 - 2013 - 31 - 12 - 2014  =  595 días= 1,65 años=1,65 puntos
La certificación de la Corporación Ecofondo no cumple con todos los requisitos establecidos en los términos de referencia de la convocatoria, en el sentido de que no contiene datos de identificación como Nit, ni indica la dedicación.</t>
  </si>
  <si>
    <t>Universidad de Cundinamarca-Ocasional T. C. 
24/09/2012-18/12/2012 = 85 días=0,24 años=0,24 puntos.
Universidad Pedagógica y Tecnológica de Colombia-Catedrático 
636 horas=1,33 años=1,33 puntos.
Ocasional T. C. 
25/10/2013- 29/11/2013 = 35 días
17/02/2014- 28/11/2014= 282 días
09/02/2015- 04/12/2015 = 296 días
08/02/2016- 29/07/2016=172 días
=785 días=2,18 años=2,18 puntos</t>
  </si>
  <si>
    <t xml:space="preserve">Libro de investigación: Cohesión Territorial Reduciendo los desequilibrios territoriales. ISBN: 978-958-660-275-4. 1 autor. Editorial Universidad Pedagógica y Tecnológica de Colombia.Publicado:2018-04-27= 5 puntos. 
Artículo en revista homologadas: Cohesión entre el ordenamiento de cuencas y territorial en Colombia (1960-2012). Revista Geografica Venezolana. ISSN: 1012-1617. Volumen 58, N° 2 de julio a diciembre de 2017. 1 autor. Categoría C= 2 puntos. 
Publicación en revista no indexada ni homologada: Sostenibilidad urbana:oportunidades para la cohesión territorial. Revista Geografica Venezolana. ISSN: 1012-1617. Volumen 60, N° 2 de julio a diciembre de 2019. 1 autor. La revista en mención no estuvo categorizada para el año de la publicación del artículo= 0.5 puntos. </t>
  </si>
  <si>
    <t>No presenta producción intelectual susceptible de asignación de puntaje.</t>
  </si>
  <si>
    <t xml:space="preserve">Para el ítem de libros los soportes no son presentados según se indica en los términos de referencia de la convocatoria. 
Publicación en revista no indexada ni homologada: Construcción del lugar por la niñez en la localidad de San Cristóbal, Bogotá, Colombia. Revista Ciudades, Estados y Política. ISSN: 2462-9103. Vol. 6 Núm. 1 (2019): Enero–abril. 1 autor= 0.5 puntos. 
Los otros dos artículos presentados están fuera de la ventana de observación de la convocatoria. 
La ponencia "Argumentos geográficos..." está fuera de la ventana de observación de la convocatoria, además de que no cumple con los requisitos para presentación de este tipo de producción establecidos en los términos de referencia de la convocatoria. 
La ponencia "Ordenamiento territorial" no cumple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t>
  </si>
  <si>
    <t xml:space="preserve">
Libro de investigación: Naturaleza, ciudad y comunidad - Experiencias investigativas en el marco del desarrollo socioambiental. ISBN 978-958-782-437-7. Autores: 11. Editorial:Universidad Santo Tomás. Publicado:2020-12-18= 0.91 puntos. 
Libro de investigación: Sistemas urbanos en América Latina, el Caribe y Estados Unidos - Un balance en los albores del siglo XXI. ISBN 978-958-794-536-2. 28 autores. Editorial:Universidad Nacional de Colombia. Publicado:2021-06-25= 0.36 puntos
Publicación en revista no indexada ni homologada: Dinámica territorial del extractivismo agrícola y petrolero a comienzos del siglo XXI en el departamento del Meta, Colombia. Perspectiva Geográfica. ISSN 2500-8684, 0123-3769. Vol. 26 N° 1 enero - junio de 2021. 2 autores. La revista en mención no estuvo categorizada para el año de la publicación del artículo= 0.5 puntos. 
Las ponencias relacionadas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t>
  </si>
  <si>
    <t>Libro de investigación: De boca en boca. ISBN 978-958-8932-77-4. Autores: 5. Editorial:Universidad del Tolima. Publicado:2018-12-21= 2.5 puntos. 
Ponencia: No es el Nobel, es el oficio de escritor. Primer Simposio en Estudios Literarios. 2-4 de noviembre de 2017. Evento Nacional. 1 autor=0.2 puntos. 
Ponencia: Tríptico de luz, sombra y color en la poesía de Nelson Romero Guzmán. III Simposio Nacional en Estudios Literarios y II Coloquio Nacional de la Enseñanza y la Promoción de la Literatura Infantil. 26-28 de septiembre de 2019. Evento Nacional. 1 autor=0.2 puntos. 
Sobre la ponencia "Performatividad y diversidad..." no cumple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Sobre el soporte adjunto en el apartado de premios, por el reconocimiento otorgado por la Cooperativa Confiar no se asignan puntos por lo establecido en los términos de referencia "Para el caso de los premios se debe anexar: los soportes que demuestren que fue resultado de una convocatoria de carácter nacional o internacional, los documentos que evidencien que medió una convocatoria, es decir, que existió un proceso de selección claramente instituido y el certificado de ganador expedido por instituciones de reconocido prestigio académico, científico, técnico o artístico, esto, de conformidad con lo establecido en el Decreto 1279 de 2002. No se tendrán en cuenta, dentro de este concepto, los reconocimientos obtenidos por trabajos o ponencias presentados en eventos especializados como congresos, simposios, encuentros, entre otros."</t>
  </si>
  <si>
    <t xml:space="preserve">Publicación en revista no indexada ni homologada: Mujeres en papel: aproximación al énfasis regional de la historiografía colombiana en el siglo XIX. Revista Ideales. ISSN: 2011-592X. Año 2021 - Vol. 12 - No. 12. 1 autor=0.5 puntos. 
Publicación en revista no indexada ni homologada: Populismo en América Latina: casos comparados de Argentina y Colombia. Revista Ideales. ISSN: 2011-592X. Año 2020 - Vol. 11 - No. 11. 1 autor=0.5 puntos. 
Publicación en revista no indexada ni homologada: Hasta siempre campeón. ASPU PRESENTE No.7 Boletín Informativo de la Asociación Sindical de Profesores Universitarios -ASPU Seccional Tolima. Ibagué. AÑO 5, SEMESTRE A-2018, VOLUMEN 7 ISSN: 2422-27201. 1 autor=0.5 puntos. 
Los demás artículos presentados están fuera de la ventana de observación de la convocatoria. 
Sobre la ponencia presentada en el Primer Congreso Colombiano sobre Rock, Metal y Expresiones Extremas, esta no cumple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t>
  </si>
  <si>
    <t xml:space="preserve">Los caminos antiguos del altiplano cundiboyacense. ISBN 978-958-660-587-8. Autores: 7. Editorial:Universidad Pedagógica y Tecnológica de Colombia Publicado:2021-10-27=1,43 puntos
Artículo en revista indexada: Análisis de accesibilidad y conectividad de la red vial intermunicipal en el micro-sistema regional de la provincia Centro en Boyacá, Colombia. Perspectiva Geográfica. ISSN 2500-8684, 0123-3769. Vol. 2 N° 1 enero - junio de 2018. 1 autor. Categoría C= 2 puntos. 
Artículo en revista indexada: Historia Y MEMORIA casi 10 años consolidando comunidad historiográfica. Una mirada desde la Bibliometría.. Revista Historia y memoria. ISSN 2322-777X, 2027-5137. Núm. 20, de enero a junio de 2020. 3 autores. Categoría C= 2 puntos. 
Publicación en revista no indexada ni homologada: Reconocimiento de los saberes campesinos a través del mapeo comunitario participativo. Paipa-Colombia. Cuadernos Geográficos. ISSN: 0210-5462, 2340-0129 Vol. 60 Núm. 2 (2021). 3 autores= 0.5 puntos
Las ponencias relacionadas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t>
  </si>
  <si>
    <t>Libro de ensayo: Temas y problemas de Geografía Humana. Una perspectiva contemporánea. ISBN 978-958-783-593-9. Autores: 14. Editorial: Universidad Nacional de Colombia. Publicado: 2018-10-31= 0.57 puntos</t>
  </si>
  <si>
    <t xml:space="preserve">Publicación en revista no indexada ni homologada: Dinámica territorial del extractivismo agrícola y petrolero a comienzos del siglo XXI en el departamento del Meta, Colombia. Perspectiva Geográfica. ISSN 2500-8684, 0123-3769. Vol. 26 N° 1 enero - junio de 2021. 2 autores. La revista en mención no estuvo categorizada para el año de la publicación del artículo= 0.5 puntos. 
Libro derivado de investigación: Trabalho, Ambiente, Saúde e Educação: Experiências e metodologias de pesquisa em Geografia. ISBN: 978-65-5866-128-3. Editorial: Daferand Consultoria Ltda. 36 autores. Publicado en 2021=0.28 puntos
El documento Geografia e trabalho no século XXI: vol. 9. ISBN: 978-85-60554-16-4. Aparece en la Agencia Brasilera del Libro consignada como editorial: FCT/UNESP - Campus Presidente Prudente, sin embargo, en el libro figura Editorial Centelha, asimismo, en la Agencia Brasilera del Libro figura 2021 como fecha de publicación, mientras en el documento figura 2018, ninguna de las dos editoriales cuenta con la trayectoria para considerarla editorial de reconocido prestigio a nivel internacional, por lo que no se puede abordar el documento como un libro sino como material divulgativo de proyección social. 10 autores=0.1 puntos. 
Publicación en revista no indexada ni homologada: As trajetórias dos trabalhadores canavieiros na regiao do pontal do paranapanema e o espectro do desemprego. CAMPO-TERRITÓRIO: revista de geografia agrária,. ISSN: 1809-6271.  v. 15, n. 35, p. 62-89, abr., 2020. 6 autores= 0.08 puntos
Los artículos publicados en Revista Nera no cumplen con los términos de referencia, dado que estos indican que: "Para la acreditación de publicaciones en revistas indexadas y homologadas se requiere: copia de la carátula, páginas preliminares, índice y el artículo en archivo pdf", solo se adjuntan las páginas preliminares y la primera página del artículo.
Sobre la ponencia "Trabajadores rurales del café y la palma de aceite en el siglo XXI. Análisis de la movilidad territorial del trabajo y sus circuitos." no cumple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t>
  </si>
  <si>
    <t>Artículos:
 *Mapping the agrodiversity in Bogotá – the platform mapeo Agroecobogotá. International journal of design and nature and ecodynamics. ISSN: 1755-7445. Vol. 13 Núm. 4 (2018). Categoría A2. 4 autores= 2 puntos. 
 * Capítulo de libro: El contra-mapeo de la diversidad agroecológica de Bogotá: la plataforma Agroecobogotá, dentro del libro: Alimentar las ciudades Territorios, actores, relaciones. ISBN 978-958-772-927-6. Editorial: Fundación Universidad Externado de Colombia. Publicado: 2018-06-18. 20 autores= 0,5 puntos.
 * Capítulo: Potencialidades territoriales del mapeo en tiempo real, dentro del libro: Construyendo territorios de paz entre el campo y la ciudad Agroecologías urbanas y circuitos agroalimentarios para la paz. ISBN 978-958-790-178-8. Editorial: Fundación Universidad Externado de Colombia. Publicado: 2019-08-26. 22 autores=0,45 puntos.
 En el caso del capítulo: Análisis espacial de la inserción de las Tic en los desempeños por competencias de la educación pública de Bogotá (2007 al 2013), dentro del libro: Aprendizaje mediado por recursos digitales innovadores. ISBN 978-607-30-3694-8, no es posible asignar puntos, dado que no se adjunta el libro completo, ni la tabla de contenido, por lo que no se puede establecer el número de autores del libro y así no es posible asignar puntaje. 
 Publicaciones en revistas no indexadas ni homologadas:
 *Iniciativa de mapeo libre de experiencias de agricultura urbana en Bogotá y sus alrededores, “agroecobogota” (2014-2016). Revista de Geografia (Recife). ISSN: 2238-6211, 0104-5490. V. 34, No. 2, 2017. 1 autor= 0,5 puntos.
Las ponencias relacionadas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t>
  </si>
  <si>
    <r>
      <t>*Universidad Militar Nueva Granada-Cátedra
01/09/2020 - 30/09/2020= 40 horas=0,08 años=0,08 puntos
*Fuerza Aérea Colombia FAC-Cátedra
03/08/2020 - 31/08/2020= 20 horas =0,04 años=0,04 puntos
*Universidad Los Libertadores-Cátedra
01 - 03 - 29 - 05 - 2001 = 72 horas
01 - 08 - 30 - 11 - 2001 = 192 horas
01 - 02 - 25 - 05 - 2001 = 320 horas
29 - 07 - 15 - 11 - 2002 = 320 horas 
03 - 02 - 31 - 05 - 2003 = 320 horas 
04 - 08 - 22 - 11 - 2003 = 320  horas 
02 - 02 - 29 - 05 - 2004 = 320 horas 
26 - 07 - 19 - 11 - 2004 = 320  horas
01 - 02 - 04 - 06 - 2005 =  256 horas
01 - 08 - 26 - 11 - 2005 = 320 horas
23 - 01 - 08 - 06 - 2006 = 320 horas 
24 - 08 - 04 - 12 - 2006 = 192 horas 
=3272 horas=6,82 años=6,82 puntos
*Tiempo Completo 
01 - 10 - 16 - 12 - 2006  = 76 días
15 - 01 - 15 - 12 - 2007 = 330 días 
=406 días=1,13 años=1,13 puntos
La certificación de la Academia Superior de Inteligencia y Seguridad Pública no puede ser considerada como docencia universitaria, por lo que no se asigna puntaje. La institución no aparece en el SNIES, como está indicado en los términos de referencia de la convocatoria. 
La tercera página de los soportes de experiencia en docencia universitaria está repetida, por lo que no es tenida en cuenta. 
La certificación de la Pontificia Universidad Javeriana no es tenida en cuenta, dado que no cumple con los términos de referencia: "</t>
    </r>
    <r>
      <rPr>
        <i/>
        <sz val="10"/>
        <rFont val="Arial"/>
        <family val="2"/>
      </rPr>
      <t>Las certificaciones que acrediten la experiencia en docencia universitaria, para aquellos casos en los que su vinculación es de cátedra, se deberá indicar claramente tal condición, las asignaturas orientadas, las horas semestrales por asignatura de acuerdo con cada semestre laborado".</t>
    </r>
  </si>
  <si>
    <r>
      <t>*UPRA Unidad de Planificación Rural Agropecuaria
10 -02 -24-12 - 2021 = 300 días=0,83 años=0,83 puntos
*Fundación Caicedo González Riopaila Castillo
22 -09 - 21 - 11- 2017 = 60 días=0,17 años=0,17 puntos
*FAO
18 - 12 -2014 - 30 - 04 - 2016 = 1 año + 4 meses + 12 días=492 días
01 - 04 - 30 - 11 - 2013 = 8 meses=240 días
=732 días=2,03 años=2,03 puntos
*Instituto Colombiano de Bienestar Familiar
01 - 07 - 30 - 08 - 2004 = 2 meses = 60 días
16 - 02 - 30 - 09 - 2006 = 7 meses + 15 días (dado que los siguientes días se traslapan con la experiencia en docencia universitaria de tiempo completo en la Fundación Los Libertadores.=225 días
26 - 01 - 25 - 08 - 2006 = 7 meses=210 días
01 -09- 30-12 - 2010 = 4 meses=120 días
=630 días=1,75 años=1,75 puntos
Las certificaciones del ICBF de 2007 no se contabilizan, dado que se traslapan con la experiencia en docencia universitaria de tiempo completo en la Fundación Los Libertadores.
*La constancia del contrato 1210 de 2011 no es tenida en cuenta, dado que no cumple con la totalidad de los requisitos establecidos en los términos de referencia: "</t>
    </r>
    <r>
      <rPr>
        <i/>
        <sz val="10"/>
        <rFont val="Arial"/>
        <family val="2"/>
      </rPr>
      <t>Las certificaciones de la experiencia profesional, por contratos de orden de prestación de servicio deberán indicar claramente el objeto del contrato, el día, mes y año de inicio, el día mes y año de finalización y el estado actual del contrato".</t>
    </r>
    <r>
      <rPr>
        <sz val="10"/>
        <rFont val="Arial"/>
        <family val="2"/>
      </rPr>
      <t xml:space="preserve">
*Las certificaciones como contratista de la Gobernación del Tolima no son tenidas en cuenta, dado que no cumplen con ls totalidad de los requisitos establecidos en los términos de referencia: Las certificaciones de la experiencia profesional, por contratos de orden de prestación de servicio deberán indicar claramente el objeto del contrato, el día, mes y año de inicio, el día mes y año de finalización y el estado actual del contrato".
*La certificación como contratista de la Fundación Santa Fe de Bogotá  no es tenida en cuenta, dado que no cumple con la totalidad de los requisitos establecidos en los términos de referencia: "No se aceptan copias de contratos por prestación de servicios, certificados de ordenadores del gasto, supervisores de contrato, directores de centro, director de sede, acta de inicio, acta de finalización, acta de liquidación, acta de suspensión, ni ningún otro documento que quiere equivaler o asimilarse a certificación oficial. Si no es clara la constancia y no cumple con lo requerido, no se tendrá en cuenta". 
*La certificación de UNDP no es tenida en cuenta, dado que viene en idioma diferente al castellano y no se adjunta la traducción oficial como lo establecen los términos de referencia: "Es importante establecer que todos los documentos que se encuentren expedidos en un idioma diferente al castellano, (títulos, certificaciones y demás anexos a la hoja de vida) deberán presentarse debidamente traducidos al idioma castellano, y refrendados por el Ministerio de Relaciones Exteriores de Colombia (acorde a lo regulado por la resolución 010687 del 09 de octubre de 2019), Art. 36.1 de la Ley 30/1992. Los que no cumplan con este requisito no serán tenidos en cuenta en la evaluación de la hoja de vida". </t>
    </r>
  </si>
  <si>
    <t>Universidad de Cundinamarca -Cátedra 
01 - 08 - 03-12-2005. (8 * 18) = 144 horas  
06 -02 - 17 - 06 - 2006. (8* 18) = 144 horas
05 - 02 - 30 - 05 - 2007 (5 * 17) = 85 horas 
09 - 08 - 31 - 08 - 2007 (10 * 4) = 40 horas  
03 - 02 - 30 - 05 - 2009 (12* 17) = 204 horas 
15 - 02- 11 - 06 - 2010 (13* 18) =  234 horas
01 -08 -19 - 11 - 2011 (9* 16) =  144 horas
=995 horas=2,07 años=2,07 puntos
Universidad de Cundinamarca- Ocasional M. T. 
08 - 08 - 30 - 11 - 2006. (3 meses + 23 días)=113 días MT=56,5 días en TC=0,17 años=0,17 puntos
Universidad de Cundinamarca- Ocasional T. C.
06 -02 -15 - 06 - 2012 = (4 meses + 9 días)=129 días
01 - 08 - 30 - 11 - 2012 = (4 meses) =120 días
04 - 02 - 14 - 06 - 2013 = (4 meses) =120 días
=369 días=1,03 años=1,03 puntos
Universidad Surcolombiana
Docente Visitante Medio Tiempo
13 - 05 - 24- 08 - 2019 (3 meses + 11 días)=101 días
02 - 09 - 21 - 12 - 2019  (3 meses + 20 días)=110 días
20 - 01 - 08 - 02 - 2020 (20 días)
=231 días MT=115,5 días TC=0,32 años=0,32 puntos
Ocasional T. C. 
24 -02 -27 - 06 - 2020 (3 meses + 4 días)=94 días
15 -07 - 08 - 09 - 2020 (1 meses + 27 días)=57 días
21 - 09 -20 -12 - 2020 (3 meses)=90 días
14 - 01 - 30- 04 -2021 (3 meses + 15 días)=105 días
01 - 18 - 06 - 2021 (18 días)  
06 - 07 - 15 - 10 - 2021 (3 meses + 4 días)=94 días
25 -10 -17 17/12 - 2021 (1 meses + 23 días)=53 días
11 - 01 - 04 - 03 - 2022 =64 días
=575 días=1,60 años=1,60 puntos</t>
  </si>
  <si>
    <r>
      <t>Fundación EMERA.
22 - 08 - 21 10 - 2005 = 2 meses= 60 días= 0,17 años=0,17 puntos
Corporación Educativa Cedavida
10 - 21 - 12 2007 = 11 días
08 01 - 30 - 06 - 2008 = 5 meses + 21 días
=182 días=0,51 años=0,51 puntos
CORTRA:
01 - 09 - 31 - 12 - 2008 = 4 meses=0,33 años=0,33 puntos
Alta Consejería para la Reingración Social y Económica de Personas y Grupos Alzados en Armas
16 - 07 - 31 - 10 - 2009 = 2 meses + 15 días=75 días=0,2 años=0,21 puntos
Universidad Central
05 - 05 - 2010 - 05 - 12 - 2011 = 1 año + 7 meses=570 días=1,58 años=1,58 puntos
Las certificaciones de la Universidad nacional - Sede Amazonía no son tenidas en cuenta para puntaje, dado que no certifican día de inicio, ni de terminación, así como tampoco es posible valorarlas dado que no había obtenido el título de pregrado.
La certificación firmada por Augusto Javier Gómez López no es tenida en cuenta, dado que no cumple con los términos de referencia: "</t>
    </r>
    <r>
      <rPr>
        <i/>
        <sz val="10"/>
        <rFont val="Arial"/>
        <family val="2"/>
      </rPr>
      <t>Las certificaciones de la experiencia en investigación deberán indicar claramente el tiempo de dedicación (tiempo completo, medio tiempo, horas por semana o semestre, etc.), las funciones, proyectos a cargo,
grupo de investigación al que pertenece, el día, mes y año de inicio y el día, mes y año de finalización. Es indispensable que estas certificaciones sean expedidas por los directores de las Oficinas de Investigaciones, Centro
de Investigación, Vicerrectorías de Investigación o por los jefes de las oficinas de Recursos Humanos, o quienes hagan sus veces, es decir directamente por las entidades y no por los directores de grupo o por particulares"</t>
    </r>
    <r>
      <rPr>
        <sz val="10"/>
        <rFont val="Arial"/>
        <family val="2"/>
      </rPr>
      <t>.</t>
    </r>
  </si>
  <si>
    <t>Universidad del Tolima - Catedrático:
=4945,87 horas= 10,3 años= 10 puntos
El aspirante alcanza el tope por el concepto de experiencia en docencia universitaria.</t>
  </si>
  <si>
    <t>La experiencia se empieza a contabilizar a partir de la fecha de obtención del título de pregrado. 
24/09/2010-10 de diciembre de 2010=77 días
Del 2 febrero al 30 de junio de 2011=149 días
Del 1 agosto al 30 de noviembre de 2011=120 días
=346 días=0,96 años=0,96 puntos</t>
  </si>
  <si>
    <t>Universidad del Tolima-Catedrático:
4505,4 horas=9,39 años=9,39 puntos</t>
  </si>
  <si>
    <r>
      <t>La certificación de la Unidad Editorial de la UPTC no es tenida en cuenta dado que  no cumple con la totalidad de los requisitos establecidos en los términos de referencia: "</t>
    </r>
    <r>
      <rPr>
        <i/>
        <sz val="10"/>
        <rFont val="Arial"/>
        <family val="2"/>
      </rPr>
      <t>Las certificaciones de la experiencia profesional, por contratos de orden de prestación de servicio deberán indicar claramente el objeto del contrato, el día, mes y año de inicio, el día mes y año de finalización y el estado actual del contrato</t>
    </r>
    <r>
      <rPr>
        <sz val="10"/>
        <rFont val="Arial"/>
        <family val="2"/>
      </rPr>
      <t>".
El soporte presentado de la Universidad Distrital Francisco José de Caldas como contratista no es tenido en cuenta, dado que no cumple con la totalidad de los requisitos establecidos en los términos de referencia: "</t>
    </r>
    <r>
      <rPr>
        <i/>
        <sz val="10"/>
        <rFont val="Arial"/>
        <family val="2"/>
      </rPr>
      <t>No se aceptan copias de contratos por prestación de servicios, certificados de ordenadores del gasto, supervisores de contrato, directores de centro, director de sede, acta de inicio, acta de finalización, acta de liquidación, acta de suspensión, ni ningún otro documento que quiere equivaler o asimilarse a certificación oficial. Si no es clara la constancia y no cumple con lo requerido, no se tendrá en cuenta</t>
    </r>
    <r>
      <rPr>
        <sz val="10"/>
        <rFont val="Arial"/>
        <family val="2"/>
      </rPr>
      <t>". 
Las certificaciones de la Dirección de Investigaciones de la UPTC no son tenidas en cuenta dado que no cumplen con los términos de referencia: "</t>
    </r>
    <r>
      <rPr>
        <i/>
        <sz val="10"/>
        <rFont val="Arial"/>
        <family val="2"/>
      </rPr>
      <t>Las certificaciones de la experiencia en investigación deberán indicar claramente el tiempo de dedicación (tiempo completo, medio tiempo, horas por semana o semestre, etc.), las funciones, proyectos a cargo, grupo de investigación al que pertenece, el día, mes y año de inicio y el día, mes y año de finalización. Es indispensable que estas certificaciones sean expedidas por los directores de las Oficinas de Investigaciones, Centro de Investigación, Vicerrectorías de Investigación o por los jefes de las oficinas de Recursos Humanos, o quienes hagan sus veces, es decir directamente por las entidades y no por los directores de grupo o por particulares</t>
    </r>
    <r>
      <rPr>
        <sz val="10"/>
        <rFont val="Arial"/>
        <family val="2"/>
      </rPr>
      <t>".</t>
    </r>
  </si>
  <si>
    <r>
      <t>La certificación de la CORPORACIÓN SOS AMBIENTAL, por el periodo 02/04-2016-02/04-2022 no es tenida en cuenta, dado que no cumple con los términos de referencia: "</t>
    </r>
    <r>
      <rPr>
        <i/>
        <sz val="10"/>
        <rFont val="Arial"/>
        <family val="2"/>
      </rPr>
      <t>Las certificaciones de la experiencia en investigación deberán indicar claramente el tiempo de dedicación (tiempo completo, medio tiempo, horas por semana o semestre, etc.), las funciones, proyectos a cargo, grupo de investigación al que pertenece, el día, mes y año de inicio y el día, mes y año de finalización. Es indispensable que estas certificaciones sean expedidas por los directores de las Oficinas de Investigaciones, Centro de Investigación, Vicerrectorías de Investigación o por los jefes de las oficinas de Recursos Humanos, o quienes hagan sus veces, es decir directamente por las entidades y no por los directores de grupo o por particulares</t>
    </r>
    <r>
      <rPr>
        <sz val="10"/>
        <rFont val="Arial"/>
        <family val="2"/>
      </rPr>
      <t>".</t>
    </r>
  </si>
  <si>
    <t>Universidad Pedagógica y Tecnológica de Colombia -Ocasional T. C. 
01/04/2016 -29/-07-2016 = 120 días
01/09/2016-16/12/2016 = 106 días
20/02/2017 - 15/12/2017 = 315 días
14/01/2019 -13/12/2019 = 330 días
20/01/2020 - 18/12/2020 = 329 días
01/02/2021 -31/12/2021 = 330 días
Total: 1530 días= 4,25 años=4,25 puntos
Universidad Pedagógica y Tecnológica de Colombia-Cátedra:
240 horas=0,5 años=0,5 puntos</t>
  </si>
  <si>
    <t xml:space="preserve"> </t>
  </si>
  <si>
    <t>Universidad Nacional de Colombia-6h/semana
1/06/2018 - 03/06/2018=0,43 semanas=2,6 horas (tiempos que no se cruzan con las experiencias de tiempo completo de la Universidad de Cundinamarca)
14/12/2019 - 19/01/2020= 5 semanas=30 horas  (tiempos que no se cruzan con las experiencias de tiempo completo de la Universidad de Cundinamarca)
32,6 horas=0,03 años=0,03 puntos
GEOMAP
08/04/2013-10/02/2014 = 302 días
04/06/2018-14/03/2019= 281 días
11/01/2021-04/02/2022 = 383 días
=966 días=2,68 años=2,68 puntos</t>
  </si>
  <si>
    <t>*La certificación de la Universidad Estadual Paulista no es tenida en cuenta, dado que viene en idioma diferente al castellano y no se adjunta la traducción oficial como lo establecen los términos de referencia: "Es importante establecer que todos los documentos que se encuentren expedidos en un idioma diferente al castellano, (títulos, certificaciones y demás anexos a la hoja de vida) deberán presentarse debidamente traducidos al idioma castellano, y refrendados por el Ministerio de Relaciones Exteriores de Colombia (acorde a lo regulado por la resolución 010687 del 09 de octubre de 2019), Art. 36.1 de la Ley 30/1992. Los que no cumplan con este requisito no serán tenidos en cuenta en la evaluación de la hoja de vida". 
Toda la experiencia de la Universidad de Cundinamarca es contabilizada en el apartado de experiencia docente.</t>
  </si>
  <si>
    <t>Universidad de Cundinamarca. Cátedra 
05/03/2008/ - 31/05/2008 = (12horas/semana*12,43 semanas)= 149,14 horas/480= 0,31 años=0,31 puntos
Universidad de Cundinamarca-Ocasional T. C.
01/08/2008-30/11/2008= 120 días
02/02/2009-06/06/2008= 124 días
03/08/2009-30/11/2009= 117 días
12/02/2010-22/06/2010= 130 días
26/07/2010-27/12/2010= 150 días
01/02/2011-11/06/2011= 131 días
25/07/2011-16/12/2011= 141 días
06/02/2012-15/06/2012= 129 días
01/08/2012-30/11/2012= 120 días
04/02/2013-14/06/2013= 130 días
05/08/2013-06/12/2013= 121 días
=1413 días=3,93 años=3,93 puntos
Universidad Surcolombiana. Planta T. C.
27/03/2019-23/03/2022= 1077 días=2,99 años=2,99 puntos</t>
  </si>
  <si>
    <t xml:space="preserve">Universidad de Cundinamarca. Ocasional T. C. 
05/08/2010 -10/12/2010= 126 días
01/02/2011- 11/06/2011= 131 días
08/08/2011-16/12/2011= 129 días
10/02/2012 - 15/06/2012= 125 días
01/08/2012 - 07/08/2012= 7 días
14/02/2014 - 20/06/2014= 127 días
28/07/2014 - 8/11/2014= 101 días
02/02/2015 -19/06/2015= 138 días
16/07/2015 - 04/12/2015= 139 días
01/02/2016 - 02/12/2016= 302 días
06/02/2017 - 24/11/2017= 289 días
05/02/2018 - 31/05/2018= 116 días
15/03/2019 - 13/12/2019= 269 días
20/01/2020 - 21/12/2020= 331 días
Total= 2330 días = 6,4 años
Universidad de Cundinamarca-Cátedra:
1/08/2010-10/12/2010= 10horas*18 semanas=180 horas
01/08/2018 -25/02/2019 = 14h*30semanas=420 horas
=600 horas=1,25 años=1,25 puntos
La constancia de la Universidad Nacional de Colombia-Ocasional MT no es tenida en cuenta dado que todo el tiempo certificado se cruza con la experiencia en GeoMap. </t>
  </si>
  <si>
    <t xml:space="preserve">Subred integrada de servicios de salud sur occidente E.S.E:
10/11/2021-31/01/2022=81 días=0,23 años=0,23 puntos
Unidad de Restitución de Tierras despojadas-Contratista:
26-01-2021- 31-03-2021=65 días
13-10-2020 - 31-12- 2020=78 días
21-07-30-09-2020=70 días
29-01-2020 -30-06-2020=152 días
=365 días=1 año=1 punto
Corporación para el Desarrollo del Norte amazonico -CDA-. 01-08-2019 -31-12-2019=150 días=0,42 años=0,42 puntos
IGAC.-Contratista
25-01-2018 - 24-08-2018=210 días
29-01-2014 -13-12-2014=315 días
04-06-2013 - 20-12-2013=196 días
28-05-2012 -01-02-2013=244 días
=965 días=2,68 años=2,68 puntos
GEASCOL LTDA. 20-9-2012 - 20-02 - 2013=150 días=0,42 años=0,42 puntos
Asociación de Geógrafos UNAL. 04-03-2013 - 03-06-2013=90 días=0,25 años=0,25 puntos
UNAL-Contratista: 22-02-2012 - 27/05-2012=96 días=0,27 años=0,27 puntos
*Certificación de la UNAL. 04-12-2009 - 04-07-2010 no es válida, dado que no había obtenido el título de pregrado. 
*Certificación de la UNAL. 07-09-2011 - 04-01-2012, certificación no válida porque se adjunta solo la segunda página.
*Certificación de la UNAL. 21/02-2011 - 20/08-2012, certificación no válida porque se adjunta solo la primera página y solo para una parte del periodo habría obtenido el título de pregrado.
*IGAC. Conceptualización teórica y metodológica construccion y edición de estudios geográficos básicos. 08-06-2017 - 22-12-2017-Certificación no válida, dado que viene incompleta.
*La certificación de GEASCOL de 15 de octubre de 2011 no es válida, dado que no cumple con los términos de referencia al no indicar día de inicio, ni día de finalización. </t>
  </si>
  <si>
    <r>
      <t>Universidad Nacional de Colombia
Ocasional M. T.
09/03/2022 - 30/03/2022= 22 días MT= 11 días TC=0,03 años=0,03 puntos
Universidad del Tolima. Catedrática 
03/05/2021 - 29/10/2021= 140,8 horas
22/11/2021 - 01/04/2022= 211.2 horas
352 horas=0,73 años=0,73 puntos
Universidad Antonio Nariño. Ocasional M. T.
03/02/2020 - 18/03/2020= 44 días MT=22 días TC=0,06 años=0,06 puntos
Universidad de Cundinamarca. Ocasional T. C. 
11/02/2015 - 04/12/2015= 293 días
17/02/2016 - 02/12/2016= 285 días
=578 días=1,61 años=1,61 puntos
La certificación firmada por Wladimir Mejía no es tenida en cuenta dado que no cumple con los términos de referencia: "</t>
    </r>
    <r>
      <rPr>
        <i/>
        <sz val="10"/>
        <rFont val="Arial"/>
        <family val="2"/>
      </rPr>
      <t>Las certificaciones de la experiencia profesional, por contratos de orden de prestación de servicio deberán indicar claramente el objeto del contrato, el día, mes y año de inicio, el día mes y año de finalización y el estado actual del contrato. Es indispensable que estas certificaciones sean expedidas por los jefes de las oficinas de Recursos o Talento Humano, jefe de la Oficina de Contratación o quienes hagan sus veces, es decir directamente por las entidades y no por particulares</t>
    </r>
    <r>
      <rPr>
        <sz val="10"/>
        <rFont val="Arial"/>
        <family val="2"/>
      </rPr>
      <t>".</t>
    </r>
  </si>
  <si>
    <r>
      <t>LA CONSTANCIA DE LA UNIVERSIDAD AUTÓNOMA METROPOLITANA NO ES TENIDA EN CUENTA DADO QUE NO CUMPLE CON LA TOTALIDAD DE LOS REQUISITOS ESTABLECIDOS EN LOS TÉRMINOS DE REFERENCIA: "Adjunte el respectivo certificado oficial de extendido de calificaciones de la Universidad expedido por el Registrador o quien haga sus veces, en el que se pueda establecer el número de periodos académicos aprobados. En este documento debe establecer claramente cuantos periodos académicos tiene el posgrado y cuantos periodos tiene aprobados el aspirante" y tampoco cumple con el literal b, parágrafo 2, artículo 18 del acuerdo del C.A N° 128 de 2021, que indica "</t>
    </r>
    <r>
      <rPr>
        <i/>
        <sz val="10"/>
        <rFont val="Arial"/>
        <family val="2"/>
      </rPr>
      <t>b) Los estudios de posgrado sin título tendrán 0.5 puntos por cada semestre aprobado, siempre que el candidato esté debidamente matriculado en el programa académico, hasta un máximo de 1.0 punto. El aspirante debe demostrar que se encuentra activo y matriculado en el programa</t>
    </r>
    <r>
      <rPr>
        <sz val="10"/>
        <rFont val="Arial"/>
        <family val="2"/>
      </rPr>
      <t>"</t>
    </r>
  </si>
  <si>
    <t>DISERTACIÓN ORAL - COMPTENCIA ACADÉMICA Y PEDAGÓGICA
(HASTA 30 PUNTOS)</t>
  </si>
  <si>
    <t>LÍMITES DE LOS VALORES</t>
  </si>
  <si>
    <t>JURADO 1</t>
  </si>
  <si>
    <t>PUNTOS OBTENIDOS</t>
  </si>
  <si>
    <t>Plan de clase (diferencia entre saber hacer, saber valorar, ser, comprometerse y desempeñarse: conocimiento, objetivos, metodología, evaluación y recursos)</t>
  </si>
  <si>
    <t>0   a   10</t>
  </si>
  <si>
    <t>Conocimiento e interacción entre el saber pedagógico-didático, a través de la comuncación adecuada y respetuosa</t>
  </si>
  <si>
    <t>Pertinencia de actividades evaluativas como proceso sistemático, continuo y permanente</t>
  </si>
  <si>
    <t>SUB-TOTAL</t>
  </si>
  <si>
    <t>TOTAL DISERTACIÓN ORAL - COMPTENCIA ACADÉMICA Y PEDAGÓGICA</t>
  </si>
  <si>
    <t>RESULTADO FINAL</t>
  </si>
  <si>
    <t>TOTAL PUNTOS PROPUESTA DE INVESTIGACIÓN-CREACIÓN</t>
  </si>
  <si>
    <t>PRESENTÓ PRUEBA PSICOTÉCNICA</t>
  </si>
  <si>
    <t>SI   X</t>
  </si>
  <si>
    <t>PUNTAJE TOTAL</t>
  </si>
  <si>
    <t>PROPUESTA DE INVESTIGACIÓN-CREACIÓN (MÁXIMO HASTA 30 PUNTOS)</t>
  </si>
  <si>
    <t>PROPUESTA DE INVESTIGACIÓN 
(HASTA 30 PUNTOS)</t>
  </si>
  <si>
    <t>JURADO 2</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</si>
  <si>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</si>
  <si>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</si>
  <si>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</si>
  <si>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</si>
  <si>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6</t>
  </si>
  <si>
    <r>
      <t>Marco Teórico y Antecedentes.</t>
    </r>
    <r>
      <rPr>
        <sz val="10"/>
        <rFont val="Arial"/>
        <family val="2"/>
      </rPr>
      <t xml:space="preserve"> ¿Son coherentes respecto al problema?, ¿Es clara la perspectiva teórica?, ¿Las referencias son pertinentes?</t>
    </r>
  </si>
  <si>
    <t>0   –   5</t>
  </si>
  <si>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</si>
  <si>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</si>
  <si>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r>
      <t xml:space="preserve">Metodología. </t>
    </r>
    <r>
      <rPr>
        <sz val="10"/>
        <rFont val="Arial"/>
        <family val="2"/>
      </rPr>
      <t>¿Es acorde al cumplimiento de los objetivos?, ¿El tratamiento estadístico es claro y adecuado metodológicamente, en caso de ser requerido?</t>
    </r>
  </si>
  <si>
    <t>SUB TOTAL</t>
  </si>
  <si>
    <t xml:space="preserve">TOTAL PROPUESTA DE INVESTIGACIÓN-CREACIÓN </t>
  </si>
  <si>
    <t>LICENCIADO(A) EN CIENCIAS SOCIALES, O PROFESIONAL EN CIENCIAS SOCIALES, O GEÓGRAFO. CON MAESTRÍA O DOCTORADO EN GEOGRAFÍA, O EN ÁREAS AFINES. PREFERIBLEMENTE CON PUBLICACIONES EN EL ÁREA DE LAS CIENCIAS SOCIALES O DE LA GEOGRAFÍA. CON EXPERIENCIA DOCENTE UNIVERSITARIA MÍNIMA DE DOS (2) AÑOS.</t>
  </si>
  <si>
    <r>
      <rPr>
        <b/>
        <u/>
        <sz val="12"/>
        <color theme="1"/>
        <rFont val="Arial"/>
        <family val="2"/>
      </rPr>
      <t>ELEGIBLE</t>
    </r>
    <r>
      <rPr>
        <b/>
        <sz val="12"/>
        <color theme="1"/>
        <rFont val="Arial"/>
        <family val="2"/>
      </rPr>
      <t xml:space="preserve">
</t>
    </r>
  </si>
  <si>
    <r>
      <rPr>
        <b/>
        <u/>
        <sz val="12"/>
        <color theme="1"/>
        <rFont val="Arial"/>
        <family val="2"/>
      </rPr>
      <t xml:space="preserve">NO ELEGIBLE </t>
    </r>
    <r>
      <rPr>
        <sz val="12"/>
        <color theme="1"/>
        <rFont val="Arial"/>
        <family val="2"/>
      </rPr>
      <t xml:space="preserve">
</t>
    </r>
  </si>
  <si>
    <r>
      <rPr>
        <b/>
        <u/>
        <sz val="12"/>
        <color theme="1"/>
        <rFont val="Arial"/>
        <family val="2"/>
      </rPr>
      <t xml:space="preserve">NO ELEGIBLE
</t>
    </r>
    <r>
      <rPr>
        <sz val="12"/>
        <color theme="1"/>
        <rFont val="Arial"/>
        <family val="2"/>
      </rPr>
      <t xml:space="preserve">NO PRESENTO PRUEBA ACADÉMICA  
</t>
    </r>
  </si>
  <si>
    <t xml:space="preserve">SI   </t>
  </si>
  <si>
    <t>NO X</t>
  </si>
  <si>
    <t xml:space="preserve">SI  </t>
  </si>
  <si>
    <t>NO  X</t>
  </si>
  <si>
    <t>LISTADO DE ELEGIBLES Y NO ELEGIBLES ANTES DE RECLAMACIONES
CÓDIGO DE CONCURSO CE-01-2022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</si>
</sst>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_(* #,##0_);_(* \(#,##0\);_(* &quot;-&quot;_);_(@_)"/>
  </numFmts>
  <fonts count="42" x14ac:knownFonts="1">
    <font>
      <sz val="11"/>
      <color theme="1"/>
      <name val="Calibri"/>
      <family val="2"/>
      <scheme val="minor"/>
    </font>
    <font>
      <b/>
      <sz val="13"/>
      <color theme="1"/>
      <name val="Calibri"/>
      <family val="2"/>
      <scheme val="minor"/>
    </font>
    <font>
      <sz val="9"/>
      <color theme="1"/>
      <name val="Calibri"/>
      <family val="2"/>
      <scheme val="minor"/>
    </font>
    <font>
      <sz val="10"/>
      <name val="Arial"/>
      <family val="2"/>
    </font>
    <font>
      <sz val="18"/>
      <name val="Arial"/>
      <family val="2"/>
    </font>
    <font>
      <b/>
      <sz val="18"/>
      <name val="Arial"/>
      <family val="2"/>
    </font>
    <font>
      <sz val="18"/>
      <color theme="1"/>
      <name val="Calibri"/>
      <family val="2"/>
      <scheme val="minor"/>
    </font>
    <font>
      <b/>
      <sz val="9"/>
      <name val="Arial"/>
      <family val="2"/>
    </font>
    <font>
      <sz val="11"/>
      <color theme="1"/>
      <name val="Arial"/>
      <family val="2"/>
    </font>
    <font>
      <b/>
      <sz val="14"/>
      <color rgb="FF000000"/>
      <name val="Calibri"/>
      <family val="2"/>
    </font>
    <font>
      <b/>
      <sz val="16"/>
      <color rgb="FF000000"/>
      <name val="Calibri"/>
      <family val="2"/>
    </font>
    <font>
      <sz val="11"/>
      <color theme="1"/>
      <name val="Calibri"/>
      <family val="2"/>
    </font>
    <font>
      <b/>
      <sz val="11"/>
      <color theme="0"/>
      <name val="Calibri"/>
      <family val="2"/>
    </font>
    <font>
      <b/>
      <sz val="16"/>
      <name val="Calibri"/>
      <family val="2"/>
    </font>
    <font>
      <sz val="11"/>
      <name val="Calibri"/>
      <family val="2"/>
    </font>
    <font>
      <b/>
      <sz val="11"/>
      <name val="Calibri"/>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8"/>
      <name val="Arial"/>
      <family val="2"/>
    </font>
    <font>
      <sz val="11"/>
      <color rgb="FF000000"/>
      <name val="Arial"/>
      <family val="2"/>
    </font>
    <font>
      <i/>
      <sz val="10"/>
      <name val="Arial"/>
      <family val="2"/>
    </font>
    <font>
      <sz val="9"/>
      <name val="Arial"/>
      <family val="2"/>
    </font>
    <font>
      <b/>
      <sz val="11"/>
      <color theme="1"/>
      <name val="Arial"/>
      <family val="2"/>
    </font>
    <font>
      <b/>
      <sz val="14"/>
      <name val="Calibri"/>
      <family val="2"/>
    </font>
    <font>
      <u/>
      <sz val="11"/>
      <color theme="1"/>
      <name val="Arial"/>
      <family val="2"/>
    </font>
    <font>
      <b/>
      <sz val="9"/>
      <color theme="1"/>
      <name val="Calibri"/>
      <family val="2"/>
      <scheme val="minor"/>
    </font>
    <font>
      <u/>
      <sz val="11"/>
      <color theme="1"/>
      <name val="Calibri"/>
      <family val="2"/>
    </font>
    <font>
      <b/>
      <u/>
      <sz val="10"/>
      <name val="Arial"/>
      <family val="2"/>
    </font>
    <font>
      <u/>
      <sz val="11"/>
      <color rgb="FF000000"/>
      <name val="Arial"/>
      <family val="2"/>
    </font>
    <font>
      <sz val="11"/>
      <color theme="1"/>
      <name val="Calibri"/>
      <family val="2"/>
      <scheme val="minor"/>
    </font>
    <font>
      <sz val="11"/>
      <name val="Calibri"/>
      <family val="2"/>
      <scheme val="minor"/>
    </font>
    <font>
      <b/>
      <sz val="13"/>
      <name val="Arial"/>
      <family val="2"/>
    </font>
    <font>
      <b/>
      <sz val="22"/>
      <name val="Arial"/>
      <family val="2"/>
    </font>
    <font>
      <sz val="10"/>
      <color theme="1"/>
      <name val="Arial"/>
      <family val="2"/>
    </font>
    <font>
      <b/>
      <sz val="10"/>
      <color theme="1"/>
      <name val="Arial"/>
      <family val="2"/>
    </font>
    <font>
      <sz val="12"/>
      <color theme="1"/>
      <name val="Arial"/>
      <family val="2"/>
    </font>
    <font>
      <b/>
      <u/>
      <sz val="12"/>
      <color theme="1"/>
      <name val="Arial"/>
      <family val="2"/>
    </font>
    <font>
      <b/>
      <sz val="12"/>
      <color theme="1"/>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gray0625">
        <fgColor rgb="FF000000"/>
        <bgColor rgb="FFFFFFFF"/>
      </patternFill>
    </fill>
    <fill>
      <patternFill patternType="solid">
        <fgColor rgb="FF808080"/>
        <bgColor rgb="FF000000"/>
      </patternFill>
    </fill>
    <fill>
      <patternFill patternType="solid">
        <fgColor rgb="FFFFFFFF"/>
        <bgColor rgb="FFFFFFFF"/>
      </patternFill>
    </fill>
  </fills>
  <borders count="7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style="thin">
        <color indexed="64"/>
      </right>
      <top style="thin">
        <color indexed="64"/>
      </top>
      <bottom/>
      <diagonal/>
    </border>
    <border>
      <left style="double">
        <color indexed="64"/>
      </left>
      <right style="medium">
        <color indexed="64"/>
      </right>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0" fontId="3" fillId="0" borderId="0"/>
    <xf numFmtId="0" fontId="3" fillId="0" borderId="0"/>
    <xf numFmtId="164" fontId="3" fillId="0" borderId="0" applyFont="0" applyFill="0" applyBorder="0" applyAlignment="0" applyProtection="0"/>
    <xf numFmtId="41" fontId="33" fillId="0" borderId="0" applyFont="0" applyFill="0" applyBorder="0" applyAlignment="0" applyProtection="0"/>
  </cellStyleXfs>
  <cellXfs count="299">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11" fillId="0" borderId="0" xfId="0" applyFont="1"/>
    <xf numFmtId="0" fontId="12" fillId="0" borderId="0" xfId="0" applyFont="1" applyAlignment="1">
      <alignment horizontal="center" vertical="center"/>
    </xf>
    <xf numFmtId="0" fontId="14" fillId="0" borderId="0" xfId="0" applyFont="1"/>
    <xf numFmtId="0" fontId="15" fillId="0" borderId="0" xfId="0" applyFont="1" applyAlignment="1">
      <alignment horizontal="center" vertical="center"/>
    </xf>
    <xf numFmtId="4" fontId="3" fillId="0" borderId="34" xfId="3" applyNumberFormat="1" applyFont="1" applyFill="1" applyBorder="1" applyAlignment="1" applyProtection="1">
      <alignment horizontal="center" vertical="center" wrapText="1"/>
    </xf>
    <xf numFmtId="4" fontId="3" fillId="0" borderId="35" xfId="3" applyNumberFormat="1" applyFont="1" applyFill="1" applyBorder="1" applyAlignment="1" applyProtection="1">
      <alignment horizontal="center" vertical="center" wrapText="1"/>
    </xf>
    <xf numFmtId="4" fontId="3" fillId="0" borderId="0" xfId="3" applyNumberFormat="1" applyFont="1" applyFill="1" applyBorder="1" applyAlignment="1" applyProtection="1">
      <alignment horizontal="center" vertical="center" wrapText="1"/>
    </xf>
    <xf numFmtId="4" fontId="19" fillId="0" borderId="36" xfId="3" applyNumberFormat="1" applyFont="1" applyFill="1" applyBorder="1" applyAlignment="1" applyProtection="1">
      <alignment horizontal="center" vertical="center" wrapText="1"/>
    </xf>
    <xf numFmtId="14" fontId="11" fillId="0" borderId="0" xfId="0" applyNumberFormat="1" applyFont="1"/>
    <xf numFmtId="2" fontId="11" fillId="0" borderId="0" xfId="0" applyNumberFormat="1" applyFont="1"/>
    <xf numFmtId="0" fontId="8" fillId="0" borderId="10" xfId="0" applyFont="1" applyBorder="1" applyAlignment="1">
      <alignment horizontal="center" vertical="center"/>
    </xf>
    <xf numFmtId="0" fontId="8" fillId="3" borderId="10" xfId="0" applyFont="1" applyFill="1" applyBorder="1" applyAlignment="1">
      <alignment horizontal="center" vertical="center"/>
    </xf>
    <xf numFmtId="0" fontId="2" fillId="3" borderId="0" xfId="0" applyFont="1" applyFill="1"/>
    <xf numFmtId="4" fontId="26" fillId="0" borderId="10" xfId="0" applyNumberFormat="1" applyFont="1" applyBorder="1" applyAlignment="1">
      <alignment horizontal="center" vertical="center"/>
    </xf>
    <xf numFmtId="0" fontId="28" fillId="3" borderId="10" xfId="0" applyFont="1" applyFill="1" applyBorder="1" applyAlignment="1">
      <alignment horizontal="center" vertical="center"/>
    </xf>
    <xf numFmtId="0" fontId="8" fillId="0" borderId="10" xfId="1" applyFont="1" applyBorder="1" applyAlignment="1">
      <alignment horizontal="justify" vertical="center"/>
    </xf>
    <xf numFmtId="0" fontId="23" fillId="0" borderId="10" xfId="0" applyFont="1" applyBorder="1" applyAlignment="1">
      <alignment horizontal="justify" vertical="center"/>
    </xf>
    <xf numFmtId="0" fontId="23" fillId="0" borderId="10" xfId="0" applyFont="1" applyBorder="1" applyAlignment="1">
      <alignment horizontal="justify" vertical="center" wrapText="1"/>
    </xf>
    <xf numFmtId="4" fontId="26" fillId="3" borderId="10" xfId="0" applyNumberFormat="1" applyFont="1" applyFill="1" applyBorder="1" applyAlignment="1">
      <alignment horizontal="center" vertical="center"/>
    </xf>
    <xf numFmtId="0" fontId="29" fillId="0" borderId="0" xfId="0" applyFont="1"/>
    <xf numFmtId="4" fontId="17" fillId="0" borderId="37" xfId="2" applyNumberFormat="1" applyFont="1" applyBorder="1" applyAlignment="1" applyProtection="1">
      <alignment horizontal="center" vertical="center"/>
    </xf>
    <xf numFmtId="0" fontId="32" fillId="0" borderId="10" xfId="0" applyFont="1" applyBorder="1" applyAlignment="1">
      <alignment horizontal="justify" vertical="center" wrapText="1"/>
    </xf>
    <xf numFmtId="0" fontId="0" fillId="0" borderId="0" xfId="0" applyFont="1" applyAlignment="1"/>
    <xf numFmtId="4" fontId="19" fillId="0" borderId="74" xfId="3" applyNumberFormat="1" applyFont="1" applyFill="1" applyBorder="1" applyAlignment="1" applyProtection="1">
      <alignment horizontal="center" vertical="center"/>
    </xf>
    <xf numFmtId="4" fontId="19" fillId="0" borderId="43" xfId="3" applyNumberFormat="1" applyFont="1" applyFill="1" applyBorder="1" applyAlignment="1" applyProtection="1">
      <alignment horizontal="center" vertical="center"/>
    </xf>
    <xf numFmtId="0" fontId="7" fillId="2" borderId="75" xfId="1" applyFont="1" applyFill="1" applyBorder="1" applyAlignment="1">
      <alignment horizontal="center" vertical="center" wrapText="1"/>
    </xf>
    <xf numFmtId="0" fontId="39" fillId="6" borderId="10" xfId="0" applyFont="1" applyFill="1" applyBorder="1" applyAlignment="1">
      <alignment horizontal="center" vertical="center" wrapText="1"/>
    </xf>
    <xf numFmtId="0" fontId="41" fillId="6" borderId="10" xfId="0" applyFont="1" applyFill="1" applyBorder="1" applyAlignment="1">
      <alignment horizontal="center" vertical="center" wrapText="1"/>
    </xf>
    <xf numFmtId="4" fontId="3" fillId="0" borderId="33" xfId="3" applyNumberFormat="1" applyFont="1" applyFill="1" applyBorder="1" applyAlignment="1" applyProtection="1">
      <alignment horizontal="center" vertical="center" wrapText="1"/>
    </xf>
    <xf numFmtId="4" fontId="3" fillId="0" borderId="32" xfId="3" applyNumberFormat="1" applyFont="1" applyFill="1" applyBorder="1" applyAlignment="1" applyProtection="1">
      <alignment horizontal="center" vertical="center" wrapText="1"/>
    </xf>
    <xf numFmtId="0" fontId="8" fillId="3" borderId="10" xfId="0"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8" xfId="1" applyFont="1" applyFill="1" applyBorder="1" applyAlignment="1">
      <alignment horizontal="center" vertical="center" wrapText="1"/>
    </xf>
    <xf numFmtId="0" fontId="1" fillId="0" borderId="0" xfId="0" applyFont="1" applyAlignment="1">
      <alignment horizontal="center"/>
    </xf>
    <xf numFmtId="0" fontId="1" fillId="0" borderId="0" xfId="0" applyFont="1" applyBorder="1" applyAlignment="1">
      <alignment horizontal="center" wrapText="1"/>
    </xf>
    <xf numFmtId="0" fontId="4" fillId="3" borderId="1" xfId="1"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3" xfId="0" applyFont="1" applyFill="1" applyBorder="1" applyAlignment="1">
      <alignment horizontal="justify" vertical="center" wrapText="1"/>
    </xf>
    <xf numFmtId="0" fontId="7" fillId="2" borderId="4"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75" xfId="1" applyFont="1" applyFill="1" applyBorder="1" applyAlignment="1">
      <alignment horizontal="center" vertical="center" wrapText="1"/>
    </xf>
    <xf numFmtId="2" fontId="7" fillId="2" borderId="5" xfId="1" applyNumberFormat="1" applyFont="1" applyFill="1" applyBorder="1" applyAlignment="1">
      <alignment horizontal="center" vertical="center" wrapText="1"/>
    </xf>
    <xf numFmtId="2" fontId="7" fillId="2" borderId="75" xfId="1" applyNumberFormat="1" applyFont="1" applyFill="1" applyBorder="1" applyAlignment="1">
      <alignment horizontal="center" vertical="center" wrapText="1"/>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0" xfId="0" applyFont="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4" fontId="3" fillId="0" borderId="33" xfId="3" applyNumberFormat="1" applyFont="1" applyFill="1" applyBorder="1" applyAlignment="1" applyProtection="1">
      <alignment horizontal="center" vertical="center" wrapText="1"/>
    </xf>
    <xf numFmtId="4" fontId="3" fillId="0" borderId="32" xfId="3" applyNumberFormat="1" applyFont="1" applyFill="1" applyBorder="1" applyAlignment="1" applyProtection="1">
      <alignment horizontal="center" vertical="center" wrapText="1"/>
    </xf>
    <xf numFmtId="4" fontId="16" fillId="0" borderId="11" xfId="2" applyNumberFormat="1" applyFont="1" applyBorder="1" applyAlignment="1" applyProtection="1">
      <alignment horizontal="left" vertical="center"/>
    </xf>
    <xf numFmtId="4" fontId="16" fillId="0" borderId="12" xfId="2" applyNumberFormat="1" applyFont="1" applyBorder="1" applyAlignment="1" applyProtection="1">
      <alignment horizontal="left" vertical="center"/>
    </xf>
    <xf numFmtId="4" fontId="3" fillId="0" borderId="12" xfId="2" applyNumberFormat="1" applyBorder="1" applyAlignment="1" applyProtection="1">
      <alignment horizontal="left" vertical="center"/>
    </xf>
    <xf numFmtId="4" fontId="17" fillId="0" borderId="12" xfId="2" applyNumberFormat="1" applyFont="1" applyBorder="1" applyAlignment="1" applyProtection="1">
      <alignment vertical="center" wrapText="1"/>
    </xf>
    <xf numFmtId="4" fontId="17" fillId="0" borderId="13" xfId="2" applyNumberFormat="1" applyFont="1" applyBorder="1" applyAlignment="1" applyProtection="1">
      <alignment vertical="center" wrapText="1"/>
    </xf>
    <xf numFmtId="4" fontId="16" fillId="0" borderId="14" xfId="2" applyNumberFormat="1" applyFont="1" applyBorder="1" applyAlignment="1" applyProtection="1">
      <alignment horizontal="left" vertical="center"/>
    </xf>
    <xf numFmtId="4" fontId="16" fillId="0" borderId="0" xfId="2" applyNumberFormat="1" applyFont="1" applyAlignment="1" applyProtection="1">
      <alignment horizontal="left" vertical="center"/>
    </xf>
    <xf numFmtId="4" fontId="3" fillId="0" borderId="0" xfId="2" applyNumberFormat="1" applyAlignment="1" applyProtection="1">
      <alignment horizontal="left" vertical="center"/>
    </xf>
    <xf numFmtId="4" fontId="17" fillId="0" borderId="0" xfId="2" applyNumberFormat="1" applyFont="1" applyAlignment="1" applyProtection="1">
      <alignment vertical="center" wrapText="1"/>
    </xf>
    <xf numFmtId="4" fontId="17" fillId="0" borderId="15" xfId="2" applyNumberFormat="1" applyFont="1" applyBorder="1" applyAlignment="1" applyProtection="1">
      <alignment vertical="center" wrapText="1"/>
    </xf>
    <xf numFmtId="4" fontId="3" fillId="0" borderId="0" xfId="2" applyNumberFormat="1" applyAlignment="1" applyProtection="1">
      <alignment vertical="center"/>
    </xf>
    <xf numFmtId="3" fontId="16" fillId="0" borderId="16" xfId="2" applyNumberFormat="1" applyFont="1" applyBorder="1" applyAlignment="1" applyProtection="1">
      <alignment horizontal="left" vertical="center"/>
    </xf>
    <xf numFmtId="4" fontId="16" fillId="0" borderId="17" xfId="2" applyNumberFormat="1" applyFont="1" applyBorder="1" applyAlignment="1" applyProtection="1">
      <alignment horizontal="left" vertical="center"/>
    </xf>
    <xf numFmtId="4" fontId="17" fillId="0" borderId="17" xfId="2" applyNumberFormat="1" applyFont="1" applyBorder="1" applyAlignment="1" applyProtection="1">
      <alignment horizontal="center" vertical="center"/>
    </xf>
    <xf numFmtId="4" fontId="17" fillId="0" borderId="18" xfId="2" applyNumberFormat="1" applyFont="1" applyBorder="1" applyAlignment="1" applyProtection="1">
      <alignment horizontal="center" vertical="center"/>
    </xf>
    <xf numFmtId="4" fontId="18" fillId="0" borderId="1" xfId="2" applyNumberFormat="1" applyFont="1" applyBorder="1" applyAlignment="1" applyProtection="1">
      <alignment horizontal="center" vertical="center"/>
    </xf>
    <xf numFmtId="4" fontId="18" fillId="0" borderId="2" xfId="2" applyNumberFormat="1" applyFont="1" applyBorder="1" applyAlignment="1" applyProtection="1">
      <alignment horizontal="center" vertical="center"/>
    </xf>
    <xf numFmtId="4" fontId="18" fillId="0" borderId="3" xfId="2" applyNumberFormat="1" applyFont="1" applyBorder="1" applyAlignment="1" applyProtection="1">
      <alignment horizontal="center" vertical="center"/>
    </xf>
    <xf numFmtId="4" fontId="17" fillId="0" borderId="14" xfId="2" applyNumberFormat="1" applyFont="1" applyBorder="1" applyAlignment="1" applyProtection="1">
      <alignment horizontal="center" vertical="center" wrapText="1"/>
    </xf>
    <xf numFmtId="4" fontId="17" fillId="0" borderId="19" xfId="2" applyNumberFormat="1" applyFont="1" applyBorder="1" applyAlignment="1" applyProtection="1">
      <alignment horizontal="center" vertical="center" wrapText="1"/>
    </xf>
    <xf numFmtId="4" fontId="17" fillId="0" borderId="20" xfId="2" applyNumberFormat="1" applyFont="1" applyBorder="1" applyAlignment="1" applyProtection="1">
      <alignment horizontal="center" vertical="center" wrapText="1"/>
    </xf>
    <xf numFmtId="4" fontId="17" fillId="0" borderId="19" xfId="2" applyNumberFormat="1" applyFont="1" applyBorder="1" applyAlignment="1" applyProtection="1">
      <alignment horizontal="center" vertical="center" wrapText="1"/>
    </xf>
    <xf numFmtId="4" fontId="17" fillId="0" borderId="21" xfId="2" applyNumberFormat="1" applyFont="1" applyBorder="1" applyAlignment="1" applyProtection="1">
      <alignment horizontal="center" vertical="center" wrapText="1"/>
    </xf>
    <xf numFmtId="4" fontId="17" fillId="0" borderId="22" xfId="2" applyNumberFormat="1" applyFont="1" applyBorder="1" applyAlignment="1" applyProtection="1">
      <alignment horizontal="center" vertical="center" wrapText="1"/>
    </xf>
    <xf numFmtId="4" fontId="17" fillId="0" borderId="23" xfId="2" applyNumberFormat="1" applyFont="1" applyBorder="1" applyAlignment="1" applyProtection="1">
      <alignment horizontal="center" vertical="center" wrapText="1"/>
    </xf>
    <xf numFmtId="4" fontId="17" fillId="0" borderId="24" xfId="2" applyNumberFormat="1" applyFont="1" applyBorder="1" applyAlignment="1" applyProtection="1">
      <alignment horizontal="center" vertical="center" wrapText="1"/>
    </xf>
    <xf numFmtId="4" fontId="17" fillId="0" borderId="0" xfId="2" applyNumberFormat="1" applyFont="1" applyAlignment="1" applyProtection="1">
      <alignment horizontal="center" vertical="center" wrapText="1"/>
    </xf>
    <xf numFmtId="4" fontId="17" fillId="0" borderId="25" xfId="2" applyNumberFormat="1" applyFont="1" applyBorder="1" applyAlignment="1" applyProtection="1">
      <alignment horizontal="center" vertical="center" wrapText="1"/>
    </xf>
    <xf numFmtId="4" fontId="3" fillId="0" borderId="16" xfId="2" applyNumberFormat="1" applyBorder="1" applyAlignment="1" applyProtection="1">
      <alignment horizontal="center" vertical="center" wrapText="1"/>
    </xf>
    <xf numFmtId="4" fontId="3" fillId="0" borderId="26" xfId="2" applyNumberFormat="1" applyBorder="1" applyAlignment="1" applyProtection="1">
      <alignment horizontal="center" vertical="center" wrapText="1"/>
    </xf>
    <xf numFmtId="4" fontId="17" fillId="0" borderId="27" xfId="2" applyNumberFormat="1" applyFont="1" applyBorder="1" applyAlignment="1" applyProtection="1">
      <alignment horizontal="center" vertical="center" wrapText="1"/>
    </xf>
    <xf numFmtId="4" fontId="17" fillId="0" borderId="26" xfId="2" applyNumberFormat="1" applyFont="1" applyBorder="1" applyAlignment="1" applyProtection="1">
      <alignment horizontal="center" vertical="center" wrapText="1"/>
    </xf>
    <xf numFmtId="4" fontId="17" fillId="0" borderId="26" xfId="2" applyNumberFormat="1" applyFont="1" applyBorder="1" applyAlignment="1" applyProtection="1">
      <alignment horizontal="center" vertical="center" wrapText="1"/>
    </xf>
    <xf numFmtId="4" fontId="17" fillId="0" borderId="28" xfId="2" applyNumberFormat="1" applyFont="1" applyBorder="1" applyAlignment="1" applyProtection="1">
      <alignment horizontal="center" vertical="center" wrapText="1"/>
    </xf>
    <xf numFmtId="4" fontId="17" fillId="0" borderId="29" xfId="2" applyNumberFormat="1" applyFont="1" applyBorder="1" applyAlignment="1" applyProtection="1">
      <alignment horizontal="center" vertical="center" wrapText="1"/>
    </xf>
    <xf numFmtId="4" fontId="3" fillId="0" borderId="0" xfId="2" applyNumberFormat="1" applyAlignment="1" applyProtection="1">
      <alignment horizontal="center" vertical="center" wrapText="1"/>
    </xf>
    <xf numFmtId="4" fontId="3" fillId="0" borderId="30" xfId="2" applyNumberFormat="1" applyBorder="1" applyAlignment="1" applyProtection="1">
      <alignment horizontal="center" vertical="center" wrapText="1"/>
    </xf>
    <xf numFmtId="4" fontId="17" fillId="0" borderId="31" xfId="2" applyNumberFormat="1" applyFont="1" applyBorder="1" applyAlignment="1" applyProtection="1">
      <alignment horizontal="justify" vertical="center" wrapText="1"/>
    </xf>
    <xf numFmtId="4" fontId="17" fillId="0" borderId="32" xfId="2" applyNumberFormat="1" applyFont="1" applyBorder="1" applyAlignment="1" applyProtection="1">
      <alignment horizontal="justify" vertical="center" wrapText="1"/>
    </xf>
    <xf numFmtId="3" fontId="20" fillId="0" borderId="14" xfId="2" applyNumberFormat="1" applyFont="1" applyBorder="1" applyAlignment="1" applyProtection="1">
      <alignment vertical="center"/>
    </xf>
    <xf numFmtId="4" fontId="3" fillId="0" borderId="15" xfId="2" applyNumberFormat="1" applyBorder="1" applyAlignment="1" applyProtection="1">
      <alignment vertical="center"/>
    </xf>
    <xf numFmtId="4" fontId="21" fillId="0" borderId="14" xfId="2" applyNumberFormat="1" applyFont="1" applyBorder="1" applyAlignment="1" applyProtection="1">
      <alignment horizontal="center" vertical="center"/>
    </xf>
    <xf numFmtId="4" fontId="21" fillId="0" borderId="0" xfId="2" applyNumberFormat="1" applyFont="1" applyAlignment="1" applyProtection="1">
      <alignment horizontal="center" vertical="center"/>
    </xf>
    <xf numFmtId="4" fontId="21" fillId="0" borderId="15" xfId="2" applyNumberFormat="1" applyFont="1" applyBorder="1" applyAlignment="1" applyProtection="1">
      <alignment horizontal="center" vertical="center"/>
    </xf>
    <xf numFmtId="4" fontId="16" fillId="0" borderId="37" xfId="2" applyNumberFormat="1" applyFont="1" applyBorder="1" applyAlignment="1" applyProtection="1">
      <alignment horizontal="center" vertical="center"/>
    </xf>
    <xf numFmtId="3" fontId="5" fillId="0" borderId="1" xfId="2" applyNumberFormat="1" applyFont="1" applyBorder="1" applyAlignment="1" applyProtection="1">
      <alignment horizontal="center" vertical="center"/>
    </xf>
    <xf numFmtId="3" fontId="5" fillId="0" borderId="2" xfId="2" applyNumberFormat="1" applyFont="1" applyBorder="1" applyAlignment="1" applyProtection="1">
      <alignment horizontal="center" vertical="center"/>
    </xf>
    <xf numFmtId="3" fontId="5" fillId="0" borderId="3" xfId="2" applyNumberFormat="1" applyFont="1" applyBorder="1" applyAlignment="1" applyProtection="1">
      <alignment horizontal="center" vertical="center"/>
    </xf>
    <xf numFmtId="4" fontId="17" fillId="0" borderId="16" xfId="2" applyNumberFormat="1" applyFont="1" applyBorder="1" applyAlignment="1" applyProtection="1">
      <alignment horizontal="center" vertical="center" wrapText="1"/>
    </xf>
    <xf numFmtId="4" fontId="17" fillId="0" borderId="18" xfId="2" applyNumberFormat="1" applyFont="1" applyBorder="1" applyAlignment="1" applyProtection="1">
      <alignment horizontal="center" vertical="center" wrapText="1"/>
    </xf>
    <xf numFmtId="4" fontId="3" fillId="0" borderId="38" xfId="2" applyNumberFormat="1" applyBorder="1" applyAlignment="1" applyProtection="1">
      <alignment horizontal="center" vertical="center"/>
    </xf>
    <xf numFmtId="4" fontId="3" fillId="0" borderId="16" xfId="2" applyNumberFormat="1" applyBorder="1" applyAlignment="1" applyProtection="1">
      <alignment horizontal="justify" vertical="center" wrapText="1"/>
    </xf>
    <xf numFmtId="4" fontId="3" fillId="0" borderId="17" xfId="2" applyNumberFormat="1" applyBorder="1" applyAlignment="1" applyProtection="1">
      <alignment horizontal="justify" vertical="center" wrapText="1"/>
    </xf>
    <xf numFmtId="4" fontId="3" fillId="0" borderId="18" xfId="2" applyNumberFormat="1" applyBorder="1" applyAlignment="1" applyProtection="1">
      <alignment horizontal="justify" vertical="center" wrapText="1"/>
    </xf>
    <xf numFmtId="4" fontId="3" fillId="0" borderId="14" xfId="2" applyNumberFormat="1" applyBorder="1" applyAlignment="1" applyProtection="1">
      <alignment horizontal="center" vertical="center"/>
    </xf>
    <xf numFmtId="3" fontId="17" fillId="0" borderId="14" xfId="2" applyNumberFormat="1" applyFont="1" applyBorder="1" applyAlignment="1" applyProtection="1">
      <alignment vertical="center"/>
    </xf>
    <xf numFmtId="0" fontId="3" fillId="0" borderId="0" xfId="2" applyProtection="1"/>
    <xf numFmtId="4" fontId="17" fillId="0" borderId="15" xfId="2" applyNumberFormat="1" applyFont="1" applyBorder="1" applyAlignment="1" applyProtection="1">
      <alignment horizontal="center" vertical="center"/>
    </xf>
    <xf numFmtId="4" fontId="17" fillId="0" borderId="1" xfId="2" applyNumberFormat="1" applyFont="1" applyBorder="1" applyAlignment="1" applyProtection="1">
      <alignment horizontal="center" vertical="center" wrapText="1"/>
    </xf>
    <xf numFmtId="4" fontId="17" fillId="0" borderId="3" xfId="2" applyNumberFormat="1" applyFont="1" applyBorder="1" applyAlignment="1" applyProtection="1">
      <alignment horizontal="center" vertical="center" wrapText="1"/>
    </xf>
    <xf numFmtId="4" fontId="3" fillId="0" borderId="1" xfId="2" applyNumberFormat="1" applyBorder="1" applyAlignment="1" applyProtection="1">
      <alignment horizontal="justify" vertical="center"/>
    </xf>
    <xf numFmtId="4" fontId="3" fillId="0" borderId="1" xfId="2" applyNumberFormat="1" applyBorder="1" applyAlignment="1" applyProtection="1">
      <alignment horizontal="left" vertical="center" wrapText="1"/>
    </xf>
    <xf numFmtId="4" fontId="3" fillId="0" borderId="2" xfId="2" applyNumberFormat="1" applyBorder="1" applyAlignment="1" applyProtection="1">
      <alignment horizontal="left" vertical="center" wrapText="1"/>
    </xf>
    <xf numFmtId="4" fontId="3" fillId="0" borderId="3" xfId="2" applyNumberFormat="1" applyBorder="1" applyAlignment="1" applyProtection="1">
      <alignment horizontal="left" vertical="center" wrapText="1"/>
    </xf>
    <xf numFmtId="4" fontId="3" fillId="0" borderId="1" xfId="2" applyNumberFormat="1" applyBorder="1" applyAlignment="1" applyProtection="1">
      <alignment horizontal="justify" vertical="center" wrapText="1"/>
    </xf>
    <xf numFmtId="4" fontId="3" fillId="0" borderId="1" xfId="2" applyNumberFormat="1" applyBorder="1" applyAlignment="1" applyProtection="1">
      <alignment horizontal="justify" vertical="center" wrapText="1"/>
    </xf>
    <xf numFmtId="4" fontId="3" fillId="0" borderId="2" xfId="2" applyNumberFormat="1" applyBorder="1" applyAlignment="1" applyProtection="1">
      <alignment horizontal="justify" vertical="center" wrapText="1"/>
    </xf>
    <xf numFmtId="4" fontId="3" fillId="0" borderId="3" xfId="2" applyNumberFormat="1" applyBorder="1" applyAlignment="1" applyProtection="1">
      <alignment horizontal="justify" vertical="center" wrapText="1"/>
    </xf>
    <xf numFmtId="4" fontId="16" fillId="0" borderId="14" xfId="2" applyNumberFormat="1" applyFont="1" applyBorder="1" applyAlignment="1" applyProtection="1">
      <alignment horizontal="left" vertical="center" wrapText="1"/>
    </xf>
    <xf numFmtId="4" fontId="16" fillId="0" borderId="0" xfId="2" applyNumberFormat="1" applyFont="1" applyAlignment="1" applyProtection="1">
      <alignment horizontal="left" vertical="center" wrapText="1"/>
    </xf>
    <xf numFmtId="4" fontId="3" fillId="0" borderId="0" xfId="2" applyNumberFormat="1" applyAlignment="1" applyProtection="1">
      <alignment horizontal="center" vertical="center"/>
    </xf>
    <xf numFmtId="4" fontId="3" fillId="0" borderId="0" xfId="2" applyNumberFormat="1" applyAlignment="1" applyProtection="1">
      <alignment horizontal="justify" vertical="center" wrapText="1"/>
    </xf>
    <xf numFmtId="3" fontId="21" fillId="4" borderId="1" xfId="2" applyNumberFormat="1" applyFont="1" applyFill="1" applyBorder="1" applyAlignment="1" applyProtection="1">
      <alignment horizontal="center" vertical="center"/>
    </xf>
    <xf numFmtId="3" fontId="21" fillId="4" borderId="2" xfId="2" applyNumberFormat="1" applyFont="1" applyFill="1" applyBorder="1" applyAlignment="1" applyProtection="1">
      <alignment horizontal="center" vertical="center"/>
    </xf>
    <xf numFmtId="3" fontId="21" fillId="4" borderId="3" xfId="2" applyNumberFormat="1" applyFont="1" applyFill="1" applyBorder="1" applyAlignment="1" applyProtection="1">
      <alignment horizontal="center" vertical="center"/>
    </xf>
    <xf numFmtId="4" fontId="17" fillId="0" borderId="39" xfId="2" applyNumberFormat="1" applyFont="1" applyBorder="1" applyAlignment="1" applyProtection="1">
      <alignment horizontal="center" vertical="center" wrapText="1"/>
    </xf>
    <xf numFmtId="3" fontId="21" fillId="0" borderId="14" xfId="2" applyNumberFormat="1" applyFont="1" applyBorder="1" applyAlignment="1" applyProtection="1">
      <alignment horizontal="center" vertical="center"/>
    </xf>
    <xf numFmtId="3" fontId="21" fillId="0" borderId="0" xfId="2" applyNumberFormat="1" applyFont="1" applyAlignment="1" applyProtection="1">
      <alignment horizontal="center" vertical="center"/>
    </xf>
    <xf numFmtId="4" fontId="31" fillId="0" borderId="15" xfId="2" applyNumberFormat="1" applyFont="1" applyBorder="1" applyAlignment="1" applyProtection="1">
      <alignment horizontal="center" vertical="center"/>
    </xf>
    <xf numFmtId="3" fontId="17" fillId="0" borderId="14" xfId="2" applyNumberFormat="1" applyFont="1" applyBorder="1" applyAlignment="1" applyProtection="1">
      <alignment horizontal="center" vertical="center"/>
    </xf>
    <xf numFmtId="4" fontId="17" fillId="0" borderId="0" xfId="2" applyNumberFormat="1" applyFont="1" applyAlignment="1" applyProtection="1">
      <alignment horizontal="center" vertical="center"/>
    </xf>
    <xf numFmtId="3" fontId="3" fillId="0" borderId="14" xfId="2" applyNumberFormat="1" applyBorder="1" applyAlignment="1" applyProtection="1">
      <alignment vertical="center"/>
    </xf>
    <xf numFmtId="4" fontId="17" fillId="0" borderId="15" xfId="2" applyNumberFormat="1" applyFont="1" applyBorder="1" applyAlignment="1" applyProtection="1">
      <alignment vertical="center"/>
    </xf>
    <xf numFmtId="4" fontId="5" fillId="5" borderId="40" xfId="2" applyNumberFormat="1" applyFont="1" applyFill="1" applyBorder="1" applyAlignment="1" applyProtection="1">
      <alignment horizontal="center" vertical="center"/>
    </xf>
    <xf numFmtId="4" fontId="5" fillId="5" borderId="41" xfId="2" applyNumberFormat="1" applyFont="1" applyFill="1" applyBorder="1" applyAlignment="1" applyProtection="1">
      <alignment horizontal="center" vertical="center"/>
    </xf>
    <xf numFmtId="4" fontId="5" fillId="5" borderId="42" xfId="2" applyNumberFormat="1" applyFont="1" applyFill="1" applyBorder="1" applyAlignment="1" applyProtection="1">
      <alignment horizontal="center" vertical="center"/>
    </xf>
    <xf numFmtId="4" fontId="3" fillId="0" borderId="17" xfId="2" applyNumberFormat="1" applyBorder="1" applyAlignment="1" applyProtection="1">
      <alignment vertical="center"/>
    </xf>
    <xf numFmtId="4" fontId="5" fillId="5" borderId="43" xfId="2" applyNumberFormat="1" applyFont="1" applyFill="1" applyBorder="1" applyAlignment="1" applyProtection="1">
      <alignment horizontal="center" vertical="center"/>
    </xf>
    <xf numFmtId="3" fontId="3" fillId="0" borderId="0" xfId="2" applyNumberFormat="1" applyAlignment="1" applyProtection="1">
      <alignment vertical="center"/>
    </xf>
    <xf numFmtId="4" fontId="17" fillId="0" borderId="0" xfId="2" applyNumberFormat="1" applyFont="1" applyAlignment="1" applyProtection="1">
      <alignment vertical="center"/>
    </xf>
    <xf numFmtId="3" fontId="37" fillId="0" borderId="0" xfId="0" applyNumberFormat="1" applyFont="1" applyAlignment="1" applyProtection="1">
      <alignment vertical="center"/>
    </xf>
    <xf numFmtId="4" fontId="37" fillId="0" borderId="0" xfId="0" applyNumberFormat="1" applyFont="1" applyAlignment="1" applyProtection="1">
      <alignment vertical="center"/>
    </xf>
    <xf numFmtId="4" fontId="38" fillId="0" borderId="0" xfId="0" applyNumberFormat="1" applyFont="1" applyAlignment="1" applyProtection="1">
      <alignment vertical="center"/>
    </xf>
    <xf numFmtId="3" fontId="3" fillId="0" borderId="14" xfId="2" applyNumberFormat="1" applyFont="1" applyBorder="1" applyAlignment="1" applyProtection="1">
      <alignment vertical="center"/>
    </xf>
    <xf numFmtId="4" fontId="3" fillId="0" borderId="0" xfId="2" applyNumberFormat="1" applyFont="1" applyAlignment="1" applyProtection="1">
      <alignment vertical="center"/>
    </xf>
    <xf numFmtId="4" fontId="3" fillId="0" borderId="15" xfId="2" applyNumberFormat="1" applyFont="1" applyBorder="1" applyAlignment="1" applyProtection="1">
      <alignment vertical="center"/>
    </xf>
    <xf numFmtId="4" fontId="35" fillId="0" borderId="10" xfId="2" applyNumberFormat="1"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4" fontId="7" fillId="0" borderId="10" xfId="2" applyNumberFormat="1" applyFont="1" applyBorder="1" applyAlignment="1" applyProtection="1">
      <alignment horizontal="center" vertical="center" wrapText="1"/>
    </xf>
    <xf numFmtId="4" fontId="17" fillId="0" borderId="10" xfId="2" applyNumberFormat="1" applyFont="1" applyBorder="1" applyAlignment="1" applyProtection="1">
      <alignment horizontal="center" vertical="center" wrapText="1"/>
    </xf>
    <xf numFmtId="4" fontId="17" fillId="0" borderId="0" xfId="2" applyNumberFormat="1" applyFont="1" applyBorder="1" applyAlignment="1" applyProtection="1">
      <alignment horizontal="center" vertical="center" wrapText="1"/>
    </xf>
    <xf numFmtId="4" fontId="17" fillId="0" borderId="0" xfId="2" applyNumberFormat="1" applyFont="1" applyAlignment="1" applyProtection="1">
      <alignment horizontal="center" vertical="center" wrapText="1"/>
    </xf>
    <xf numFmtId="4" fontId="17" fillId="0" borderId="47" xfId="2" applyNumberFormat="1" applyFont="1" applyBorder="1" applyAlignment="1" applyProtection="1">
      <alignment horizontal="center" vertical="center" wrapText="1"/>
    </xf>
    <xf numFmtId="3" fontId="17" fillId="0" borderId="10" xfId="2" applyNumberFormat="1" applyFont="1" applyBorder="1" applyAlignment="1" applyProtection="1">
      <alignment horizontal="center" vertical="center"/>
    </xf>
    <xf numFmtId="4" fontId="17" fillId="0" borderId="10" xfId="2" applyNumberFormat="1" applyFont="1" applyBorder="1" applyAlignment="1" applyProtection="1">
      <alignment horizontal="justify" vertical="center" wrapText="1"/>
    </xf>
    <xf numFmtId="0" fontId="14" fillId="0" borderId="10" xfId="0" applyFont="1" applyBorder="1" applyAlignment="1" applyProtection="1">
      <alignment horizontal="justify" vertical="center" wrapText="1"/>
    </xf>
    <xf numFmtId="0" fontId="7" fillId="0" borderId="10" xfId="0" applyFont="1" applyBorder="1" applyAlignment="1" applyProtection="1">
      <alignment horizontal="center" vertical="center" wrapText="1"/>
    </xf>
    <xf numFmtId="4" fontId="17" fillId="0" borderId="10" xfId="2" applyNumberFormat="1" applyFont="1" applyBorder="1" applyAlignment="1" applyProtection="1">
      <alignment horizontal="center" vertical="center"/>
    </xf>
    <xf numFmtId="4" fontId="17" fillId="0" borderId="0" xfId="2" applyNumberFormat="1" applyFont="1" applyBorder="1" applyAlignment="1" applyProtection="1">
      <alignment horizontal="center" vertical="center"/>
    </xf>
    <xf numFmtId="4" fontId="3" fillId="0" borderId="10" xfId="2" applyNumberFormat="1" applyFont="1" applyBorder="1" applyAlignment="1" applyProtection="1">
      <alignment horizontal="justify" vertical="center" wrapText="1"/>
    </xf>
    <xf numFmtId="4" fontId="16" fillId="0" borderId="75" xfId="2" applyNumberFormat="1" applyFont="1" applyBorder="1" applyAlignment="1" applyProtection="1">
      <alignment horizontal="center" vertical="center" wrapText="1"/>
    </xf>
    <xf numFmtId="4" fontId="16" fillId="0" borderId="75" xfId="2" applyNumberFormat="1" applyFont="1" applyBorder="1" applyAlignment="1" applyProtection="1">
      <alignment horizontal="center" vertical="center"/>
    </xf>
    <xf numFmtId="4" fontId="16" fillId="0" borderId="0" xfId="2" applyNumberFormat="1" applyFont="1" applyBorder="1" applyAlignment="1" applyProtection="1">
      <alignment horizontal="center" vertical="center"/>
    </xf>
    <xf numFmtId="4" fontId="16" fillId="0" borderId="0" xfId="2" applyNumberFormat="1" applyFont="1" applyAlignment="1" applyProtection="1">
      <alignment horizontal="center" vertical="center"/>
    </xf>
    <xf numFmtId="4" fontId="21" fillId="0" borderId="1" xfId="2" applyNumberFormat="1" applyFont="1" applyBorder="1" applyAlignment="1" applyProtection="1">
      <alignment horizontal="center" vertical="center" wrapText="1"/>
    </xf>
    <xf numFmtId="4" fontId="21" fillId="0" borderId="2" xfId="2" applyNumberFormat="1" applyFont="1" applyBorder="1" applyAlignment="1" applyProtection="1">
      <alignment horizontal="center" vertical="center" wrapText="1"/>
    </xf>
    <xf numFmtId="4" fontId="21" fillId="0" borderId="3" xfId="2" applyNumberFormat="1" applyFont="1" applyBorder="1" applyAlignment="1" applyProtection="1">
      <alignment horizontal="center" vertical="center" wrapText="1"/>
    </xf>
    <xf numFmtId="4" fontId="21" fillId="0" borderId="0" xfId="2" applyNumberFormat="1" applyFont="1" applyBorder="1" applyAlignment="1" applyProtection="1">
      <alignment vertical="center" wrapText="1"/>
    </xf>
    <xf numFmtId="4" fontId="16" fillId="0" borderId="62" xfId="2" applyNumberFormat="1" applyFont="1" applyBorder="1" applyAlignment="1" applyProtection="1">
      <alignment horizontal="center" vertical="center"/>
    </xf>
    <xf numFmtId="4" fontId="21" fillId="0" borderId="76" xfId="2" applyNumberFormat="1" applyFont="1" applyBorder="1" applyAlignment="1" applyProtection="1">
      <alignment horizontal="center" vertical="center"/>
    </xf>
    <xf numFmtId="0" fontId="34" fillId="0" borderId="0" xfId="0" applyFont="1" applyProtection="1"/>
    <xf numFmtId="3" fontId="16" fillId="0" borderId="1" xfId="2" applyNumberFormat="1" applyFont="1" applyBorder="1" applyAlignment="1" applyProtection="1">
      <alignment horizontal="center" vertical="center" wrapText="1"/>
    </xf>
    <xf numFmtId="3" fontId="35" fillId="0" borderId="2" xfId="2" applyNumberFormat="1" applyFont="1" applyBorder="1" applyAlignment="1" applyProtection="1">
      <alignment horizontal="center" vertical="center"/>
    </xf>
    <xf numFmtId="3" fontId="35" fillId="0" borderId="3" xfId="2" applyNumberFormat="1" applyFont="1" applyBorder="1" applyAlignment="1" applyProtection="1">
      <alignment horizontal="center" vertical="center"/>
    </xf>
    <xf numFmtId="4" fontId="7" fillId="0" borderId="46" xfId="2" applyNumberFormat="1" applyFont="1" applyBorder="1" applyAlignment="1" applyProtection="1">
      <alignment horizontal="center" vertical="center" wrapText="1"/>
    </xf>
    <xf numFmtId="4" fontId="17" fillId="0" borderId="46" xfId="2" applyNumberFormat="1" applyFont="1" applyBorder="1" applyAlignment="1" applyProtection="1">
      <alignment horizontal="center" vertical="center" wrapText="1"/>
    </xf>
    <xf numFmtId="3" fontId="17" fillId="0" borderId="48" xfId="2" applyNumberFormat="1" applyFont="1" applyBorder="1" applyAlignment="1" applyProtection="1">
      <alignment horizontal="center" vertical="center"/>
    </xf>
    <xf numFmtId="4" fontId="3" fillId="0" borderId="49" xfId="2" applyNumberFormat="1" applyFont="1" applyBorder="1" applyAlignment="1" applyProtection="1">
      <alignment horizontal="justify" vertical="center" wrapText="1"/>
    </xf>
    <xf numFmtId="0" fontId="14" fillId="0" borderId="49" xfId="0" applyFont="1" applyBorder="1" applyAlignment="1" applyProtection="1">
      <alignment horizontal="justify" vertical="center" wrapText="1"/>
    </xf>
    <xf numFmtId="0" fontId="14" fillId="0" borderId="50" xfId="0" applyFont="1" applyBorder="1" applyAlignment="1" applyProtection="1">
      <alignment horizontal="justify" vertical="center" wrapText="1"/>
    </xf>
    <xf numFmtId="0" fontId="14" fillId="0" borderId="51" xfId="0" applyFont="1" applyBorder="1" applyAlignment="1" applyProtection="1">
      <alignment horizontal="justify" vertical="center" wrapText="1"/>
    </xf>
    <xf numFmtId="4" fontId="16" fillId="0" borderId="52" xfId="2" applyNumberFormat="1" applyFont="1" applyBorder="1" applyAlignment="1" applyProtection="1">
      <alignment horizontal="center" vertical="center"/>
    </xf>
    <xf numFmtId="4" fontId="17" fillId="0" borderId="38" xfId="2" applyNumberFormat="1" applyFont="1" applyBorder="1" applyAlignment="1" applyProtection="1">
      <alignment horizontal="center" vertical="center" wrapText="1"/>
    </xf>
    <xf numFmtId="4" fontId="17" fillId="0" borderId="53" xfId="2" applyNumberFormat="1" applyFont="1" applyBorder="1" applyAlignment="1" applyProtection="1">
      <alignment horizontal="center" vertical="center"/>
    </xf>
    <xf numFmtId="3" fontId="17" fillId="0" borderId="44" xfId="2" applyNumberFormat="1" applyFont="1" applyBorder="1" applyAlignment="1" applyProtection="1">
      <alignment horizontal="center" vertical="center"/>
    </xf>
    <xf numFmtId="0" fontId="14" fillId="0" borderId="54" xfId="0" applyFont="1" applyBorder="1" applyAlignment="1" applyProtection="1">
      <alignment horizontal="justify" vertical="center" wrapText="1"/>
    </xf>
    <xf numFmtId="0" fontId="14" fillId="0" borderId="45" xfId="0" applyFont="1" applyBorder="1" applyAlignment="1" applyProtection="1">
      <alignment horizontal="justify" vertical="center" wrapText="1"/>
    </xf>
    <xf numFmtId="4" fontId="16" fillId="0" borderId="55" xfId="2" applyNumberFormat="1" applyFont="1" applyBorder="1" applyAlignment="1" applyProtection="1">
      <alignment horizontal="center" vertical="center"/>
    </xf>
    <xf numFmtId="4" fontId="17" fillId="0" borderId="56" xfId="2" applyNumberFormat="1" applyFont="1" applyBorder="1" applyAlignment="1" applyProtection="1">
      <alignment horizontal="center" vertical="center" wrapText="1"/>
    </xf>
    <xf numFmtId="3" fontId="17" fillId="0" borderId="7" xfId="2" applyNumberFormat="1" applyFont="1" applyBorder="1" applyAlignment="1" applyProtection="1">
      <alignment horizontal="center" vertical="center"/>
    </xf>
    <xf numFmtId="4" fontId="3" fillId="0" borderId="8" xfId="2" applyNumberFormat="1" applyFont="1" applyBorder="1" applyAlignment="1" applyProtection="1">
      <alignment horizontal="justify" vertical="center" wrapText="1"/>
    </xf>
    <xf numFmtId="0" fontId="14" fillId="0" borderId="8" xfId="0" applyFont="1" applyBorder="1" applyAlignment="1" applyProtection="1">
      <alignment horizontal="justify" vertical="center" wrapText="1"/>
    </xf>
    <xf numFmtId="0" fontId="14" fillId="0" borderId="57" xfId="0" applyFont="1" applyBorder="1" applyAlignment="1" applyProtection="1">
      <alignment horizontal="justify" vertical="center" wrapText="1"/>
    </xf>
    <xf numFmtId="0" fontId="14" fillId="0" borderId="9" xfId="0" applyFont="1" applyBorder="1" applyAlignment="1" applyProtection="1">
      <alignment horizontal="justify" vertical="center" wrapText="1"/>
    </xf>
    <xf numFmtId="4" fontId="16" fillId="0" borderId="58" xfId="2" applyNumberFormat="1" applyFont="1" applyBorder="1" applyAlignment="1" applyProtection="1">
      <alignment horizontal="center" vertical="center"/>
    </xf>
    <xf numFmtId="4" fontId="17" fillId="0" borderId="58" xfId="2" applyNumberFormat="1" applyFont="1" applyBorder="1" applyAlignment="1" applyProtection="1">
      <alignment horizontal="center" vertical="center" wrapText="1"/>
    </xf>
    <xf numFmtId="4" fontId="16" fillId="0" borderId="11" xfId="2" applyNumberFormat="1" applyFont="1" applyBorder="1" applyAlignment="1" applyProtection="1">
      <alignment horizontal="center" vertical="center" wrapText="1"/>
    </xf>
    <xf numFmtId="4" fontId="16" fillId="0" borderId="12" xfId="2" applyNumberFormat="1" applyFont="1" applyBorder="1" applyAlignment="1" applyProtection="1">
      <alignment horizontal="center" vertical="center" wrapText="1"/>
    </xf>
    <xf numFmtId="4" fontId="16" fillId="0" borderId="13" xfId="2" applyNumberFormat="1" applyFont="1" applyBorder="1" applyAlignment="1" applyProtection="1">
      <alignment horizontal="center" vertical="center" wrapText="1"/>
    </xf>
    <xf numFmtId="4" fontId="16" fillId="0" borderId="1" xfId="2" applyNumberFormat="1" applyFont="1" applyBorder="1" applyAlignment="1" applyProtection="1">
      <alignment horizontal="center" vertical="center" wrapText="1"/>
    </xf>
    <xf numFmtId="4" fontId="16" fillId="0" borderId="2" xfId="2" applyNumberFormat="1" applyFont="1" applyBorder="1" applyAlignment="1" applyProtection="1">
      <alignment horizontal="center" vertical="center" wrapText="1"/>
    </xf>
    <xf numFmtId="4" fontId="16" fillId="0" borderId="3" xfId="2" applyNumberFormat="1" applyFont="1" applyBorder="1" applyAlignment="1" applyProtection="1">
      <alignment horizontal="center" vertical="center" wrapText="1"/>
    </xf>
    <xf numFmtId="4" fontId="16" fillId="0" borderId="0" xfId="2" applyNumberFormat="1" applyFont="1" applyBorder="1" applyAlignment="1" applyProtection="1">
      <alignment vertical="center" wrapText="1"/>
    </xf>
    <xf numFmtId="4" fontId="21" fillId="0" borderId="39" xfId="2" applyNumberFormat="1" applyFont="1" applyBorder="1" applyAlignment="1" applyProtection="1">
      <alignment horizontal="center" vertical="center"/>
    </xf>
    <xf numFmtId="4" fontId="36" fillId="0" borderId="1" xfId="2" applyNumberFormat="1" applyFont="1" applyBorder="1" applyAlignment="1" applyProtection="1">
      <alignment horizontal="center" vertical="center"/>
    </xf>
    <xf numFmtId="4" fontId="36" fillId="0" borderId="2" xfId="2" applyNumberFormat="1" applyFont="1" applyBorder="1" applyAlignment="1" applyProtection="1">
      <alignment horizontal="center" vertical="center"/>
    </xf>
    <xf numFmtId="4" fontId="36" fillId="0" borderId="3" xfId="2" applyNumberFormat="1" applyFont="1" applyBorder="1" applyAlignment="1" applyProtection="1">
      <alignment horizontal="center" vertical="center"/>
    </xf>
    <xf numFmtId="4" fontId="21" fillId="0" borderId="59" xfId="2" applyNumberFormat="1" applyFont="1" applyBorder="1" applyAlignment="1" applyProtection="1">
      <alignment horizontal="left" vertical="center"/>
    </xf>
    <xf numFmtId="4" fontId="21" fillId="0" borderId="60" xfId="2" applyNumberFormat="1" applyFont="1" applyBorder="1" applyAlignment="1" applyProtection="1">
      <alignment horizontal="left" vertical="center"/>
    </xf>
    <xf numFmtId="4" fontId="21" fillId="0" borderId="61" xfId="2" applyNumberFormat="1" applyFont="1" applyBorder="1" applyAlignment="1" applyProtection="1">
      <alignment horizontal="left" vertical="center"/>
    </xf>
    <xf numFmtId="4" fontId="21" fillId="0" borderId="0" xfId="2" applyNumberFormat="1" applyFont="1" applyAlignment="1" applyProtection="1">
      <alignment horizontal="left" vertical="center"/>
    </xf>
    <xf numFmtId="4" fontId="21" fillId="0" borderId="62" xfId="2" applyNumberFormat="1" applyFont="1" applyBorder="1" applyAlignment="1" applyProtection="1">
      <alignment horizontal="center" vertical="center"/>
    </xf>
    <xf numFmtId="4" fontId="21" fillId="0" borderId="63" xfId="2" applyNumberFormat="1" applyFont="1" applyBorder="1" applyAlignment="1" applyProtection="1">
      <alignment horizontal="center" vertical="center"/>
    </xf>
    <xf numFmtId="4" fontId="21" fillId="0" borderId="64" xfId="2" applyNumberFormat="1" applyFont="1" applyBorder="1" applyAlignment="1" applyProtection="1">
      <alignment horizontal="left" vertical="center"/>
    </xf>
    <xf numFmtId="4" fontId="21" fillId="0" borderId="65" xfId="2" applyNumberFormat="1" applyFont="1" applyBorder="1" applyAlignment="1" applyProtection="1">
      <alignment horizontal="left" vertical="center"/>
    </xf>
    <xf numFmtId="4" fontId="21" fillId="0" borderId="66" xfId="2" applyNumberFormat="1" applyFont="1" applyBorder="1" applyAlignment="1" applyProtection="1">
      <alignment horizontal="left" vertical="center"/>
    </xf>
    <xf numFmtId="4" fontId="21" fillId="0" borderId="67" xfId="2" applyNumberFormat="1" applyFont="1" applyBorder="1" applyAlignment="1" applyProtection="1">
      <alignment horizontal="center" vertical="center"/>
    </xf>
    <xf numFmtId="4" fontId="21" fillId="0" borderId="68" xfId="2" applyNumberFormat="1" applyFont="1" applyBorder="1" applyAlignment="1" applyProtection="1">
      <alignment horizontal="center" vertical="center"/>
    </xf>
    <xf numFmtId="4" fontId="21" fillId="0" borderId="69" xfId="2" applyNumberFormat="1" applyFont="1" applyBorder="1" applyAlignment="1" applyProtection="1">
      <alignment horizontal="center" vertical="center"/>
    </xf>
    <xf numFmtId="4" fontId="21" fillId="0" borderId="70" xfId="2" applyNumberFormat="1" applyFont="1" applyBorder="1" applyAlignment="1" applyProtection="1">
      <alignment horizontal="center" vertical="center"/>
    </xf>
    <xf numFmtId="4" fontId="21" fillId="0" borderId="71" xfId="2" applyNumberFormat="1" applyFont="1" applyBorder="1" applyAlignment="1" applyProtection="1">
      <alignment vertical="center"/>
    </xf>
    <xf numFmtId="4" fontId="21" fillId="0" borderId="72" xfId="2" applyNumberFormat="1" applyFont="1" applyBorder="1" applyAlignment="1" applyProtection="1">
      <alignment vertical="center"/>
    </xf>
    <xf numFmtId="4" fontId="5" fillId="0" borderId="1" xfId="2" applyNumberFormat="1" applyFont="1" applyBorder="1" applyAlignment="1" applyProtection="1">
      <alignment horizontal="center" vertical="center"/>
    </xf>
    <xf numFmtId="4" fontId="5" fillId="0" borderId="2" xfId="2" applyNumberFormat="1" applyFont="1" applyBorder="1" applyAlignment="1" applyProtection="1">
      <alignment horizontal="center" vertical="center"/>
    </xf>
    <xf numFmtId="4" fontId="5" fillId="0" borderId="73" xfId="2" applyNumberFormat="1" applyFont="1" applyBorder="1" applyAlignment="1" applyProtection="1">
      <alignment horizontal="center" vertical="center"/>
    </xf>
    <xf numFmtId="4" fontId="19" fillId="0" borderId="17" xfId="2" applyNumberFormat="1" applyFont="1" applyBorder="1" applyAlignment="1" applyProtection="1">
      <alignment horizontal="center" vertical="center"/>
    </xf>
    <xf numFmtId="4" fontId="19" fillId="0" borderId="17" xfId="2" applyNumberFormat="1" applyFont="1" applyBorder="1" applyAlignment="1" applyProtection="1">
      <alignment horizontal="left" vertical="center"/>
    </xf>
    <xf numFmtId="0" fontId="9" fillId="0" borderId="11" xfId="0" applyFont="1" applyBorder="1" applyAlignment="1" applyProtection="1">
      <alignment horizontal="center"/>
    </xf>
    <xf numFmtId="0" fontId="9" fillId="0" borderId="12" xfId="0" applyFont="1" applyBorder="1" applyAlignment="1" applyProtection="1">
      <alignment horizontal="center"/>
    </xf>
    <xf numFmtId="0" fontId="9" fillId="0" borderId="13" xfId="0" applyFont="1" applyBorder="1" applyAlignment="1" applyProtection="1">
      <alignment horizontal="center"/>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1" fillId="0" borderId="0" xfId="0" applyFont="1" applyProtection="1"/>
    <xf numFmtId="0" fontId="9" fillId="0" borderId="14" xfId="0" applyFont="1" applyBorder="1" applyAlignment="1" applyProtection="1">
      <alignment horizontal="center"/>
    </xf>
    <xf numFmtId="0" fontId="9" fillId="0" borderId="0" xfId="0" applyFont="1" applyAlignment="1" applyProtection="1">
      <alignment horizontal="center"/>
    </xf>
    <xf numFmtId="0" fontId="9" fillId="0" borderId="15" xfId="0" applyFont="1" applyBorder="1" applyAlignment="1" applyProtection="1">
      <alignment horizontal="center"/>
    </xf>
    <xf numFmtId="0" fontId="12" fillId="0" borderId="0" xfId="0" applyFont="1" applyAlignment="1" applyProtection="1">
      <alignment horizontal="center" vertical="center"/>
    </xf>
    <xf numFmtId="0" fontId="9" fillId="0" borderId="16" xfId="0" applyFont="1" applyBorder="1" applyAlignment="1" applyProtection="1">
      <alignment horizontal="center"/>
    </xf>
    <xf numFmtId="0" fontId="9" fillId="0" borderId="17" xfId="0" applyFont="1" applyBorder="1" applyAlignment="1" applyProtection="1">
      <alignment horizontal="center"/>
    </xf>
    <xf numFmtId="0" fontId="9" fillId="0" borderId="18" xfId="0" applyFont="1" applyBorder="1" applyAlignment="1" applyProtection="1">
      <alignment horizontal="center"/>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4" fillId="0" borderId="0" xfId="0" applyFont="1" applyProtection="1"/>
    <xf numFmtId="0" fontId="15" fillId="0" borderId="0" xfId="0" applyFont="1" applyAlignment="1" applyProtection="1">
      <alignment horizontal="center" vertical="center"/>
    </xf>
    <xf numFmtId="14" fontId="11" fillId="0" borderId="0" xfId="0" applyNumberFormat="1" applyFont="1" applyProtection="1"/>
    <xf numFmtId="0" fontId="0" fillId="0" borderId="0" xfId="0" applyFont="1" applyAlignment="1" applyProtection="1"/>
    <xf numFmtId="4" fontId="25" fillId="0" borderId="16" xfId="2" applyNumberFormat="1" applyFont="1" applyBorder="1" applyAlignment="1" applyProtection="1">
      <alignment horizontal="justify" vertical="center" wrapText="1"/>
    </xf>
    <xf numFmtId="4" fontId="25" fillId="0" borderId="17" xfId="2" applyNumberFormat="1" applyFont="1" applyBorder="1" applyAlignment="1" applyProtection="1">
      <alignment horizontal="justify" vertical="center" wrapText="1"/>
    </xf>
    <xf numFmtId="4" fontId="25" fillId="0" borderId="18" xfId="2" applyNumberFormat="1" applyFont="1" applyBorder="1" applyAlignment="1" applyProtection="1">
      <alignment horizontal="justify" vertical="center" wrapText="1"/>
    </xf>
    <xf numFmtId="2" fontId="11" fillId="0" borderId="0" xfId="0" applyNumberFormat="1" applyFont="1" applyProtection="1"/>
    <xf numFmtId="2" fontId="30" fillId="0" borderId="0" xfId="0" applyNumberFormat="1" applyFont="1" applyProtection="1"/>
    <xf numFmtId="4" fontId="3" fillId="0" borderId="16" xfId="2" applyNumberFormat="1" applyFont="1" applyBorder="1" applyAlignment="1" applyProtection="1">
      <alignment horizontal="justify" vertical="center" wrapText="1"/>
    </xf>
    <xf numFmtId="4" fontId="3" fillId="0" borderId="17" xfId="2" applyNumberFormat="1" applyFont="1" applyBorder="1" applyAlignment="1" applyProtection="1">
      <alignment horizontal="justify" vertical="center" wrapText="1"/>
    </xf>
    <xf numFmtId="4" fontId="3" fillId="0" borderId="18" xfId="2" applyNumberFormat="1" applyFont="1" applyBorder="1" applyAlignment="1" applyProtection="1">
      <alignment horizontal="justify" vertical="center" wrapText="1"/>
    </xf>
    <xf numFmtId="0" fontId="27" fillId="0" borderId="11" xfId="0" applyFont="1" applyBorder="1" applyAlignment="1" applyProtection="1">
      <alignment horizontal="center"/>
    </xf>
    <xf numFmtId="0" fontId="27" fillId="0" borderId="12" xfId="0" applyFont="1" applyBorder="1" applyAlignment="1" applyProtection="1">
      <alignment horizontal="center"/>
    </xf>
    <xf numFmtId="0" fontId="27" fillId="0" borderId="13" xfId="0" applyFont="1" applyBorder="1" applyAlignment="1" applyProtection="1">
      <alignment horizontal="center"/>
    </xf>
    <xf numFmtId="0" fontId="27" fillId="0" borderId="14" xfId="0" applyFont="1" applyBorder="1" applyAlignment="1" applyProtection="1">
      <alignment horizontal="center"/>
    </xf>
    <xf numFmtId="0" fontId="27" fillId="0" borderId="0" xfId="0" applyFont="1" applyAlignment="1" applyProtection="1">
      <alignment horizontal="center"/>
    </xf>
    <xf numFmtId="0" fontId="27" fillId="0" borderId="15" xfId="0" applyFont="1" applyBorder="1" applyAlignment="1" applyProtection="1">
      <alignment horizontal="center"/>
    </xf>
    <xf numFmtId="0" fontId="27" fillId="0" borderId="16" xfId="0" applyFont="1" applyBorder="1" applyAlignment="1" applyProtection="1">
      <alignment horizontal="center"/>
    </xf>
    <xf numFmtId="0" fontId="27" fillId="0" borderId="17" xfId="0" applyFont="1" applyBorder="1" applyAlignment="1" applyProtection="1">
      <alignment horizontal="center"/>
    </xf>
    <xf numFmtId="0" fontId="27" fillId="0" borderId="18" xfId="0" applyFont="1" applyBorder="1" applyAlignment="1" applyProtection="1">
      <alignment horizontal="center"/>
    </xf>
    <xf numFmtId="4" fontId="3" fillId="0" borderId="12" xfId="2" applyNumberFormat="1" applyFont="1" applyBorder="1" applyAlignment="1" applyProtection="1">
      <alignment horizontal="left" vertical="center"/>
    </xf>
    <xf numFmtId="4" fontId="3" fillId="0" borderId="16" xfId="2" applyNumberFormat="1" applyFont="1" applyBorder="1" applyAlignment="1" applyProtection="1">
      <alignment horizontal="center" vertical="center" wrapText="1"/>
    </xf>
    <xf numFmtId="4" fontId="3" fillId="0" borderId="26" xfId="2" applyNumberFormat="1" applyFont="1" applyBorder="1" applyAlignment="1" applyProtection="1">
      <alignment horizontal="center" vertical="center" wrapText="1"/>
    </xf>
    <xf numFmtId="4" fontId="3" fillId="0" borderId="0" xfId="2" applyNumberFormat="1" applyFont="1" applyAlignment="1" applyProtection="1">
      <alignment horizontal="center" vertical="center" wrapText="1"/>
    </xf>
    <xf numFmtId="4" fontId="3" fillId="0" borderId="30" xfId="2" applyNumberFormat="1" applyFont="1" applyBorder="1" applyAlignment="1" applyProtection="1">
      <alignment horizontal="center" vertical="center" wrapText="1"/>
    </xf>
    <xf numFmtId="4" fontId="3" fillId="0" borderId="38" xfId="2" applyNumberFormat="1" applyFont="1" applyBorder="1" applyAlignment="1" applyProtection="1">
      <alignment horizontal="center" vertical="center"/>
    </xf>
    <xf numFmtId="4" fontId="3" fillId="0" borderId="14" xfId="2" applyNumberFormat="1" applyFont="1" applyBorder="1" applyAlignment="1" applyProtection="1">
      <alignment horizontal="center" vertical="center"/>
    </xf>
    <xf numFmtId="0" fontId="3" fillId="0" borderId="0" xfId="2" applyFont="1" applyProtection="1"/>
    <xf numFmtId="4" fontId="3" fillId="0" borderId="1" xfId="2" applyNumberFormat="1" applyFont="1" applyBorder="1" applyAlignment="1" applyProtection="1">
      <alignment horizontal="justify" vertical="center"/>
    </xf>
    <xf numFmtId="4" fontId="3" fillId="0" borderId="1" xfId="2" applyNumberFormat="1" applyFont="1" applyBorder="1" applyAlignment="1" applyProtection="1">
      <alignment horizontal="left" vertical="center" wrapText="1"/>
    </xf>
    <xf numFmtId="4" fontId="3" fillId="0" borderId="2" xfId="2" applyNumberFormat="1" applyFont="1" applyBorder="1" applyAlignment="1" applyProtection="1">
      <alignment horizontal="left" vertical="center" wrapText="1"/>
    </xf>
    <xf numFmtId="4" fontId="3" fillId="0" borderId="3" xfId="2" applyNumberFormat="1" applyFont="1" applyBorder="1" applyAlignment="1" applyProtection="1">
      <alignment horizontal="left" vertical="center" wrapText="1"/>
    </xf>
    <xf numFmtId="4" fontId="3" fillId="0" borderId="1" xfId="2" applyNumberFormat="1" applyFont="1" applyBorder="1" applyAlignment="1" applyProtection="1">
      <alignment horizontal="justify" vertical="center" wrapText="1"/>
    </xf>
    <xf numFmtId="4" fontId="3" fillId="0" borderId="1" xfId="2" applyNumberFormat="1" applyFont="1" applyBorder="1" applyAlignment="1" applyProtection="1">
      <alignment horizontal="justify" vertical="center" wrapText="1"/>
    </xf>
    <xf numFmtId="4" fontId="3" fillId="0" borderId="2" xfId="2" applyNumberFormat="1" applyFont="1" applyBorder="1" applyAlignment="1" applyProtection="1">
      <alignment horizontal="justify" vertical="center" wrapText="1"/>
    </xf>
    <xf numFmtId="4" fontId="3" fillId="0" borderId="3" xfId="2" applyNumberFormat="1" applyFont="1" applyBorder="1" applyAlignment="1" applyProtection="1">
      <alignment horizontal="justify" vertical="center" wrapText="1"/>
    </xf>
    <xf numFmtId="4" fontId="3" fillId="0" borderId="0" xfId="2" applyNumberFormat="1" applyFont="1" applyAlignment="1" applyProtection="1">
      <alignment horizontal="center" vertical="center"/>
    </xf>
    <xf numFmtId="4" fontId="3" fillId="0" borderId="0" xfId="2" applyNumberFormat="1" applyFont="1" applyAlignment="1" applyProtection="1">
      <alignment horizontal="justify" vertical="center" wrapText="1"/>
    </xf>
    <xf numFmtId="14" fontId="14" fillId="0" borderId="0" xfId="0" applyNumberFormat="1" applyFont="1" applyProtection="1"/>
    <xf numFmtId="2" fontId="14" fillId="0" borderId="0" xfId="0" applyNumberFormat="1" applyFont="1" applyProtection="1"/>
    <xf numFmtId="4" fontId="3" fillId="0" borderId="17" xfId="2" applyNumberFormat="1" applyFont="1" applyBorder="1" applyAlignment="1" applyProtection="1">
      <alignment vertical="center"/>
    </xf>
    <xf numFmtId="3" fontId="3" fillId="0" borderId="0" xfId="2" applyNumberFormat="1" applyFont="1" applyAlignment="1" applyProtection="1">
      <alignment vertical="center"/>
    </xf>
    <xf numFmtId="4" fontId="17" fillId="0" borderId="37" xfId="4" applyNumberFormat="1" applyFont="1" applyFill="1" applyBorder="1" applyAlignment="1" applyProtection="1">
      <alignment horizontal="center" vertical="center"/>
    </xf>
  </cellXfs>
  <cellStyles count="5">
    <cellStyle name="Millares [0]" xfId="4" builtinId="6"/>
    <cellStyle name="Millares [0] 3" xfId="3"/>
    <cellStyle name="Normal" xfId="0" builtinId="0"/>
    <cellStyle name="Normal 2" xfId="1"/>
    <cellStyle name="Normal 3" xfId="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76200</xdr:rowOff>
    </xdr:from>
    <xdr:to>
      <xdr:col>3</xdr:col>
      <xdr:colOff>30480</xdr:colOff>
      <xdr:row>2</xdr:row>
      <xdr:rowOff>106680</xdr:rowOff>
    </xdr:to>
    <xdr:pic>
      <xdr:nvPicPr>
        <xdr:cNvPr id="2"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76200"/>
          <a:ext cx="3855720" cy="1341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149086</xdr:colOff>
      <xdr:row>0</xdr:row>
      <xdr:rowOff>0</xdr:rowOff>
    </xdr:from>
    <xdr:to>
      <xdr:col>4</xdr:col>
      <xdr:colOff>339585</xdr:colOff>
      <xdr:row>2</xdr:row>
      <xdr:rowOff>210377</xdr:rowOff>
    </xdr:to>
    <xdr:pic>
      <xdr:nvPicPr>
        <xdr:cNvPr id="3"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149086</xdr:colOff>
      <xdr:row>0</xdr:row>
      <xdr:rowOff>0</xdr:rowOff>
    </xdr:from>
    <xdr:to>
      <xdr:col>4</xdr:col>
      <xdr:colOff>339585</xdr:colOff>
      <xdr:row>2</xdr:row>
      <xdr:rowOff>210377</xdr:rowOff>
    </xdr:to>
    <xdr:pic>
      <xdr:nvPicPr>
        <xdr:cNvPr id="4"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149086</xdr:colOff>
      <xdr:row>0</xdr:row>
      <xdr:rowOff>0</xdr:rowOff>
    </xdr:from>
    <xdr:to>
      <xdr:col>4</xdr:col>
      <xdr:colOff>339585</xdr:colOff>
      <xdr:row>2</xdr:row>
      <xdr:rowOff>210377</xdr:rowOff>
    </xdr:to>
    <xdr:pic>
      <xdr:nvPicPr>
        <xdr:cNvPr id="3"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149086</xdr:colOff>
      <xdr:row>0</xdr:row>
      <xdr:rowOff>0</xdr:rowOff>
    </xdr:from>
    <xdr:to>
      <xdr:col>4</xdr:col>
      <xdr:colOff>339585</xdr:colOff>
      <xdr:row>2</xdr:row>
      <xdr:rowOff>210377</xdr:rowOff>
    </xdr:to>
    <xdr:pic>
      <xdr:nvPicPr>
        <xdr:cNvPr id="4"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149086</xdr:colOff>
      <xdr:row>0</xdr:row>
      <xdr:rowOff>0</xdr:rowOff>
    </xdr:from>
    <xdr:to>
      <xdr:col>4</xdr:col>
      <xdr:colOff>339585</xdr:colOff>
      <xdr:row>2</xdr:row>
      <xdr:rowOff>210377</xdr:rowOff>
    </xdr:to>
    <xdr:pic>
      <xdr:nvPicPr>
        <xdr:cNvPr id="3"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149086</xdr:colOff>
      <xdr:row>0</xdr:row>
      <xdr:rowOff>0</xdr:rowOff>
    </xdr:from>
    <xdr:to>
      <xdr:col>4</xdr:col>
      <xdr:colOff>339585</xdr:colOff>
      <xdr:row>2</xdr:row>
      <xdr:rowOff>210377</xdr:rowOff>
    </xdr:to>
    <xdr:pic>
      <xdr:nvPicPr>
        <xdr:cNvPr id="4"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149086</xdr:colOff>
      <xdr:row>0</xdr:row>
      <xdr:rowOff>0</xdr:rowOff>
    </xdr:from>
    <xdr:to>
      <xdr:col>4</xdr:col>
      <xdr:colOff>339585</xdr:colOff>
      <xdr:row>2</xdr:row>
      <xdr:rowOff>210377</xdr:rowOff>
    </xdr:to>
    <xdr:pic>
      <xdr:nvPicPr>
        <xdr:cNvPr id="3"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149086</xdr:colOff>
      <xdr:row>0</xdr:row>
      <xdr:rowOff>0</xdr:rowOff>
    </xdr:from>
    <xdr:to>
      <xdr:col>4</xdr:col>
      <xdr:colOff>339585</xdr:colOff>
      <xdr:row>2</xdr:row>
      <xdr:rowOff>210377</xdr:rowOff>
    </xdr:to>
    <xdr:pic>
      <xdr:nvPicPr>
        <xdr:cNvPr id="4"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149086</xdr:colOff>
      <xdr:row>0</xdr:row>
      <xdr:rowOff>0</xdr:rowOff>
    </xdr:from>
    <xdr:to>
      <xdr:col>4</xdr:col>
      <xdr:colOff>339585</xdr:colOff>
      <xdr:row>2</xdr:row>
      <xdr:rowOff>210377</xdr:rowOff>
    </xdr:to>
    <xdr:pic>
      <xdr:nvPicPr>
        <xdr:cNvPr id="3"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149086</xdr:colOff>
      <xdr:row>0</xdr:row>
      <xdr:rowOff>0</xdr:rowOff>
    </xdr:from>
    <xdr:to>
      <xdr:col>4</xdr:col>
      <xdr:colOff>339585</xdr:colOff>
      <xdr:row>2</xdr:row>
      <xdr:rowOff>210377</xdr:rowOff>
    </xdr:to>
    <xdr:pic>
      <xdr:nvPicPr>
        <xdr:cNvPr id="4"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149086</xdr:colOff>
      <xdr:row>0</xdr:row>
      <xdr:rowOff>0</xdr:rowOff>
    </xdr:from>
    <xdr:to>
      <xdr:col>4</xdr:col>
      <xdr:colOff>339585</xdr:colOff>
      <xdr:row>2</xdr:row>
      <xdr:rowOff>210377</xdr:rowOff>
    </xdr:to>
    <xdr:pic>
      <xdr:nvPicPr>
        <xdr:cNvPr id="3"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149086</xdr:colOff>
      <xdr:row>0</xdr:row>
      <xdr:rowOff>0</xdr:rowOff>
    </xdr:from>
    <xdr:to>
      <xdr:col>4</xdr:col>
      <xdr:colOff>339585</xdr:colOff>
      <xdr:row>2</xdr:row>
      <xdr:rowOff>210377</xdr:rowOff>
    </xdr:to>
    <xdr:pic>
      <xdr:nvPicPr>
        <xdr:cNvPr id="4"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3238499" cy="572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149086</xdr:colOff>
      <xdr:row>0</xdr:row>
      <xdr:rowOff>0</xdr:rowOff>
    </xdr:from>
    <xdr:to>
      <xdr:col>4</xdr:col>
      <xdr:colOff>339585</xdr:colOff>
      <xdr:row>2</xdr:row>
      <xdr:rowOff>210377</xdr:rowOff>
    </xdr:to>
    <xdr:pic>
      <xdr:nvPicPr>
        <xdr:cNvPr id="3"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149086</xdr:colOff>
      <xdr:row>0</xdr:row>
      <xdr:rowOff>0</xdr:rowOff>
    </xdr:from>
    <xdr:to>
      <xdr:col>4</xdr:col>
      <xdr:colOff>339585</xdr:colOff>
      <xdr:row>2</xdr:row>
      <xdr:rowOff>210377</xdr:rowOff>
    </xdr:to>
    <xdr:pic>
      <xdr:nvPicPr>
        <xdr:cNvPr id="4"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3238499" cy="572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zoomScale="80" zoomScaleNormal="80" workbookViewId="0">
      <selection activeCell="E7" sqref="E7"/>
    </sheetView>
  </sheetViews>
  <sheetFormatPr baseColWidth="10" defaultColWidth="11.5703125" defaultRowHeight="12" x14ac:dyDescent="0.2"/>
  <cols>
    <col min="1" max="1" width="6.42578125" style="3" customWidth="1"/>
    <col min="2" max="3" width="24.7109375" style="1" customWidth="1"/>
    <col min="4" max="4" width="17.28515625" style="1" customWidth="1"/>
    <col min="5" max="5" width="29.28515625" style="1" customWidth="1"/>
    <col min="6" max="6" width="60.85546875" style="1" customWidth="1"/>
    <col min="7" max="7" width="11.5703125" style="1"/>
    <col min="8" max="8" width="11.5703125" style="2"/>
    <col min="9" max="9" width="11.5703125" style="23"/>
    <col min="10" max="10" width="71.140625" style="1" customWidth="1"/>
    <col min="11" max="16384" width="11.5703125" style="1"/>
  </cols>
  <sheetData>
    <row r="1" spans="1:10" ht="50.25" customHeight="1" x14ac:dyDescent="0.3">
      <c r="A1" s="37" t="s">
        <v>0</v>
      </c>
      <c r="B1" s="37"/>
      <c r="C1" s="37"/>
      <c r="D1" s="37"/>
      <c r="E1" s="37"/>
      <c r="F1" s="37"/>
      <c r="G1" s="37"/>
      <c r="H1" s="37"/>
      <c r="I1" s="37"/>
      <c r="J1" s="37"/>
    </row>
    <row r="2" spans="1:10" ht="53.45" customHeight="1" thickBot="1" x14ac:dyDescent="0.35">
      <c r="A2" s="38" t="s">
        <v>164</v>
      </c>
      <c r="B2" s="38"/>
      <c r="C2" s="38"/>
      <c r="D2" s="38"/>
      <c r="E2" s="38"/>
      <c r="F2" s="38"/>
      <c r="G2" s="38"/>
      <c r="H2" s="38"/>
      <c r="I2" s="38"/>
      <c r="J2" s="38"/>
    </row>
    <row r="3" spans="1:10" ht="11.45" customHeight="1" thickBot="1" x14ac:dyDescent="0.25">
      <c r="A3" s="39"/>
      <c r="B3" s="40"/>
      <c r="C3" s="40"/>
      <c r="D3" s="40"/>
      <c r="E3" s="40"/>
      <c r="F3" s="40"/>
      <c r="G3" s="40"/>
      <c r="H3" s="40"/>
      <c r="I3" s="40"/>
      <c r="J3" s="41"/>
    </row>
    <row r="4" spans="1:10" ht="45" customHeight="1" x14ac:dyDescent="0.2">
      <c r="A4" s="42" t="s">
        <v>1</v>
      </c>
      <c r="B4" s="44" t="s">
        <v>2</v>
      </c>
      <c r="C4" s="44" t="s">
        <v>3</v>
      </c>
      <c r="D4" s="44" t="s">
        <v>4</v>
      </c>
      <c r="E4" s="44" t="s">
        <v>5</v>
      </c>
      <c r="F4" s="44"/>
      <c r="G4" s="44" t="s">
        <v>6</v>
      </c>
      <c r="H4" s="44"/>
      <c r="I4" s="46" t="s">
        <v>7</v>
      </c>
      <c r="J4" s="35" t="s">
        <v>8</v>
      </c>
    </row>
    <row r="5" spans="1:10" ht="45" customHeight="1" x14ac:dyDescent="0.2">
      <c r="A5" s="43"/>
      <c r="B5" s="45"/>
      <c r="C5" s="45"/>
      <c r="D5" s="45"/>
      <c r="E5" s="29" t="s">
        <v>9</v>
      </c>
      <c r="F5" s="29" t="s">
        <v>10</v>
      </c>
      <c r="G5" s="29" t="s">
        <v>11</v>
      </c>
      <c r="H5" s="29" t="s">
        <v>12</v>
      </c>
      <c r="I5" s="47"/>
      <c r="J5" s="36"/>
    </row>
    <row r="6" spans="1:10" ht="68.25" customHeight="1" x14ac:dyDescent="0.2">
      <c r="A6" s="14">
        <v>1</v>
      </c>
      <c r="B6" s="19" t="s">
        <v>60</v>
      </c>
      <c r="C6" s="34" t="s">
        <v>156</v>
      </c>
      <c r="D6" s="34" t="s">
        <v>52</v>
      </c>
      <c r="E6" s="20" t="s">
        <v>71</v>
      </c>
      <c r="F6" s="20" t="s">
        <v>78</v>
      </c>
      <c r="G6" s="14" t="s">
        <v>13</v>
      </c>
      <c r="H6" s="15"/>
      <c r="I6" s="17">
        <f>'GIOVANNY AVENDAÑO'!O74</f>
        <v>75.48</v>
      </c>
      <c r="J6" s="31" t="s">
        <v>157</v>
      </c>
    </row>
    <row r="7" spans="1:10" s="16" customFormat="1" ht="141" customHeight="1" x14ac:dyDescent="0.2">
      <c r="A7" s="14">
        <v>2</v>
      </c>
      <c r="B7" s="19" t="s">
        <v>61</v>
      </c>
      <c r="C7" s="34"/>
      <c r="D7" s="34"/>
      <c r="E7" s="21" t="s">
        <v>72</v>
      </c>
      <c r="F7" s="21" t="s">
        <v>79</v>
      </c>
      <c r="G7" s="14" t="s">
        <v>13</v>
      </c>
      <c r="H7" s="15"/>
      <c r="I7" s="22">
        <f>'ROBINZON PIÑEROS'!O74</f>
        <v>69.69</v>
      </c>
      <c r="J7" s="30" t="s">
        <v>158</v>
      </c>
    </row>
    <row r="8" spans="1:10" ht="72" customHeight="1" x14ac:dyDescent="0.2">
      <c r="A8" s="14">
        <v>3</v>
      </c>
      <c r="B8" s="19" t="s">
        <v>58</v>
      </c>
      <c r="C8" s="34"/>
      <c r="D8" s="34"/>
      <c r="E8" s="20" t="s">
        <v>70</v>
      </c>
      <c r="F8" s="21" t="s">
        <v>76</v>
      </c>
      <c r="G8" s="14" t="s">
        <v>13</v>
      </c>
      <c r="H8" s="15"/>
      <c r="I8" s="22">
        <f>'JOSÉ DÍAZ'!O74</f>
        <v>62.89</v>
      </c>
      <c r="J8" s="30" t="s">
        <v>158</v>
      </c>
    </row>
    <row r="9" spans="1:10" ht="82.5" customHeight="1" x14ac:dyDescent="0.2">
      <c r="A9" s="14">
        <v>4</v>
      </c>
      <c r="B9" s="19" t="s">
        <v>57</v>
      </c>
      <c r="C9" s="34"/>
      <c r="D9" s="34"/>
      <c r="E9" s="20" t="s">
        <v>69</v>
      </c>
      <c r="F9" s="20" t="s">
        <v>75</v>
      </c>
      <c r="G9" s="14" t="s">
        <v>13</v>
      </c>
      <c r="H9" s="15"/>
      <c r="I9" s="22">
        <f>'WILLIAM MEDINA'!O74</f>
        <v>61.36</v>
      </c>
      <c r="J9" s="30" t="s">
        <v>158</v>
      </c>
    </row>
    <row r="10" spans="1:10" ht="75" customHeight="1" x14ac:dyDescent="0.2">
      <c r="A10" s="14">
        <v>5</v>
      </c>
      <c r="B10" s="19" t="s">
        <v>56</v>
      </c>
      <c r="C10" s="34"/>
      <c r="D10" s="34"/>
      <c r="E10" s="20" t="s">
        <v>68</v>
      </c>
      <c r="F10" s="21" t="s">
        <v>74</v>
      </c>
      <c r="G10" s="14" t="s">
        <v>13</v>
      </c>
      <c r="H10" s="15"/>
      <c r="I10" s="17">
        <f>'CLAUDIA DEVIA'!O74</f>
        <v>60.41</v>
      </c>
      <c r="J10" s="30" t="s">
        <v>158</v>
      </c>
    </row>
    <row r="11" spans="1:10" ht="75" customHeight="1" x14ac:dyDescent="0.2">
      <c r="A11" s="14">
        <v>6</v>
      </c>
      <c r="B11" s="19" t="s">
        <v>55</v>
      </c>
      <c r="C11" s="34"/>
      <c r="D11" s="34"/>
      <c r="E11" s="20" t="s">
        <v>67</v>
      </c>
      <c r="F11" s="25" t="s">
        <v>85</v>
      </c>
      <c r="G11" s="14" t="s">
        <v>13</v>
      </c>
      <c r="H11" s="15"/>
      <c r="I11" s="17">
        <f>'MIGUEL SILVA'!O74</f>
        <v>50.6</v>
      </c>
      <c r="J11" s="30" t="s">
        <v>158</v>
      </c>
    </row>
    <row r="12" spans="1:10" ht="116.25" customHeight="1" x14ac:dyDescent="0.2">
      <c r="A12" s="14">
        <v>7</v>
      </c>
      <c r="B12" s="19" t="s">
        <v>54</v>
      </c>
      <c r="C12" s="34"/>
      <c r="D12" s="34"/>
      <c r="E12" s="20" t="s">
        <v>65</v>
      </c>
      <c r="F12" s="21" t="s">
        <v>66</v>
      </c>
      <c r="G12" s="14" t="s">
        <v>13</v>
      </c>
      <c r="H12" s="18"/>
      <c r="I12" s="22">
        <f>'JHONATAN  GUTIÉRREZ'!O74</f>
        <v>48.04</v>
      </c>
      <c r="J12" s="30" t="s">
        <v>158</v>
      </c>
    </row>
    <row r="13" spans="1:10" ht="79.5" customHeight="1" x14ac:dyDescent="0.2">
      <c r="A13" s="14">
        <v>8</v>
      </c>
      <c r="B13" s="19" t="s">
        <v>53</v>
      </c>
      <c r="C13" s="34"/>
      <c r="D13" s="34"/>
      <c r="E13" s="20" t="s">
        <v>63</v>
      </c>
      <c r="F13" s="21" t="s">
        <v>64</v>
      </c>
      <c r="G13" s="15" t="s">
        <v>13</v>
      </c>
      <c r="H13" s="15"/>
      <c r="I13" s="22">
        <f>'ISRAEL CABEZA'!O11</f>
        <v>27.39</v>
      </c>
      <c r="J13" s="30" t="s">
        <v>159</v>
      </c>
    </row>
    <row r="14" spans="1:10" ht="75" customHeight="1" x14ac:dyDescent="0.2">
      <c r="A14" s="14">
        <v>9</v>
      </c>
      <c r="B14" s="19" t="s">
        <v>59</v>
      </c>
      <c r="C14" s="34"/>
      <c r="D14" s="34"/>
      <c r="E14" s="20" t="s">
        <v>63</v>
      </c>
      <c r="F14" s="21" t="s">
        <v>77</v>
      </c>
      <c r="G14" s="14" t="s">
        <v>13</v>
      </c>
      <c r="H14" s="15"/>
      <c r="I14" s="17">
        <f>'ANDRÉS BAUTISTA'!O11</f>
        <v>18.68</v>
      </c>
      <c r="J14" s="30" t="s">
        <v>159</v>
      </c>
    </row>
    <row r="15" spans="1:10" ht="75" customHeight="1" x14ac:dyDescent="0.2">
      <c r="A15" s="14">
        <v>10</v>
      </c>
      <c r="B15" s="19" t="s">
        <v>62</v>
      </c>
      <c r="C15" s="34"/>
      <c r="D15" s="34"/>
      <c r="E15" s="20" t="s">
        <v>73</v>
      </c>
      <c r="F15" s="20" t="s">
        <v>80</v>
      </c>
      <c r="G15" s="14" t="s">
        <v>13</v>
      </c>
      <c r="H15" s="15"/>
      <c r="I15" s="17">
        <f>'KHAREN PINILLA'!O11</f>
        <v>17.73</v>
      </c>
      <c r="J15" s="30" t="s">
        <v>159</v>
      </c>
    </row>
  </sheetData>
  <sheetProtection algorithmName="SHA-512" hashValue="HTYl7vCQiho0jtuqdZ5NuD/z3ComECrtdCfqAemVwcDmy5ZZ+4T3Fam/eqYslyRGIQsDB/Pk0X2w5DqyjAvUfQ==" saltValue="HJR//rE6nHQbgqOqar3Ejw==" spinCount="100000" sheet="1" objects="1" scenarios="1"/>
  <mergeCells count="13">
    <mergeCell ref="C6:C15"/>
    <mergeCell ref="D6:D15"/>
    <mergeCell ref="J4:J5"/>
    <mergeCell ref="A1:J1"/>
    <mergeCell ref="A2:J2"/>
    <mergeCell ref="A3:J3"/>
    <mergeCell ref="A4:A5"/>
    <mergeCell ref="B4:B5"/>
    <mergeCell ref="C4:C5"/>
    <mergeCell ref="D4:D5"/>
    <mergeCell ref="E4:F4"/>
    <mergeCell ref="G4:H4"/>
    <mergeCell ref="I4:I5"/>
  </mergeCells>
  <conditionalFormatting sqref="B6">
    <cfRule type="duplicateValues" dxfId="7" priority="7"/>
  </conditionalFormatting>
  <conditionalFormatting sqref="B7">
    <cfRule type="duplicateValues" dxfId="6" priority="6"/>
  </conditionalFormatting>
  <conditionalFormatting sqref="B8">
    <cfRule type="duplicateValues" dxfId="5" priority="5"/>
  </conditionalFormatting>
  <conditionalFormatting sqref="B9">
    <cfRule type="duplicateValues" dxfId="4" priority="4"/>
  </conditionalFormatting>
  <conditionalFormatting sqref="B10">
    <cfRule type="duplicateValues" dxfId="3" priority="3"/>
  </conditionalFormatting>
  <conditionalFormatting sqref="B11">
    <cfRule type="duplicateValues" dxfId="2" priority="2"/>
  </conditionalFormatting>
  <conditionalFormatting sqref="B12">
    <cfRule type="duplicateValues" dxfId="1" priority="1"/>
  </conditionalFormatting>
  <conditionalFormatting sqref="B13:B15">
    <cfRule type="duplicateValues" dxfId="0" priority="13"/>
  </conditionalFormatting>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workbookViewId="0">
      <selection activeCell="D36" sqref="D36:M36"/>
    </sheetView>
  </sheetViews>
  <sheetFormatPr baseColWidth="10" defaultRowHeight="15" x14ac:dyDescent="0.25"/>
  <cols>
    <col min="1" max="1" width="9.5703125" style="245" customWidth="1"/>
    <col min="2" max="2" width="11.140625" style="245" customWidth="1"/>
    <col min="3" max="3" width="17.28515625" style="245" customWidth="1"/>
    <col min="4" max="4" width="11.42578125" style="245" hidden="1" customWidth="1"/>
    <col min="5" max="5" width="8.28515625" style="245" customWidth="1"/>
    <col min="6" max="6" width="8.85546875" style="245" customWidth="1"/>
    <col min="7" max="7" width="6.140625" style="245" customWidth="1"/>
    <col min="8" max="8" width="11.42578125" style="245"/>
    <col min="9" max="9" width="13.42578125" style="245" customWidth="1"/>
    <col min="10" max="10" width="13.28515625" style="245" customWidth="1"/>
    <col min="11" max="12" width="12.42578125" style="245" customWidth="1"/>
    <col min="13" max="13" width="11.42578125" style="245"/>
    <col min="14" max="14" width="5.5703125" style="245" customWidth="1"/>
    <col min="15" max="15" width="14.5703125" style="245" customWidth="1"/>
    <col min="16" max="16" width="11.42578125" style="245"/>
    <col min="17" max="17" width="11.85546875" style="245" bestFit="1" customWidth="1"/>
    <col min="18" max="257" width="11.42578125" style="245"/>
    <col min="258" max="258" width="10.140625" style="245" customWidth="1"/>
    <col min="259" max="259" width="10.5703125" style="245" customWidth="1"/>
    <col min="260" max="260" width="12.5703125" style="245" customWidth="1"/>
    <col min="261" max="261" width="0" style="245" hidden="1" customWidth="1"/>
    <col min="262" max="262" width="11.28515625" style="245" customWidth="1"/>
    <col min="263" max="264" width="11.42578125" style="245"/>
    <col min="265" max="265" width="13.42578125" style="245" customWidth="1"/>
    <col min="266" max="266" width="12.140625" style="245" customWidth="1"/>
    <col min="267" max="268" width="12.42578125" style="245" customWidth="1"/>
    <col min="269" max="269" width="11.42578125" style="245"/>
    <col min="270" max="270" width="5.5703125" style="245" customWidth="1"/>
    <col min="271" max="271" width="14.140625" style="245" customWidth="1"/>
    <col min="272" max="513" width="11.42578125" style="245"/>
    <col min="514" max="514" width="10.140625" style="245" customWidth="1"/>
    <col min="515" max="515" width="10.5703125" style="245" customWidth="1"/>
    <col min="516" max="516" width="12.5703125" style="245" customWidth="1"/>
    <col min="517" max="517" width="0" style="245" hidden="1" customWidth="1"/>
    <col min="518" max="518" width="11.28515625" style="245" customWidth="1"/>
    <col min="519" max="520" width="11.42578125" style="245"/>
    <col min="521" max="521" width="13.42578125" style="245" customWidth="1"/>
    <col min="522" max="522" width="12.140625" style="245" customWidth="1"/>
    <col min="523" max="524" width="12.42578125" style="245" customWidth="1"/>
    <col min="525" max="525" width="11.42578125" style="245"/>
    <col min="526" max="526" width="5.5703125" style="245" customWidth="1"/>
    <col min="527" max="527" width="14.140625" style="245" customWidth="1"/>
    <col min="528" max="769" width="11.42578125" style="245"/>
    <col min="770" max="770" width="10.140625" style="245" customWidth="1"/>
    <col min="771" max="771" width="10.5703125" style="245" customWidth="1"/>
    <col min="772" max="772" width="12.5703125" style="245" customWidth="1"/>
    <col min="773" max="773" width="0" style="245" hidden="1" customWidth="1"/>
    <col min="774" max="774" width="11.28515625" style="245" customWidth="1"/>
    <col min="775" max="776" width="11.42578125" style="245"/>
    <col min="777" max="777" width="13.42578125" style="245" customWidth="1"/>
    <col min="778" max="778" width="12.140625" style="245" customWidth="1"/>
    <col min="779" max="780" width="12.42578125" style="245" customWidth="1"/>
    <col min="781" max="781" width="11.42578125" style="245"/>
    <col min="782" max="782" width="5.5703125" style="245" customWidth="1"/>
    <col min="783" max="783" width="14.140625" style="245" customWidth="1"/>
    <col min="784" max="1025" width="11.42578125" style="245"/>
    <col min="1026" max="1026" width="10.140625" style="245" customWidth="1"/>
    <col min="1027" max="1027" width="10.5703125" style="245" customWidth="1"/>
    <col min="1028" max="1028" width="12.5703125" style="245" customWidth="1"/>
    <col min="1029" max="1029" width="0" style="245" hidden="1" customWidth="1"/>
    <col min="1030" max="1030" width="11.28515625" style="245" customWidth="1"/>
    <col min="1031" max="1032" width="11.42578125" style="245"/>
    <col min="1033" max="1033" width="13.42578125" style="245" customWidth="1"/>
    <col min="1034" max="1034" width="12.140625" style="245" customWidth="1"/>
    <col min="1035" max="1036" width="12.42578125" style="245" customWidth="1"/>
    <col min="1037" max="1037" width="11.42578125" style="245"/>
    <col min="1038" max="1038" width="5.5703125" style="245" customWidth="1"/>
    <col min="1039" max="1039" width="14.140625" style="245" customWidth="1"/>
    <col min="1040" max="1281" width="11.42578125" style="245"/>
    <col min="1282" max="1282" width="10.140625" style="245" customWidth="1"/>
    <col min="1283" max="1283" width="10.5703125" style="245" customWidth="1"/>
    <col min="1284" max="1284" width="12.5703125" style="245" customWidth="1"/>
    <col min="1285" max="1285" width="0" style="245" hidden="1" customWidth="1"/>
    <col min="1286" max="1286" width="11.28515625" style="245" customWidth="1"/>
    <col min="1287" max="1288" width="11.42578125" style="245"/>
    <col min="1289" max="1289" width="13.42578125" style="245" customWidth="1"/>
    <col min="1290" max="1290" width="12.140625" style="245" customWidth="1"/>
    <col min="1291" max="1292" width="12.42578125" style="245" customWidth="1"/>
    <col min="1293" max="1293" width="11.42578125" style="245"/>
    <col min="1294" max="1294" width="5.5703125" style="245" customWidth="1"/>
    <col min="1295" max="1295" width="14.140625" style="245" customWidth="1"/>
    <col min="1296" max="1537" width="11.42578125" style="245"/>
    <col min="1538" max="1538" width="10.140625" style="245" customWidth="1"/>
    <col min="1539" max="1539" width="10.5703125" style="245" customWidth="1"/>
    <col min="1540" max="1540" width="12.5703125" style="245" customWidth="1"/>
    <col min="1541" max="1541" width="0" style="245" hidden="1" customWidth="1"/>
    <col min="1542" max="1542" width="11.28515625" style="245" customWidth="1"/>
    <col min="1543" max="1544" width="11.42578125" style="245"/>
    <col min="1545" max="1545" width="13.42578125" style="245" customWidth="1"/>
    <col min="1546" max="1546" width="12.140625" style="245" customWidth="1"/>
    <col min="1547" max="1548" width="12.42578125" style="245" customWidth="1"/>
    <col min="1549" max="1549" width="11.42578125" style="245"/>
    <col min="1550" max="1550" width="5.5703125" style="245" customWidth="1"/>
    <col min="1551" max="1551" width="14.140625" style="245" customWidth="1"/>
    <col min="1552" max="1793" width="11.42578125" style="245"/>
    <col min="1794" max="1794" width="10.140625" style="245" customWidth="1"/>
    <col min="1795" max="1795" width="10.5703125" style="245" customWidth="1"/>
    <col min="1796" max="1796" width="12.5703125" style="245" customWidth="1"/>
    <col min="1797" max="1797" width="0" style="245" hidden="1" customWidth="1"/>
    <col min="1798" max="1798" width="11.28515625" style="245" customWidth="1"/>
    <col min="1799" max="1800" width="11.42578125" style="245"/>
    <col min="1801" max="1801" width="13.42578125" style="245" customWidth="1"/>
    <col min="1802" max="1802" width="12.140625" style="245" customWidth="1"/>
    <col min="1803" max="1804" width="12.42578125" style="245" customWidth="1"/>
    <col min="1805" max="1805" width="11.42578125" style="245"/>
    <col min="1806" max="1806" width="5.5703125" style="245" customWidth="1"/>
    <col min="1807" max="1807" width="14.140625" style="245" customWidth="1"/>
    <col min="1808" max="2049" width="11.42578125" style="245"/>
    <col min="2050" max="2050" width="10.140625" style="245" customWidth="1"/>
    <col min="2051" max="2051" width="10.5703125" style="245" customWidth="1"/>
    <col min="2052" max="2052" width="12.5703125" style="245" customWidth="1"/>
    <col min="2053" max="2053" width="0" style="245" hidden="1" customWidth="1"/>
    <col min="2054" max="2054" width="11.28515625" style="245" customWidth="1"/>
    <col min="2055" max="2056" width="11.42578125" style="245"/>
    <col min="2057" max="2057" width="13.42578125" style="245" customWidth="1"/>
    <col min="2058" max="2058" width="12.140625" style="245" customWidth="1"/>
    <col min="2059" max="2060" width="12.42578125" style="245" customWidth="1"/>
    <col min="2061" max="2061" width="11.42578125" style="245"/>
    <col min="2062" max="2062" width="5.5703125" style="245" customWidth="1"/>
    <col min="2063" max="2063" width="14.140625" style="245" customWidth="1"/>
    <col min="2064" max="2305" width="11.42578125" style="245"/>
    <col min="2306" max="2306" width="10.140625" style="245" customWidth="1"/>
    <col min="2307" max="2307" width="10.5703125" style="245" customWidth="1"/>
    <col min="2308" max="2308" width="12.5703125" style="245" customWidth="1"/>
    <col min="2309" max="2309" width="0" style="245" hidden="1" customWidth="1"/>
    <col min="2310" max="2310" width="11.28515625" style="245" customWidth="1"/>
    <col min="2311" max="2312" width="11.42578125" style="245"/>
    <col min="2313" max="2313" width="13.42578125" style="245" customWidth="1"/>
    <col min="2314" max="2314" width="12.140625" style="245" customWidth="1"/>
    <col min="2315" max="2316" width="12.42578125" style="245" customWidth="1"/>
    <col min="2317" max="2317" width="11.42578125" style="245"/>
    <col min="2318" max="2318" width="5.5703125" style="245" customWidth="1"/>
    <col min="2319" max="2319" width="14.140625" style="245" customWidth="1"/>
    <col min="2320" max="2561" width="11.42578125" style="245"/>
    <col min="2562" max="2562" width="10.140625" style="245" customWidth="1"/>
    <col min="2563" max="2563" width="10.5703125" style="245" customWidth="1"/>
    <col min="2564" max="2564" width="12.5703125" style="245" customWidth="1"/>
    <col min="2565" max="2565" width="0" style="245" hidden="1" customWidth="1"/>
    <col min="2566" max="2566" width="11.28515625" style="245" customWidth="1"/>
    <col min="2567" max="2568" width="11.42578125" style="245"/>
    <col min="2569" max="2569" width="13.42578125" style="245" customWidth="1"/>
    <col min="2570" max="2570" width="12.140625" style="245" customWidth="1"/>
    <col min="2571" max="2572" width="12.42578125" style="245" customWidth="1"/>
    <col min="2573" max="2573" width="11.42578125" style="245"/>
    <col min="2574" max="2574" width="5.5703125" style="245" customWidth="1"/>
    <col min="2575" max="2575" width="14.140625" style="245" customWidth="1"/>
    <col min="2576" max="2817" width="11.42578125" style="245"/>
    <col min="2818" max="2818" width="10.140625" style="245" customWidth="1"/>
    <col min="2819" max="2819" width="10.5703125" style="245" customWidth="1"/>
    <col min="2820" max="2820" width="12.5703125" style="245" customWidth="1"/>
    <col min="2821" max="2821" width="0" style="245" hidden="1" customWidth="1"/>
    <col min="2822" max="2822" width="11.28515625" style="245" customWidth="1"/>
    <col min="2823" max="2824" width="11.42578125" style="245"/>
    <col min="2825" max="2825" width="13.42578125" style="245" customWidth="1"/>
    <col min="2826" max="2826" width="12.140625" style="245" customWidth="1"/>
    <col min="2827" max="2828" width="12.42578125" style="245" customWidth="1"/>
    <col min="2829" max="2829" width="11.42578125" style="245"/>
    <col min="2830" max="2830" width="5.5703125" style="245" customWidth="1"/>
    <col min="2831" max="2831" width="14.140625" style="245" customWidth="1"/>
    <col min="2832" max="3073" width="11.42578125" style="245"/>
    <col min="3074" max="3074" width="10.140625" style="245" customWidth="1"/>
    <col min="3075" max="3075" width="10.5703125" style="245" customWidth="1"/>
    <col min="3076" max="3076" width="12.5703125" style="245" customWidth="1"/>
    <col min="3077" max="3077" width="0" style="245" hidden="1" customWidth="1"/>
    <col min="3078" max="3078" width="11.28515625" style="245" customWidth="1"/>
    <col min="3079" max="3080" width="11.42578125" style="245"/>
    <col min="3081" max="3081" width="13.42578125" style="245" customWidth="1"/>
    <col min="3082" max="3082" width="12.140625" style="245" customWidth="1"/>
    <col min="3083" max="3084" width="12.42578125" style="245" customWidth="1"/>
    <col min="3085" max="3085" width="11.42578125" style="245"/>
    <col min="3086" max="3086" width="5.5703125" style="245" customWidth="1"/>
    <col min="3087" max="3087" width="14.140625" style="245" customWidth="1"/>
    <col min="3088" max="3329" width="11.42578125" style="245"/>
    <col min="3330" max="3330" width="10.140625" style="245" customWidth="1"/>
    <col min="3331" max="3331" width="10.5703125" style="245" customWidth="1"/>
    <col min="3332" max="3332" width="12.5703125" style="245" customWidth="1"/>
    <col min="3333" max="3333" width="0" style="245" hidden="1" customWidth="1"/>
    <col min="3334" max="3334" width="11.28515625" style="245" customWidth="1"/>
    <col min="3335" max="3336" width="11.42578125" style="245"/>
    <col min="3337" max="3337" width="13.42578125" style="245" customWidth="1"/>
    <col min="3338" max="3338" width="12.140625" style="245" customWidth="1"/>
    <col min="3339" max="3340" width="12.42578125" style="245" customWidth="1"/>
    <col min="3341" max="3341" width="11.42578125" style="245"/>
    <col min="3342" max="3342" width="5.5703125" style="245" customWidth="1"/>
    <col min="3343" max="3343" width="14.140625" style="245" customWidth="1"/>
    <col min="3344" max="3585" width="11.42578125" style="245"/>
    <col min="3586" max="3586" width="10.140625" style="245" customWidth="1"/>
    <col min="3587" max="3587" width="10.5703125" style="245" customWidth="1"/>
    <col min="3588" max="3588" width="12.5703125" style="245" customWidth="1"/>
    <col min="3589" max="3589" width="0" style="245" hidden="1" customWidth="1"/>
    <col min="3590" max="3590" width="11.28515625" style="245" customWidth="1"/>
    <col min="3591" max="3592" width="11.42578125" style="245"/>
    <col min="3593" max="3593" width="13.42578125" style="245" customWidth="1"/>
    <col min="3594" max="3594" width="12.140625" style="245" customWidth="1"/>
    <col min="3595" max="3596" width="12.42578125" style="245" customWidth="1"/>
    <col min="3597" max="3597" width="11.42578125" style="245"/>
    <col min="3598" max="3598" width="5.5703125" style="245" customWidth="1"/>
    <col min="3599" max="3599" width="14.140625" style="245" customWidth="1"/>
    <col min="3600" max="3841" width="11.42578125" style="245"/>
    <col min="3842" max="3842" width="10.140625" style="245" customWidth="1"/>
    <col min="3843" max="3843" width="10.5703125" style="245" customWidth="1"/>
    <col min="3844" max="3844" width="12.5703125" style="245" customWidth="1"/>
    <col min="3845" max="3845" width="0" style="245" hidden="1" customWidth="1"/>
    <col min="3846" max="3846" width="11.28515625" style="245" customWidth="1"/>
    <col min="3847" max="3848" width="11.42578125" style="245"/>
    <col min="3849" max="3849" width="13.42578125" style="245" customWidth="1"/>
    <col min="3850" max="3850" width="12.140625" style="245" customWidth="1"/>
    <col min="3851" max="3852" width="12.42578125" style="245" customWidth="1"/>
    <col min="3853" max="3853" width="11.42578125" style="245"/>
    <col min="3854" max="3854" width="5.5703125" style="245" customWidth="1"/>
    <col min="3855" max="3855" width="14.140625" style="245" customWidth="1"/>
    <col min="3856" max="4097" width="11.42578125" style="245"/>
    <col min="4098" max="4098" width="10.140625" style="245" customWidth="1"/>
    <col min="4099" max="4099" width="10.5703125" style="245" customWidth="1"/>
    <col min="4100" max="4100" width="12.5703125" style="245" customWidth="1"/>
    <col min="4101" max="4101" width="0" style="245" hidden="1" customWidth="1"/>
    <col min="4102" max="4102" width="11.28515625" style="245" customWidth="1"/>
    <col min="4103" max="4104" width="11.42578125" style="245"/>
    <col min="4105" max="4105" width="13.42578125" style="245" customWidth="1"/>
    <col min="4106" max="4106" width="12.140625" style="245" customWidth="1"/>
    <col min="4107" max="4108" width="12.42578125" style="245" customWidth="1"/>
    <col min="4109" max="4109" width="11.42578125" style="245"/>
    <col min="4110" max="4110" width="5.5703125" style="245" customWidth="1"/>
    <col min="4111" max="4111" width="14.140625" style="245" customWidth="1"/>
    <col min="4112" max="4353" width="11.42578125" style="245"/>
    <col min="4354" max="4354" width="10.140625" style="245" customWidth="1"/>
    <col min="4355" max="4355" width="10.5703125" style="245" customWidth="1"/>
    <col min="4356" max="4356" width="12.5703125" style="245" customWidth="1"/>
    <col min="4357" max="4357" width="0" style="245" hidden="1" customWidth="1"/>
    <col min="4358" max="4358" width="11.28515625" style="245" customWidth="1"/>
    <col min="4359" max="4360" width="11.42578125" style="245"/>
    <col min="4361" max="4361" width="13.42578125" style="245" customWidth="1"/>
    <col min="4362" max="4362" width="12.140625" style="245" customWidth="1"/>
    <col min="4363" max="4364" width="12.42578125" style="245" customWidth="1"/>
    <col min="4365" max="4365" width="11.42578125" style="245"/>
    <col min="4366" max="4366" width="5.5703125" style="245" customWidth="1"/>
    <col min="4367" max="4367" width="14.140625" style="245" customWidth="1"/>
    <col min="4368" max="4609" width="11.42578125" style="245"/>
    <col min="4610" max="4610" width="10.140625" style="245" customWidth="1"/>
    <col min="4611" max="4611" width="10.5703125" style="245" customWidth="1"/>
    <col min="4612" max="4612" width="12.5703125" style="245" customWidth="1"/>
    <col min="4613" max="4613" width="0" style="245" hidden="1" customWidth="1"/>
    <col min="4614" max="4614" width="11.28515625" style="245" customWidth="1"/>
    <col min="4615" max="4616" width="11.42578125" style="245"/>
    <col min="4617" max="4617" width="13.42578125" style="245" customWidth="1"/>
    <col min="4618" max="4618" width="12.140625" style="245" customWidth="1"/>
    <col min="4619" max="4620" width="12.42578125" style="245" customWidth="1"/>
    <col min="4621" max="4621" width="11.42578125" style="245"/>
    <col min="4622" max="4622" width="5.5703125" style="245" customWidth="1"/>
    <col min="4623" max="4623" width="14.140625" style="245" customWidth="1"/>
    <col min="4624" max="4865" width="11.42578125" style="245"/>
    <col min="4866" max="4866" width="10.140625" style="245" customWidth="1"/>
    <col min="4867" max="4867" width="10.5703125" style="245" customWidth="1"/>
    <col min="4868" max="4868" width="12.5703125" style="245" customWidth="1"/>
    <col min="4869" max="4869" width="0" style="245" hidden="1" customWidth="1"/>
    <col min="4870" max="4870" width="11.28515625" style="245" customWidth="1"/>
    <col min="4871" max="4872" width="11.42578125" style="245"/>
    <col min="4873" max="4873" width="13.42578125" style="245" customWidth="1"/>
    <col min="4874" max="4874" width="12.140625" style="245" customWidth="1"/>
    <col min="4875" max="4876" width="12.42578125" style="245" customWidth="1"/>
    <col min="4877" max="4877" width="11.42578125" style="245"/>
    <col min="4878" max="4878" width="5.5703125" style="245" customWidth="1"/>
    <col min="4879" max="4879" width="14.140625" style="245" customWidth="1"/>
    <col min="4880" max="5121" width="11.42578125" style="245"/>
    <col min="5122" max="5122" width="10.140625" style="245" customWidth="1"/>
    <col min="5123" max="5123" width="10.5703125" style="245" customWidth="1"/>
    <col min="5124" max="5124" width="12.5703125" style="245" customWidth="1"/>
    <col min="5125" max="5125" width="0" style="245" hidden="1" customWidth="1"/>
    <col min="5126" max="5126" width="11.28515625" style="245" customWidth="1"/>
    <col min="5127" max="5128" width="11.42578125" style="245"/>
    <col min="5129" max="5129" width="13.42578125" style="245" customWidth="1"/>
    <col min="5130" max="5130" width="12.140625" style="245" customWidth="1"/>
    <col min="5131" max="5132" width="12.42578125" style="245" customWidth="1"/>
    <col min="5133" max="5133" width="11.42578125" style="245"/>
    <col min="5134" max="5134" width="5.5703125" style="245" customWidth="1"/>
    <col min="5135" max="5135" width="14.140625" style="245" customWidth="1"/>
    <col min="5136" max="5377" width="11.42578125" style="245"/>
    <col min="5378" max="5378" width="10.140625" style="245" customWidth="1"/>
    <col min="5379" max="5379" width="10.5703125" style="245" customWidth="1"/>
    <col min="5380" max="5380" width="12.5703125" style="245" customWidth="1"/>
    <col min="5381" max="5381" width="0" style="245" hidden="1" customWidth="1"/>
    <col min="5382" max="5382" width="11.28515625" style="245" customWidth="1"/>
    <col min="5383" max="5384" width="11.42578125" style="245"/>
    <col min="5385" max="5385" width="13.42578125" style="245" customWidth="1"/>
    <col min="5386" max="5386" width="12.140625" style="245" customWidth="1"/>
    <col min="5387" max="5388" width="12.42578125" style="245" customWidth="1"/>
    <col min="5389" max="5389" width="11.42578125" style="245"/>
    <col min="5390" max="5390" width="5.5703125" style="245" customWidth="1"/>
    <col min="5391" max="5391" width="14.140625" style="245" customWidth="1"/>
    <col min="5392" max="5633" width="11.42578125" style="245"/>
    <col min="5634" max="5634" width="10.140625" style="245" customWidth="1"/>
    <col min="5635" max="5635" width="10.5703125" style="245" customWidth="1"/>
    <col min="5636" max="5636" width="12.5703125" style="245" customWidth="1"/>
    <col min="5637" max="5637" width="0" style="245" hidden="1" customWidth="1"/>
    <col min="5638" max="5638" width="11.28515625" style="245" customWidth="1"/>
    <col min="5639" max="5640" width="11.42578125" style="245"/>
    <col min="5641" max="5641" width="13.42578125" style="245" customWidth="1"/>
    <col min="5642" max="5642" width="12.140625" style="245" customWidth="1"/>
    <col min="5643" max="5644" width="12.42578125" style="245" customWidth="1"/>
    <col min="5645" max="5645" width="11.42578125" style="245"/>
    <col min="5646" max="5646" width="5.5703125" style="245" customWidth="1"/>
    <col min="5647" max="5647" width="14.140625" style="245" customWidth="1"/>
    <col min="5648" max="5889" width="11.42578125" style="245"/>
    <col min="5890" max="5890" width="10.140625" style="245" customWidth="1"/>
    <col min="5891" max="5891" width="10.5703125" style="245" customWidth="1"/>
    <col min="5892" max="5892" width="12.5703125" style="245" customWidth="1"/>
    <col min="5893" max="5893" width="0" style="245" hidden="1" customWidth="1"/>
    <col min="5894" max="5894" width="11.28515625" style="245" customWidth="1"/>
    <col min="5895" max="5896" width="11.42578125" style="245"/>
    <col min="5897" max="5897" width="13.42578125" style="245" customWidth="1"/>
    <col min="5898" max="5898" width="12.140625" style="245" customWidth="1"/>
    <col min="5899" max="5900" width="12.42578125" style="245" customWidth="1"/>
    <col min="5901" max="5901" width="11.42578125" style="245"/>
    <col min="5902" max="5902" width="5.5703125" style="245" customWidth="1"/>
    <col min="5903" max="5903" width="14.140625" style="245" customWidth="1"/>
    <col min="5904" max="6145" width="11.42578125" style="245"/>
    <col min="6146" max="6146" width="10.140625" style="245" customWidth="1"/>
    <col min="6147" max="6147" width="10.5703125" style="245" customWidth="1"/>
    <col min="6148" max="6148" width="12.5703125" style="245" customWidth="1"/>
    <col min="6149" max="6149" width="0" style="245" hidden="1" customWidth="1"/>
    <col min="6150" max="6150" width="11.28515625" style="245" customWidth="1"/>
    <col min="6151" max="6152" width="11.42578125" style="245"/>
    <col min="6153" max="6153" width="13.42578125" style="245" customWidth="1"/>
    <col min="6154" max="6154" width="12.140625" style="245" customWidth="1"/>
    <col min="6155" max="6156" width="12.42578125" style="245" customWidth="1"/>
    <col min="6157" max="6157" width="11.42578125" style="245"/>
    <col min="6158" max="6158" width="5.5703125" style="245" customWidth="1"/>
    <col min="6159" max="6159" width="14.140625" style="245" customWidth="1"/>
    <col min="6160" max="6401" width="11.42578125" style="245"/>
    <col min="6402" max="6402" width="10.140625" style="245" customWidth="1"/>
    <col min="6403" max="6403" width="10.5703125" style="245" customWidth="1"/>
    <col min="6404" max="6404" width="12.5703125" style="245" customWidth="1"/>
    <col min="6405" max="6405" width="0" style="245" hidden="1" customWidth="1"/>
    <col min="6406" max="6406" width="11.28515625" style="245" customWidth="1"/>
    <col min="6407" max="6408" width="11.42578125" style="245"/>
    <col min="6409" max="6409" width="13.42578125" style="245" customWidth="1"/>
    <col min="6410" max="6410" width="12.140625" style="245" customWidth="1"/>
    <col min="6411" max="6412" width="12.42578125" style="245" customWidth="1"/>
    <col min="6413" max="6413" width="11.42578125" style="245"/>
    <col min="6414" max="6414" width="5.5703125" style="245" customWidth="1"/>
    <col min="6415" max="6415" width="14.140625" style="245" customWidth="1"/>
    <col min="6416" max="6657" width="11.42578125" style="245"/>
    <col min="6658" max="6658" width="10.140625" style="245" customWidth="1"/>
    <col min="6659" max="6659" width="10.5703125" style="245" customWidth="1"/>
    <col min="6660" max="6660" width="12.5703125" style="245" customWidth="1"/>
    <col min="6661" max="6661" width="0" style="245" hidden="1" customWidth="1"/>
    <col min="6662" max="6662" width="11.28515625" style="245" customWidth="1"/>
    <col min="6663" max="6664" width="11.42578125" style="245"/>
    <col min="6665" max="6665" width="13.42578125" style="245" customWidth="1"/>
    <col min="6666" max="6666" width="12.140625" style="245" customWidth="1"/>
    <col min="6667" max="6668" width="12.42578125" style="245" customWidth="1"/>
    <col min="6669" max="6669" width="11.42578125" style="245"/>
    <col min="6670" max="6670" width="5.5703125" style="245" customWidth="1"/>
    <col min="6671" max="6671" width="14.140625" style="245" customWidth="1"/>
    <col min="6672" max="6913" width="11.42578125" style="245"/>
    <col min="6914" max="6914" width="10.140625" style="245" customWidth="1"/>
    <col min="6915" max="6915" width="10.5703125" style="245" customWidth="1"/>
    <col min="6916" max="6916" width="12.5703125" style="245" customWidth="1"/>
    <col min="6917" max="6917" width="0" style="245" hidden="1" customWidth="1"/>
    <col min="6918" max="6918" width="11.28515625" style="245" customWidth="1"/>
    <col min="6919" max="6920" width="11.42578125" style="245"/>
    <col min="6921" max="6921" width="13.42578125" style="245" customWidth="1"/>
    <col min="6922" max="6922" width="12.140625" style="245" customWidth="1"/>
    <col min="6923" max="6924" width="12.42578125" style="245" customWidth="1"/>
    <col min="6925" max="6925" width="11.42578125" style="245"/>
    <col min="6926" max="6926" width="5.5703125" style="245" customWidth="1"/>
    <col min="6927" max="6927" width="14.140625" style="245" customWidth="1"/>
    <col min="6928" max="7169" width="11.42578125" style="245"/>
    <col min="7170" max="7170" width="10.140625" style="245" customWidth="1"/>
    <col min="7171" max="7171" width="10.5703125" style="245" customWidth="1"/>
    <col min="7172" max="7172" width="12.5703125" style="245" customWidth="1"/>
    <col min="7173" max="7173" width="0" style="245" hidden="1" customWidth="1"/>
    <col min="7174" max="7174" width="11.28515625" style="245" customWidth="1"/>
    <col min="7175" max="7176" width="11.42578125" style="245"/>
    <col min="7177" max="7177" width="13.42578125" style="245" customWidth="1"/>
    <col min="7178" max="7178" width="12.140625" style="245" customWidth="1"/>
    <col min="7179" max="7180" width="12.42578125" style="245" customWidth="1"/>
    <col min="7181" max="7181" width="11.42578125" style="245"/>
    <col min="7182" max="7182" width="5.5703125" style="245" customWidth="1"/>
    <col min="7183" max="7183" width="14.140625" style="245" customWidth="1"/>
    <col min="7184" max="7425" width="11.42578125" style="245"/>
    <col min="7426" max="7426" width="10.140625" style="245" customWidth="1"/>
    <col min="7427" max="7427" width="10.5703125" style="245" customWidth="1"/>
    <col min="7428" max="7428" width="12.5703125" style="245" customWidth="1"/>
    <col min="7429" max="7429" width="0" style="245" hidden="1" customWidth="1"/>
    <col min="7430" max="7430" width="11.28515625" style="245" customWidth="1"/>
    <col min="7431" max="7432" width="11.42578125" style="245"/>
    <col min="7433" max="7433" width="13.42578125" style="245" customWidth="1"/>
    <col min="7434" max="7434" width="12.140625" style="245" customWidth="1"/>
    <col min="7435" max="7436" width="12.42578125" style="245" customWidth="1"/>
    <col min="7437" max="7437" width="11.42578125" style="245"/>
    <col min="7438" max="7438" width="5.5703125" style="245" customWidth="1"/>
    <col min="7439" max="7439" width="14.140625" style="245" customWidth="1"/>
    <col min="7440" max="7681" width="11.42578125" style="245"/>
    <col min="7682" max="7682" width="10.140625" style="245" customWidth="1"/>
    <col min="7683" max="7683" width="10.5703125" style="245" customWidth="1"/>
    <col min="7684" max="7684" width="12.5703125" style="245" customWidth="1"/>
    <col min="7685" max="7685" width="0" style="245" hidden="1" customWidth="1"/>
    <col min="7686" max="7686" width="11.28515625" style="245" customWidth="1"/>
    <col min="7687" max="7688" width="11.42578125" style="245"/>
    <col min="7689" max="7689" width="13.42578125" style="245" customWidth="1"/>
    <col min="7690" max="7690" width="12.140625" style="245" customWidth="1"/>
    <col min="7691" max="7692" width="12.42578125" style="245" customWidth="1"/>
    <col min="7693" max="7693" width="11.42578125" style="245"/>
    <col min="7694" max="7694" width="5.5703125" style="245" customWidth="1"/>
    <col min="7695" max="7695" width="14.140625" style="245" customWidth="1"/>
    <col min="7696" max="7937" width="11.42578125" style="245"/>
    <col min="7938" max="7938" width="10.140625" style="245" customWidth="1"/>
    <col min="7939" max="7939" width="10.5703125" style="245" customWidth="1"/>
    <col min="7940" max="7940" width="12.5703125" style="245" customWidth="1"/>
    <col min="7941" max="7941" width="0" style="245" hidden="1" customWidth="1"/>
    <col min="7942" max="7942" width="11.28515625" style="245" customWidth="1"/>
    <col min="7943" max="7944" width="11.42578125" style="245"/>
    <col min="7945" max="7945" width="13.42578125" style="245" customWidth="1"/>
    <col min="7946" max="7946" width="12.140625" style="245" customWidth="1"/>
    <col min="7947" max="7948" width="12.42578125" style="245" customWidth="1"/>
    <col min="7949" max="7949" width="11.42578125" style="245"/>
    <col min="7950" max="7950" width="5.5703125" style="245" customWidth="1"/>
    <col min="7951" max="7951" width="14.140625" style="245" customWidth="1"/>
    <col min="7952" max="8193" width="11.42578125" style="245"/>
    <col min="8194" max="8194" width="10.140625" style="245" customWidth="1"/>
    <col min="8195" max="8195" width="10.5703125" style="245" customWidth="1"/>
    <col min="8196" max="8196" width="12.5703125" style="245" customWidth="1"/>
    <col min="8197" max="8197" width="0" style="245" hidden="1" customWidth="1"/>
    <col min="8198" max="8198" width="11.28515625" style="245" customWidth="1"/>
    <col min="8199" max="8200" width="11.42578125" style="245"/>
    <col min="8201" max="8201" width="13.42578125" style="245" customWidth="1"/>
    <col min="8202" max="8202" width="12.140625" style="245" customWidth="1"/>
    <col min="8203" max="8204" width="12.42578125" style="245" customWidth="1"/>
    <col min="8205" max="8205" width="11.42578125" style="245"/>
    <col min="8206" max="8206" width="5.5703125" style="245" customWidth="1"/>
    <col min="8207" max="8207" width="14.140625" style="245" customWidth="1"/>
    <col min="8208" max="8449" width="11.42578125" style="245"/>
    <col min="8450" max="8450" width="10.140625" style="245" customWidth="1"/>
    <col min="8451" max="8451" width="10.5703125" style="245" customWidth="1"/>
    <col min="8452" max="8452" width="12.5703125" style="245" customWidth="1"/>
    <col min="8453" max="8453" width="0" style="245" hidden="1" customWidth="1"/>
    <col min="8454" max="8454" width="11.28515625" style="245" customWidth="1"/>
    <col min="8455" max="8456" width="11.42578125" style="245"/>
    <col min="8457" max="8457" width="13.42578125" style="245" customWidth="1"/>
    <col min="8458" max="8458" width="12.140625" style="245" customWidth="1"/>
    <col min="8459" max="8460" width="12.42578125" style="245" customWidth="1"/>
    <col min="8461" max="8461" width="11.42578125" style="245"/>
    <col min="8462" max="8462" width="5.5703125" style="245" customWidth="1"/>
    <col min="8463" max="8463" width="14.140625" style="245" customWidth="1"/>
    <col min="8464" max="8705" width="11.42578125" style="245"/>
    <col min="8706" max="8706" width="10.140625" style="245" customWidth="1"/>
    <col min="8707" max="8707" width="10.5703125" style="245" customWidth="1"/>
    <col min="8708" max="8708" width="12.5703125" style="245" customWidth="1"/>
    <col min="8709" max="8709" width="0" style="245" hidden="1" customWidth="1"/>
    <col min="8710" max="8710" width="11.28515625" style="245" customWidth="1"/>
    <col min="8711" max="8712" width="11.42578125" style="245"/>
    <col min="8713" max="8713" width="13.42578125" style="245" customWidth="1"/>
    <col min="8714" max="8714" width="12.140625" style="245" customWidth="1"/>
    <col min="8715" max="8716" width="12.42578125" style="245" customWidth="1"/>
    <col min="8717" max="8717" width="11.42578125" style="245"/>
    <col min="8718" max="8718" width="5.5703125" style="245" customWidth="1"/>
    <col min="8719" max="8719" width="14.140625" style="245" customWidth="1"/>
    <col min="8720" max="8961" width="11.42578125" style="245"/>
    <col min="8962" max="8962" width="10.140625" style="245" customWidth="1"/>
    <col min="8963" max="8963" width="10.5703125" style="245" customWidth="1"/>
    <col min="8964" max="8964" width="12.5703125" style="245" customWidth="1"/>
    <col min="8965" max="8965" width="0" style="245" hidden="1" customWidth="1"/>
    <col min="8966" max="8966" width="11.28515625" style="245" customWidth="1"/>
    <col min="8967" max="8968" width="11.42578125" style="245"/>
    <col min="8969" max="8969" width="13.42578125" style="245" customWidth="1"/>
    <col min="8970" max="8970" width="12.140625" style="245" customWidth="1"/>
    <col min="8971" max="8972" width="12.42578125" style="245" customWidth="1"/>
    <col min="8973" max="8973" width="11.42578125" style="245"/>
    <col min="8974" max="8974" width="5.5703125" style="245" customWidth="1"/>
    <col min="8975" max="8975" width="14.140625" style="245" customWidth="1"/>
    <col min="8976" max="9217" width="11.42578125" style="245"/>
    <col min="9218" max="9218" width="10.140625" style="245" customWidth="1"/>
    <col min="9219" max="9219" width="10.5703125" style="245" customWidth="1"/>
    <col min="9220" max="9220" width="12.5703125" style="245" customWidth="1"/>
    <col min="9221" max="9221" width="0" style="245" hidden="1" customWidth="1"/>
    <col min="9222" max="9222" width="11.28515625" style="245" customWidth="1"/>
    <col min="9223" max="9224" width="11.42578125" style="245"/>
    <col min="9225" max="9225" width="13.42578125" style="245" customWidth="1"/>
    <col min="9226" max="9226" width="12.140625" style="245" customWidth="1"/>
    <col min="9227" max="9228" width="12.42578125" style="245" customWidth="1"/>
    <col min="9229" max="9229" width="11.42578125" style="245"/>
    <col min="9230" max="9230" width="5.5703125" style="245" customWidth="1"/>
    <col min="9231" max="9231" width="14.140625" style="245" customWidth="1"/>
    <col min="9232" max="9473" width="11.42578125" style="245"/>
    <col min="9474" max="9474" width="10.140625" style="245" customWidth="1"/>
    <col min="9475" max="9475" width="10.5703125" style="245" customWidth="1"/>
    <col min="9476" max="9476" width="12.5703125" style="245" customWidth="1"/>
    <col min="9477" max="9477" width="0" style="245" hidden="1" customWidth="1"/>
    <col min="9478" max="9478" width="11.28515625" style="245" customWidth="1"/>
    <col min="9479" max="9480" width="11.42578125" style="245"/>
    <col min="9481" max="9481" width="13.42578125" style="245" customWidth="1"/>
    <col min="9482" max="9482" width="12.140625" style="245" customWidth="1"/>
    <col min="9483" max="9484" width="12.42578125" style="245" customWidth="1"/>
    <col min="9485" max="9485" width="11.42578125" style="245"/>
    <col min="9486" max="9486" width="5.5703125" style="245" customWidth="1"/>
    <col min="9487" max="9487" width="14.140625" style="245" customWidth="1"/>
    <col min="9488" max="9729" width="11.42578125" style="245"/>
    <col min="9730" max="9730" width="10.140625" style="245" customWidth="1"/>
    <col min="9731" max="9731" width="10.5703125" style="245" customWidth="1"/>
    <col min="9732" max="9732" width="12.5703125" style="245" customWidth="1"/>
    <col min="9733" max="9733" width="0" style="245" hidden="1" customWidth="1"/>
    <col min="9734" max="9734" width="11.28515625" style="245" customWidth="1"/>
    <col min="9735" max="9736" width="11.42578125" style="245"/>
    <col min="9737" max="9737" width="13.42578125" style="245" customWidth="1"/>
    <col min="9738" max="9738" width="12.140625" style="245" customWidth="1"/>
    <col min="9739" max="9740" width="12.42578125" style="245" customWidth="1"/>
    <col min="9741" max="9741" width="11.42578125" style="245"/>
    <col min="9742" max="9742" width="5.5703125" style="245" customWidth="1"/>
    <col min="9743" max="9743" width="14.140625" style="245" customWidth="1"/>
    <col min="9744" max="9985" width="11.42578125" style="245"/>
    <col min="9986" max="9986" width="10.140625" style="245" customWidth="1"/>
    <col min="9987" max="9987" width="10.5703125" style="245" customWidth="1"/>
    <col min="9988" max="9988" width="12.5703125" style="245" customWidth="1"/>
    <col min="9989" max="9989" width="0" style="245" hidden="1" customWidth="1"/>
    <col min="9990" max="9990" width="11.28515625" style="245" customWidth="1"/>
    <col min="9991" max="9992" width="11.42578125" style="245"/>
    <col min="9993" max="9993" width="13.42578125" style="245" customWidth="1"/>
    <col min="9994" max="9994" width="12.140625" style="245" customWidth="1"/>
    <col min="9995" max="9996" width="12.42578125" style="245" customWidth="1"/>
    <col min="9997" max="9997" width="11.42578125" style="245"/>
    <col min="9998" max="9998" width="5.5703125" style="245" customWidth="1"/>
    <col min="9999" max="9999" width="14.140625" style="245" customWidth="1"/>
    <col min="10000" max="10241" width="11.42578125" style="245"/>
    <col min="10242" max="10242" width="10.140625" style="245" customWidth="1"/>
    <col min="10243" max="10243" width="10.5703125" style="245" customWidth="1"/>
    <col min="10244" max="10244" width="12.5703125" style="245" customWidth="1"/>
    <col min="10245" max="10245" width="0" style="245" hidden="1" customWidth="1"/>
    <col min="10246" max="10246" width="11.28515625" style="245" customWidth="1"/>
    <col min="10247" max="10248" width="11.42578125" style="245"/>
    <col min="10249" max="10249" width="13.42578125" style="245" customWidth="1"/>
    <col min="10250" max="10250" width="12.140625" style="245" customWidth="1"/>
    <col min="10251" max="10252" width="12.42578125" style="245" customWidth="1"/>
    <col min="10253" max="10253" width="11.42578125" style="245"/>
    <col min="10254" max="10254" width="5.5703125" style="245" customWidth="1"/>
    <col min="10255" max="10255" width="14.140625" style="245" customWidth="1"/>
    <col min="10256" max="10497" width="11.42578125" style="245"/>
    <col min="10498" max="10498" width="10.140625" style="245" customWidth="1"/>
    <col min="10499" max="10499" width="10.5703125" style="245" customWidth="1"/>
    <col min="10500" max="10500" width="12.5703125" style="245" customWidth="1"/>
    <col min="10501" max="10501" width="0" style="245" hidden="1" customWidth="1"/>
    <col min="10502" max="10502" width="11.28515625" style="245" customWidth="1"/>
    <col min="10503" max="10504" width="11.42578125" style="245"/>
    <col min="10505" max="10505" width="13.42578125" style="245" customWidth="1"/>
    <col min="10506" max="10506" width="12.140625" style="245" customWidth="1"/>
    <col min="10507" max="10508" width="12.42578125" style="245" customWidth="1"/>
    <col min="10509" max="10509" width="11.42578125" style="245"/>
    <col min="10510" max="10510" width="5.5703125" style="245" customWidth="1"/>
    <col min="10511" max="10511" width="14.140625" style="245" customWidth="1"/>
    <col min="10512" max="10753" width="11.42578125" style="245"/>
    <col min="10754" max="10754" width="10.140625" style="245" customWidth="1"/>
    <col min="10755" max="10755" width="10.5703125" style="245" customWidth="1"/>
    <col min="10756" max="10756" width="12.5703125" style="245" customWidth="1"/>
    <col min="10757" max="10757" width="0" style="245" hidden="1" customWidth="1"/>
    <col min="10758" max="10758" width="11.28515625" style="245" customWidth="1"/>
    <col min="10759" max="10760" width="11.42578125" style="245"/>
    <col min="10761" max="10761" width="13.42578125" style="245" customWidth="1"/>
    <col min="10762" max="10762" width="12.140625" style="245" customWidth="1"/>
    <col min="10763" max="10764" width="12.42578125" style="245" customWidth="1"/>
    <col min="10765" max="10765" width="11.42578125" style="245"/>
    <col min="10766" max="10766" width="5.5703125" style="245" customWidth="1"/>
    <col min="10767" max="10767" width="14.140625" style="245" customWidth="1"/>
    <col min="10768" max="11009" width="11.42578125" style="245"/>
    <col min="11010" max="11010" width="10.140625" style="245" customWidth="1"/>
    <col min="11011" max="11011" width="10.5703125" style="245" customWidth="1"/>
    <col min="11012" max="11012" width="12.5703125" style="245" customWidth="1"/>
    <col min="11013" max="11013" width="0" style="245" hidden="1" customWidth="1"/>
    <col min="11014" max="11014" width="11.28515625" style="245" customWidth="1"/>
    <col min="11015" max="11016" width="11.42578125" style="245"/>
    <col min="11017" max="11017" width="13.42578125" style="245" customWidth="1"/>
    <col min="11018" max="11018" width="12.140625" style="245" customWidth="1"/>
    <col min="11019" max="11020" width="12.42578125" style="245" customWidth="1"/>
    <col min="11021" max="11021" width="11.42578125" style="245"/>
    <col min="11022" max="11022" width="5.5703125" style="245" customWidth="1"/>
    <col min="11023" max="11023" width="14.140625" style="245" customWidth="1"/>
    <col min="11024" max="11265" width="11.42578125" style="245"/>
    <col min="11266" max="11266" width="10.140625" style="245" customWidth="1"/>
    <col min="11267" max="11267" width="10.5703125" style="245" customWidth="1"/>
    <col min="11268" max="11268" width="12.5703125" style="245" customWidth="1"/>
    <col min="11269" max="11269" width="0" style="245" hidden="1" customWidth="1"/>
    <col min="11270" max="11270" width="11.28515625" style="245" customWidth="1"/>
    <col min="11271" max="11272" width="11.42578125" style="245"/>
    <col min="11273" max="11273" width="13.42578125" style="245" customWidth="1"/>
    <col min="11274" max="11274" width="12.140625" style="245" customWidth="1"/>
    <col min="11275" max="11276" width="12.42578125" style="245" customWidth="1"/>
    <col min="11277" max="11277" width="11.42578125" style="245"/>
    <col min="11278" max="11278" width="5.5703125" style="245" customWidth="1"/>
    <col min="11279" max="11279" width="14.140625" style="245" customWidth="1"/>
    <col min="11280" max="11521" width="11.42578125" style="245"/>
    <col min="11522" max="11522" width="10.140625" style="245" customWidth="1"/>
    <col min="11523" max="11523" width="10.5703125" style="245" customWidth="1"/>
    <col min="11524" max="11524" width="12.5703125" style="245" customWidth="1"/>
    <col min="11525" max="11525" width="0" style="245" hidden="1" customWidth="1"/>
    <col min="11526" max="11526" width="11.28515625" style="245" customWidth="1"/>
    <col min="11527" max="11528" width="11.42578125" style="245"/>
    <col min="11529" max="11529" width="13.42578125" style="245" customWidth="1"/>
    <col min="11530" max="11530" width="12.140625" style="245" customWidth="1"/>
    <col min="11531" max="11532" width="12.42578125" style="245" customWidth="1"/>
    <col min="11533" max="11533" width="11.42578125" style="245"/>
    <col min="11534" max="11534" width="5.5703125" style="245" customWidth="1"/>
    <col min="11535" max="11535" width="14.140625" style="245" customWidth="1"/>
    <col min="11536" max="11777" width="11.42578125" style="245"/>
    <col min="11778" max="11778" width="10.140625" style="245" customWidth="1"/>
    <col min="11779" max="11779" width="10.5703125" style="245" customWidth="1"/>
    <col min="11780" max="11780" width="12.5703125" style="245" customWidth="1"/>
    <col min="11781" max="11781" width="0" style="245" hidden="1" customWidth="1"/>
    <col min="11782" max="11782" width="11.28515625" style="245" customWidth="1"/>
    <col min="11783" max="11784" width="11.42578125" style="245"/>
    <col min="11785" max="11785" width="13.42578125" style="245" customWidth="1"/>
    <col min="11786" max="11786" width="12.140625" style="245" customWidth="1"/>
    <col min="11787" max="11788" width="12.42578125" style="245" customWidth="1"/>
    <col min="11789" max="11789" width="11.42578125" style="245"/>
    <col min="11790" max="11790" width="5.5703125" style="245" customWidth="1"/>
    <col min="11791" max="11791" width="14.140625" style="245" customWidth="1"/>
    <col min="11792" max="12033" width="11.42578125" style="245"/>
    <col min="12034" max="12034" width="10.140625" style="245" customWidth="1"/>
    <col min="12035" max="12035" width="10.5703125" style="245" customWidth="1"/>
    <col min="12036" max="12036" width="12.5703125" style="245" customWidth="1"/>
    <col min="12037" max="12037" width="0" style="245" hidden="1" customWidth="1"/>
    <col min="12038" max="12038" width="11.28515625" style="245" customWidth="1"/>
    <col min="12039" max="12040" width="11.42578125" style="245"/>
    <col min="12041" max="12041" width="13.42578125" style="245" customWidth="1"/>
    <col min="12042" max="12042" width="12.140625" style="245" customWidth="1"/>
    <col min="12043" max="12044" width="12.42578125" style="245" customWidth="1"/>
    <col min="12045" max="12045" width="11.42578125" style="245"/>
    <col min="12046" max="12046" width="5.5703125" style="245" customWidth="1"/>
    <col min="12047" max="12047" width="14.140625" style="245" customWidth="1"/>
    <col min="12048" max="12289" width="11.42578125" style="245"/>
    <col min="12290" max="12290" width="10.140625" style="245" customWidth="1"/>
    <col min="12291" max="12291" width="10.5703125" style="245" customWidth="1"/>
    <col min="12292" max="12292" width="12.5703125" style="245" customWidth="1"/>
    <col min="12293" max="12293" width="0" style="245" hidden="1" customWidth="1"/>
    <col min="12294" max="12294" width="11.28515625" style="245" customWidth="1"/>
    <col min="12295" max="12296" width="11.42578125" style="245"/>
    <col min="12297" max="12297" width="13.42578125" style="245" customWidth="1"/>
    <col min="12298" max="12298" width="12.140625" style="245" customWidth="1"/>
    <col min="12299" max="12300" width="12.42578125" style="245" customWidth="1"/>
    <col min="12301" max="12301" width="11.42578125" style="245"/>
    <col min="12302" max="12302" width="5.5703125" style="245" customWidth="1"/>
    <col min="12303" max="12303" width="14.140625" style="245" customWidth="1"/>
    <col min="12304" max="12545" width="11.42578125" style="245"/>
    <col min="12546" max="12546" width="10.140625" style="245" customWidth="1"/>
    <col min="12547" max="12547" width="10.5703125" style="245" customWidth="1"/>
    <col min="12548" max="12548" width="12.5703125" style="245" customWidth="1"/>
    <col min="12549" max="12549" width="0" style="245" hidden="1" customWidth="1"/>
    <col min="12550" max="12550" width="11.28515625" style="245" customWidth="1"/>
    <col min="12551" max="12552" width="11.42578125" style="245"/>
    <col min="12553" max="12553" width="13.42578125" style="245" customWidth="1"/>
    <col min="12554" max="12554" width="12.140625" style="245" customWidth="1"/>
    <col min="12555" max="12556" width="12.42578125" style="245" customWidth="1"/>
    <col min="12557" max="12557" width="11.42578125" style="245"/>
    <col min="12558" max="12558" width="5.5703125" style="245" customWidth="1"/>
    <col min="12559" max="12559" width="14.140625" style="245" customWidth="1"/>
    <col min="12560" max="12801" width="11.42578125" style="245"/>
    <col min="12802" max="12802" width="10.140625" style="245" customWidth="1"/>
    <col min="12803" max="12803" width="10.5703125" style="245" customWidth="1"/>
    <col min="12804" max="12804" width="12.5703125" style="245" customWidth="1"/>
    <col min="12805" max="12805" width="0" style="245" hidden="1" customWidth="1"/>
    <col min="12806" max="12806" width="11.28515625" style="245" customWidth="1"/>
    <col min="12807" max="12808" width="11.42578125" style="245"/>
    <col min="12809" max="12809" width="13.42578125" style="245" customWidth="1"/>
    <col min="12810" max="12810" width="12.140625" style="245" customWidth="1"/>
    <col min="12811" max="12812" width="12.42578125" style="245" customWidth="1"/>
    <col min="12813" max="12813" width="11.42578125" style="245"/>
    <col min="12814" max="12814" width="5.5703125" style="245" customWidth="1"/>
    <col min="12815" max="12815" width="14.140625" style="245" customWidth="1"/>
    <col min="12816" max="13057" width="11.42578125" style="245"/>
    <col min="13058" max="13058" width="10.140625" style="245" customWidth="1"/>
    <col min="13059" max="13059" width="10.5703125" style="245" customWidth="1"/>
    <col min="13060" max="13060" width="12.5703125" style="245" customWidth="1"/>
    <col min="13061" max="13061" width="0" style="245" hidden="1" customWidth="1"/>
    <col min="13062" max="13062" width="11.28515625" style="245" customWidth="1"/>
    <col min="13063" max="13064" width="11.42578125" style="245"/>
    <col min="13065" max="13065" width="13.42578125" style="245" customWidth="1"/>
    <col min="13066" max="13066" width="12.140625" style="245" customWidth="1"/>
    <col min="13067" max="13068" width="12.42578125" style="245" customWidth="1"/>
    <col min="13069" max="13069" width="11.42578125" style="245"/>
    <col min="13070" max="13070" width="5.5703125" style="245" customWidth="1"/>
    <col min="13071" max="13071" width="14.140625" style="245" customWidth="1"/>
    <col min="13072" max="13313" width="11.42578125" style="245"/>
    <col min="13314" max="13314" width="10.140625" style="245" customWidth="1"/>
    <col min="13315" max="13315" width="10.5703125" style="245" customWidth="1"/>
    <col min="13316" max="13316" width="12.5703125" style="245" customWidth="1"/>
    <col min="13317" max="13317" width="0" style="245" hidden="1" customWidth="1"/>
    <col min="13318" max="13318" width="11.28515625" style="245" customWidth="1"/>
    <col min="13319" max="13320" width="11.42578125" style="245"/>
    <col min="13321" max="13321" width="13.42578125" style="245" customWidth="1"/>
    <col min="13322" max="13322" width="12.140625" style="245" customWidth="1"/>
    <col min="13323" max="13324" width="12.42578125" style="245" customWidth="1"/>
    <col min="13325" max="13325" width="11.42578125" style="245"/>
    <col min="13326" max="13326" width="5.5703125" style="245" customWidth="1"/>
    <col min="13327" max="13327" width="14.140625" style="245" customWidth="1"/>
    <col min="13328" max="13569" width="11.42578125" style="245"/>
    <col min="13570" max="13570" width="10.140625" style="245" customWidth="1"/>
    <col min="13571" max="13571" width="10.5703125" style="245" customWidth="1"/>
    <col min="13572" max="13572" width="12.5703125" style="245" customWidth="1"/>
    <col min="13573" max="13573" width="0" style="245" hidden="1" customWidth="1"/>
    <col min="13574" max="13574" width="11.28515625" style="245" customWidth="1"/>
    <col min="13575" max="13576" width="11.42578125" style="245"/>
    <col min="13577" max="13577" width="13.42578125" style="245" customWidth="1"/>
    <col min="13578" max="13578" width="12.140625" style="245" customWidth="1"/>
    <col min="13579" max="13580" width="12.42578125" style="245" customWidth="1"/>
    <col min="13581" max="13581" width="11.42578125" style="245"/>
    <col min="13582" max="13582" width="5.5703125" style="245" customWidth="1"/>
    <col min="13583" max="13583" width="14.140625" style="245" customWidth="1"/>
    <col min="13584" max="13825" width="11.42578125" style="245"/>
    <col min="13826" max="13826" width="10.140625" style="245" customWidth="1"/>
    <col min="13827" max="13827" width="10.5703125" style="245" customWidth="1"/>
    <col min="13828" max="13828" width="12.5703125" style="245" customWidth="1"/>
    <col min="13829" max="13829" width="0" style="245" hidden="1" customWidth="1"/>
    <col min="13830" max="13830" width="11.28515625" style="245" customWidth="1"/>
    <col min="13831" max="13832" width="11.42578125" style="245"/>
    <col min="13833" max="13833" width="13.42578125" style="245" customWidth="1"/>
    <col min="13834" max="13834" width="12.140625" style="245" customWidth="1"/>
    <col min="13835" max="13836" width="12.42578125" style="245" customWidth="1"/>
    <col min="13837" max="13837" width="11.42578125" style="245"/>
    <col min="13838" max="13838" width="5.5703125" style="245" customWidth="1"/>
    <col min="13839" max="13839" width="14.140625" style="245" customWidth="1"/>
    <col min="13840" max="14081" width="11.42578125" style="245"/>
    <col min="14082" max="14082" width="10.140625" style="245" customWidth="1"/>
    <col min="14083" max="14083" width="10.5703125" style="245" customWidth="1"/>
    <col min="14084" max="14084" width="12.5703125" style="245" customWidth="1"/>
    <col min="14085" max="14085" width="0" style="245" hidden="1" customWidth="1"/>
    <col min="14086" max="14086" width="11.28515625" style="245" customWidth="1"/>
    <col min="14087" max="14088" width="11.42578125" style="245"/>
    <col min="14089" max="14089" width="13.42578125" style="245" customWidth="1"/>
    <col min="14090" max="14090" width="12.140625" style="245" customWidth="1"/>
    <col min="14091" max="14092" width="12.42578125" style="245" customWidth="1"/>
    <col min="14093" max="14093" width="11.42578125" style="245"/>
    <col min="14094" max="14094" width="5.5703125" style="245" customWidth="1"/>
    <col min="14095" max="14095" width="14.140625" style="245" customWidth="1"/>
    <col min="14096" max="14337" width="11.42578125" style="245"/>
    <col min="14338" max="14338" width="10.140625" style="245" customWidth="1"/>
    <col min="14339" max="14339" width="10.5703125" style="245" customWidth="1"/>
    <col min="14340" max="14340" width="12.5703125" style="245" customWidth="1"/>
    <col min="14341" max="14341" width="0" style="245" hidden="1" customWidth="1"/>
    <col min="14342" max="14342" width="11.28515625" style="245" customWidth="1"/>
    <col min="14343" max="14344" width="11.42578125" style="245"/>
    <col min="14345" max="14345" width="13.42578125" style="245" customWidth="1"/>
    <col min="14346" max="14346" width="12.140625" style="245" customWidth="1"/>
    <col min="14347" max="14348" width="12.42578125" style="245" customWidth="1"/>
    <col min="14349" max="14349" width="11.42578125" style="245"/>
    <col min="14350" max="14350" width="5.5703125" style="245" customWidth="1"/>
    <col min="14351" max="14351" width="14.140625" style="245" customWidth="1"/>
    <col min="14352" max="14593" width="11.42578125" style="245"/>
    <col min="14594" max="14594" width="10.140625" style="245" customWidth="1"/>
    <col min="14595" max="14595" width="10.5703125" style="245" customWidth="1"/>
    <col min="14596" max="14596" width="12.5703125" style="245" customWidth="1"/>
    <col min="14597" max="14597" width="0" style="245" hidden="1" customWidth="1"/>
    <col min="14598" max="14598" width="11.28515625" style="245" customWidth="1"/>
    <col min="14599" max="14600" width="11.42578125" style="245"/>
    <col min="14601" max="14601" width="13.42578125" style="245" customWidth="1"/>
    <col min="14602" max="14602" width="12.140625" style="245" customWidth="1"/>
    <col min="14603" max="14604" width="12.42578125" style="245" customWidth="1"/>
    <col min="14605" max="14605" width="11.42578125" style="245"/>
    <col min="14606" max="14606" width="5.5703125" style="245" customWidth="1"/>
    <col min="14607" max="14607" width="14.140625" style="245" customWidth="1"/>
    <col min="14608" max="14849" width="11.42578125" style="245"/>
    <col min="14850" max="14850" width="10.140625" style="245" customWidth="1"/>
    <col min="14851" max="14851" width="10.5703125" style="245" customWidth="1"/>
    <col min="14852" max="14852" width="12.5703125" style="245" customWidth="1"/>
    <col min="14853" max="14853" width="0" style="245" hidden="1" customWidth="1"/>
    <col min="14854" max="14854" width="11.28515625" style="245" customWidth="1"/>
    <col min="14855" max="14856" width="11.42578125" style="245"/>
    <col min="14857" max="14857" width="13.42578125" style="245" customWidth="1"/>
    <col min="14858" max="14858" width="12.140625" style="245" customWidth="1"/>
    <col min="14859" max="14860" width="12.42578125" style="245" customWidth="1"/>
    <col min="14861" max="14861" width="11.42578125" style="245"/>
    <col min="14862" max="14862" width="5.5703125" style="245" customWidth="1"/>
    <col min="14863" max="14863" width="14.140625" style="245" customWidth="1"/>
    <col min="14864" max="15105" width="11.42578125" style="245"/>
    <col min="15106" max="15106" width="10.140625" style="245" customWidth="1"/>
    <col min="15107" max="15107" width="10.5703125" style="245" customWidth="1"/>
    <col min="15108" max="15108" width="12.5703125" style="245" customWidth="1"/>
    <col min="15109" max="15109" width="0" style="245" hidden="1" customWidth="1"/>
    <col min="15110" max="15110" width="11.28515625" style="245" customWidth="1"/>
    <col min="15111" max="15112" width="11.42578125" style="245"/>
    <col min="15113" max="15113" width="13.42578125" style="245" customWidth="1"/>
    <col min="15114" max="15114" width="12.140625" style="245" customWidth="1"/>
    <col min="15115" max="15116" width="12.42578125" style="245" customWidth="1"/>
    <col min="15117" max="15117" width="11.42578125" style="245"/>
    <col min="15118" max="15118" width="5.5703125" style="245" customWidth="1"/>
    <col min="15119" max="15119" width="14.140625" style="245" customWidth="1"/>
    <col min="15120" max="15361" width="11.42578125" style="245"/>
    <col min="15362" max="15362" width="10.140625" style="245" customWidth="1"/>
    <col min="15363" max="15363" width="10.5703125" style="245" customWidth="1"/>
    <col min="15364" max="15364" width="12.5703125" style="245" customWidth="1"/>
    <col min="15365" max="15365" width="0" style="245" hidden="1" customWidth="1"/>
    <col min="15366" max="15366" width="11.28515625" style="245" customWidth="1"/>
    <col min="15367" max="15368" width="11.42578125" style="245"/>
    <col min="15369" max="15369" width="13.42578125" style="245" customWidth="1"/>
    <col min="15370" max="15370" width="12.140625" style="245" customWidth="1"/>
    <col min="15371" max="15372" width="12.42578125" style="245" customWidth="1"/>
    <col min="15373" max="15373" width="11.42578125" style="245"/>
    <col min="15374" max="15374" width="5.5703125" style="245" customWidth="1"/>
    <col min="15375" max="15375" width="14.140625" style="245" customWidth="1"/>
    <col min="15376" max="15617" width="11.42578125" style="245"/>
    <col min="15618" max="15618" width="10.140625" style="245" customWidth="1"/>
    <col min="15619" max="15619" width="10.5703125" style="245" customWidth="1"/>
    <col min="15620" max="15620" width="12.5703125" style="245" customWidth="1"/>
    <col min="15621" max="15621" width="0" style="245" hidden="1" customWidth="1"/>
    <col min="15622" max="15622" width="11.28515625" style="245" customWidth="1"/>
    <col min="15623" max="15624" width="11.42578125" style="245"/>
    <col min="15625" max="15625" width="13.42578125" style="245" customWidth="1"/>
    <col min="15626" max="15626" width="12.140625" style="245" customWidth="1"/>
    <col min="15627" max="15628" width="12.42578125" style="245" customWidth="1"/>
    <col min="15629" max="15629" width="11.42578125" style="245"/>
    <col min="15630" max="15630" width="5.5703125" style="245" customWidth="1"/>
    <col min="15631" max="15631" width="14.140625" style="245" customWidth="1"/>
    <col min="15632" max="15873" width="11.42578125" style="245"/>
    <col min="15874" max="15874" width="10.140625" style="245" customWidth="1"/>
    <col min="15875" max="15875" width="10.5703125" style="245" customWidth="1"/>
    <col min="15876" max="15876" width="12.5703125" style="245" customWidth="1"/>
    <col min="15877" max="15877" width="0" style="245" hidden="1" customWidth="1"/>
    <col min="15878" max="15878" width="11.28515625" style="245" customWidth="1"/>
    <col min="15879" max="15880" width="11.42578125" style="245"/>
    <col min="15881" max="15881" width="13.42578125" style="245" customWidth="1"/>
    <col min="15882" max="15882" width="12.140625" style="245" customWidth="1"/>
    <col min="15883" max="15884" width="12.42578125" style="245" customWidth="1"/>
    <col min="15885" max="15885" width="11.42578125" style="245"/>
    <col min="15886" max="15886" width="5.5703125" style="245" customWidth="1"/>
    <col min="15887" max="15887" width="14.140625" style="245" customWidth="1"/>
    <col min="15888" max="16129" width="11.42578125" style="245"/>
    <col min="16130" max="16130" width="10.140625" style="245" customWidth="1"/>
    <col min="16131" max="16131" width="10.5703125" style="245" customWidth="1"/>
    <col min="16132" max="16132" width="12.5703125" style="245" customWidth="1"/>
    <col min="16133" max="16133" width="0" style="245" hidden="1" customWidth="1"/>
    <col min="16134" max="16134" width="11.28515625" style="245" customWidth="1"/>
    <col min="16135" max="16136" width="11.42578125" style="245"/>
    <col min="16137" max="16137" width="13.42578125" style="245" customWidth="1"/>
    <col min="16138" max="16138" width="12.140625" style="245" customWidth="1"/>
    <col min="16139" max="16140" width="12.42578125" style="245" customWidth="1"/>
    <col min="16141" max="16141" width="11.42578125" style="245"/>
    <col min="16142" max="16142" width="5.5703125" style="245" customWidth="1"/>
    <col min="16143" max="16143" width="14.140625" style="245" customWidth="1"/>
    <col min="16144" max="16384" width="11.42578125" style="245"/>
  </cols>
  <sheetData>
    <row r="1" spans="1:17" ht="21.75" customHeight="1" thickBot="1" x14ac:dyDescent="0.3">
      <c r="A1" s="240" t="s">
        <v>14</v>
      </c>
      <c r="B1" s="241"/>
      <c r="C1" s="241"/>
      <c r="D1" s="241"/>
      <c r="E1" s="242"/>
      <c r="F1" s="243" t="s">
        <v>15</v>
      </c>
      <c r="G1" s="243"/>
      <c r="H1" s="243"/>
      <c r="I1" s="243"/>
      <c r="J1" s="243"/>
      <c r="K1" s="243"/>
      <c r="L1" s="243"/>
      <c r="M1" s="243"/>
      <c r="N1" s="243"/>
      <c r="O1" s="244"/>
    </row>
    <row r="2" spans="1:17" ht="45" customHeight="1" thickBot="1" x14ac:dyDescent="0.3">
      <c r="A2" s="246"/>
      <c r="B2" s="247"/>
      <c r="C2" s="247"/>
      <c r="D2" s="247"/>
      <c r="E2" s="248"/>
      <c r="F2" s="243" t="s">
        <v>16</v>
      </c>
      <c r="G2" s="243"/>
      <c r="H2" s="243"/>
      <c r="I2" s="243"/>
      <c r="J2" s="243"/>
      <c r="K2" s="243"/>
      <c r="L2" s="243"/>
      <c r="M2" s="243"/>
      <c r="N2" s="243"/>
      <c r="O2" s="244"/>
      <c r="Q2" s="249"/>
    </row>
    <row r="3" spans="1:17" s="255" customFormat="1" ht="19.5" customHeight="1" thickBot="1" x14ac:dyDescent="0.3">
      <c r="A3" s="250"/>
      <c r="B3" s="251"/>
      <c r="C3" s="251"/>
      <c r="D3" s="251"/>
      <c r="E3" s="252"/>
      <c r="F3" s="253" t="s">
        <v>17</v>
      </c>
      <c r="G3" s="253"/>
      <c r="H3" s="253"/>
      <c r="I3" s="253"/>
      <c r="J3" s="253"/>
      <c r="K3" s="253"/>
      <c r="L3" s="253"/>
      <c r="M3" s="253"/>
      <c r="N3" s="253"/>
      <c r="O3" s="254"/>
      <c r="Q3" s="256"/>
    </row>
    <row r="4" spans="1:17" s="255" customFormat="1" ht="15.75" x14ac:dyDescent="0.25">
      <c r="A4" s="63" t="s">
        <v>18</v>
      </c>
      <c r="B4" s="64"/>
      <c r="C4" s="64"/>
      <c r="D4" s="64"/>
      <c r="E4" s="65" t="s">
        <v>48</v>
      </c>
      <c r="F4" s="65"/>
      <c r="G4" s="65"/>
      <c r="H4" s="66"/>
      <c r="I4" s="66"/>
      <c r="J4" s="66"/>
      <c r="K4" s="66"/>
      <c r="L4" s="66"/>
      <c r="M4" s="66"/>
      <c r="N4" s="66"/>
      <c r="O4" s="67"/>
    </row>
    <row r="5" spans="1:17" s="255" customFormat="1" ht="15.75" x14ac:dyDescent="0.25">
      <c r="A5" s="68" t="s">
        <v>19</v>
      </c>
      <c r="B5" s="69"/>
      <c r="C5" s="69"/>
      <c r="D5" s="69"/>
      <c r="E5" s="70" t="s">
        <v>51</v>
      </c>
      <c r="F5" s="70"/>
      <c r="G5" s="70"/>
      <c r="H5" s="71"/>
      <c r="I5" s="71"/>
      <c r="J5" s="71"/>
      <c r="K5" s="71"/>
      <c r="L5" s="71"/>
      <c r="M5" s="71"/>
      <c r="N5" s="71"/>
      <c r="O5" s="72"/>
    </row>
    <row r="6" spans="1:17" s="255" customFormat="1" ht="15.75" x14ac:dyDescent="0.25">
      <c r="A6" s="68" t="s">
        <v>20</v>
      </c>
      <c r="B6" s="69"/>
      <c r="C6" s="69"/>
      <c r="D6" s="69"/>
      <c r="E6" s="73" t="s">
        <v>50</v>
      </c>
      <c r="F6" s="71"/>
      <c r="G6" s="71"/>
      <c r="H6" s="71"/>
      <c r="I6" s="71"/>
      <c r="J6" s="71"/>
      <c r="K6" s="71"/>
      <c r="L6" s="71"/>
      <c r="M6" s="71"/>
      <c r="N6" s="71"/>
      <c r="O6" s="72"/>
    </row>
    <row r="7" spans="1:17" s="255" customFormat="1" ht="16.5" thickBot="1" x14ac:dyDescent="0.3">
      <c r="A7" s="74"/>
      <c r="B7" s="75"/>
      <c r="C7" s="75"/>
      <c r="D7" s="75"/>
      <c r="E7" s="73"/>
      <c r="F7" s="76"/>
      <c r="G7" s="76"/>
      <c r="H7" s="76"/>
      <c r="I7" s="76"/>
      <c r="J7" s="76"/>
      <c r="K7" s="76"/>
      <c r="L7" s="76"/>
      <c r="M7" s="76"/>
      <c r="N7" s="76"/>
      <c r="O7" s="77"/>
    </row>
    <row r="8" spans="1:17" ht="27" thickBot="1" x14ac:dyDescent="0.3">
      <c r="A8" s="78" t="s">
        <v>21</v>
      </c>
      <c r="B8" s="79"/>
      <c r="C8" s="79"/>
      <c r="D8" s="79"/>
      <c r="E8" s="79"/>
      <c r="F8" s="79"/>
      <c r="G8" s="79"/>
      <c r="H8" s="79"/>
      <c r="I8" s="79"/>
      <c r="J8" s="79"/>
      <c r="K8" s="79"/>
      <c r="L8" s="79"/>
      <c r="M8" s="79"/>
      <c r="N8" s="79"/>
      <c r="O8" s="80"/>
    </row>
    <row r="9" spans="1:17" ht="15" customHeight="1" x14ac:dyDescent="0.25">
      <c r="A9" s="81" t="s">
        <v>22</v>
      </c>
      <c r="B9" s="82"/>
      <c r="C9" s="83" t="s">
        <v>23</v>
      </c>
      <c r="D9" s="84"/>
      <c r="E9" s="85" t="s">
        <v>24</v>
      </c>
      <c r="F9" s="86"/>
      <c r="G9" s="85" t="s">
        <v>25</v>
      </c>
      <c r="H9" s="86"/>
      <c r="I9" s="87" t="s">
        <v>26</v>
      </c>
      <c r="J9" s="87" t="s">
        <v>27</v>
      </c>
      <c r="K9" s="87" t="s">
        <v>28</v>
      </c>
      <c r="L9" s="88" t="s">
        <v>29</v>
      </c>
      <c r="M9" s="89"/>
      <c r="N9" s="89"/>
      <c r="O9" s="90" t="s">
        <v>30</v>
      </c>
    </row>
    <row r="10" spans="1:17" ht="31.5" customHeight="1" thickBot="1" x14ac:dyDescent="0.3">
      <c r="A10" s="91"/>
      <c r="B10" s="92"/>
      <c r="C10" s="93"/>
      <c r="D10" s="94"/>
      <c r="E10" s="93"/>
      <c r="F10" s="95"/>
      <c r="G10" s="93"/>
      <c r="H10" s="95"/>
      <c r="I10" s="96"/>
      <c r="J10" s="96"/>
      <c r="K10" s="96"/>
      <c r="L10" s="97"/>
      <c r="M10" s="98"/>
      <c r="N10" s="98"/>
      <c r="O10" s="99"/>
    </row>
    <row r="11" spans="1:17" ht="44.25" customHeight="1" thickBot="1" x14ac:dyDescent="0.3">
      <c r="A11" s="100" t="s">
        <v>59</v>
      </c>
      <c r="B11" s="101"/>
      <c r="C11" s="32">
        <f>O15</f>
        <v>4</v>
      </c>
      <c r="D11" s="33"/>
      <c r="E11" s="61">
        <f>O17</f>
        <v>1</v>
      </c>
      <c r="F11" s="62"/>
      <c r="G11" s="61">
        <f>O19</f>
        <v>3</v>
      </c>
      <c r="H11" s="62"/>
      <c r="I11" s="8">
        <f>O21</f>
        <v>0</v>
      </c>
      <c r="J11" s="8">
        <f>O28</f>
        <v>0</v>
      </c>
      <c r="K11" s="8">
        <f>O33</f>
        <v>4.75</v>
      </c>
      <c r="L11" s="9">
        <f>O38</f>
        <v>5.93</v>
      </c>
      <c r="M11" s="10"/>
      <c r="N11" s="10"/>
      <c r="O11" s="11">
        <f>IF( SUM(C11:L11)&lt;=40,SUM(C11:L11),"EXCEDE LOS 40 PUNTOS")</f>
        <v>18.68</v>
      </c>
    </row>
    <row r="12" spans="1:17" ht="16.5" thickTop="1" thickBot="1" x14ac:dyDescent="0.3">
      <c r="A12" s="102"/>
      <c r="B12" s="73"/>
      <c r="C12" s="73"/>
      <c r="D12" s="73"/>
      <c r="E12" s="73"/>
      <c r="F12" s="73"/>
      <c r="G12" s="73"/>
      <c r="H12" s="73"/>
      <c r="I12" s="73"/>
      <c r="J12" s="73"/>
      <c r="K12" s="73"/>
      <c r="L12" s="73"/>
      <c r="M12" s="73"/>
      <c r="N12" s="73"/>
      <c r="O12" s="103"/>
    </row>
    <row r="13" spans="1:17" ht="18.75" thickBot="1" x14ac:dyDescent="0.3">
      <c r="A13" s="104" t="s">
        <v>31</v>
      </c>
      <c r="B13" s="105"/>
      <c r="C13" s="105"/>
      <c r="D13" s="105"/>
      <c r="E13" s="105"/>
      <c r="F13" s="105"/>
      <c r="G13" s="105"/>
      <c r="H13" s="105"/>
      <c r="I13" s="105"/>
      <c r="J13" s="105"/>
      <c r="K13" s="105"/>
      <c r="L13" s="105"/>
      <c r="M13" s="105"/>
      <c r="N13" s="106"/>
      <c r="O13" s="107" t="s">
        <v>32</v>
      </c>
    </row>
    <row r="14" spans="1:17" ht="24" thickBot="1" x14ac:dyDescent="0.3">
      <c r="A14" s="108" t="s">
        <v>33</v>
      </c>
      <c r="B14" s="109"/>
      <c r="C14" s="109"/>
      <c r="D14" s="109"/>
      <c r="E14" s="109"/>
      <c r="F14" s="109"/>
      <c r="G14" s="109"/>
      <c r="H14" s="109"/>
      <c r="I14" s="109"/>
      <c r="J14" s="109"/>
      <c r="K14" s="109"/>
      <c r="L14" s="109"/>
      <c r="M14" s="110"/>
      <c r="N14" s="73"/>
      <c r="O14" s="103"/>
    </row>
    <row r="15" spans="1:17" ht="31.5" customHeight="1" thickBot="1" x14ac:dyDescent="0.3">
      <c r="A15" s="111" t="s">
        <v>34</v>
      </c>
      <c r="B15" s="112"/>
      <c r="C15" s="113"/>
      <c r="D15" s="114" t="s">
        <v>63</v>
      </c>
      <c r="E15" s="115"/>
      <c r="F15" s="115"/>
      <c r="G15" s="115"/>
      <c r="H15" s="115"/>
      <c r="I15" s="115"/>
      <c r="J15" s="115"/>
      <c r="K15" s="115"/>
      <c r="L15" s="115"/>
      <c r="M15" s="116"/>
      <c r="N15" s="117"/>
      <c r="O15" s="24">
        <v>4</v>
      </c>
    </row>
    <row r="16" spans="1:17" ht="15.75" thickBot="1" x14ac:dyDescent="0.3">
      <c r="A16" s="118"/>
      <c r="B16" s="73"/>
      <c r="C16" s="73"/>
      <c r="D16" s="119"/>
      <c r="E16" s="73"/>
      <c r="F16" s="73"/>
      <c r="G16" s="73"/>
      <c r="H16" s="73"/>
      <c r="I16" s="73"/>
      <c r="J16" s="73"/>
      <c r="K16" s="73"/>
      <c r="L16" s="73"/>
      <c r="M16" s="73"/>
      <c r="N16" s="73"/>
      <c r="O16" s="120"/>
    </row>
    <row r="17" spans="1:18" ht="40.5" customHeight="1" thickBot="1" x14ac:dyDescent="0.3">
      <c r="A17" s="121" t="s">
        <v>35</v>
      </c>
      <c r="B17" s="122"/>
      <c r="C17" s="73"/>
      <c r="D17" s="123"/>
      <c r="E17" s="124" t="s">
        <v>90</v>
      </c>
      <c r="F17" s="125"/>
      <c r="G17" s="125"/>
      <c r="H17" s="125"/>
      <c r="I17" s="125"/>
      <c r="J17" s="125"/>
      <c r="K17" s="125"/>
      <c r="L17" s="125"/>
      <c r="M17" s="126"/>
      <c r="N17" s="117"/>
      <c r="O17" s="24">
        <v>1</v>
      </c>
    </row>
    <row r="18" spans="1:18" ht="15.75" thickBot="1" x14ac:dyDescent="0.3">
      <c r="A18" s="118"/>
      <c r="B18" s="73"/>
      <c r="C18" s="73"/>
      <c r="D18" s="119"/>
      <c r="E18" s="73"/>
      <c r="F18" s="73"/>
      <c r="G18" s="73"/>
      <c r="H18" s="73"/>
      <c r="I18" s="73"/>
      <c r="J18" s="73"/>
      <c r="K18" s="73"/>
      <c r="L18" s="73"/>
      <c r="M18" s="73"/>
      <c r="N18" s="73"/>
      <c r="O18" s="120"/>
    </row>
    <row r="19" spans="1:18" ht="40.5" customHeight="1" thickBot="1" x14ac:dyDescent="0.3">
      <c r="A19" s="121" t="s">
        <v>36</v>
      </c>
      <c r="B19" s="122"/>
      <c r="C19" s="113"/>
      <c r="D19" s="127"/>
      <c r="E19" s="125" t="s">
        <v>81</v>
      </c>
      <c r="F19" s="125"/>
      <c r="G19" s="125"/>
      <c r="H19" s="125"/>
      <c r="I19" s="125"/>
      <c r="J19" s="125"/>
      <c r="K19" s="125"/>
      <c r="L19" s="125"/>
      <c r="M19" s="126"/>
      <c r="N19" s="117"/>
      <c r="O19" s="24">
        <v>3</v>
      </c>
    </row>
    <row r="20" spans="1:18" ht="15.75" thickBot="1" x14ac:dyDescent="0.3">
      <c r="A20" s="118"/>
      <c r="B20" s="73"/>
      <c r="C20" s="73"/>
      <c r="D20" s="73"/>
      <c r="E20" s="73"/>
      <c r="F20" s="73"/>
      <c r="G20" s="73"/>
      <c r="H20" s="73"/>
      <c r="I20" s="73"/>
      <c r="J20" s="73"/>
      <c r="K20" s="73"/>
      <c r="L20" s="73"/>
      <c r="M20" s="73"/>
      <c r="N20" s="73"/>
      <c r="O20" s="120"/>
    </row>
    <row r="21" spans="1:18" ht="48.75" customHeight="1" thickBot="1" x14ac:dyDescent="0.3">
      <c r="A21" s="121" t="s">
        <v>37</v>
      </c>
      <c r="B21" s="122"/>
      <c r="C21" s="113"/>
      <c r="D21" s="128"/>
      <c r="E21" s="129"/>
      <c r="F21" s="129"/>
      <c r="G21" s="129"/>
      <c r="H21" s="129"/>
      <c r="I21" s="129"/>
      <c r="J21" s="129"/>
      <c r="K21" s="129"/>
      <c r="L21" s="129"/>
      <c r="M21" s="130"/>
      <c r="N21" s="117"/>
      <c r="O21" s="24"/>
    </row>
    <row r="22" spans="1:18" ht="16.5" thickBot="1" x14ac:dyDescent="0.3">
      <c r="A22" s="131"/>
      <c r="B22" s="132"/>
      <c r="C22" s="133"/>
      <c r="D22" s="134"/>
      <c r="E22" s="134"/>
      <c r="F22" s="134"/>
      <c r="G22" s="134"/>
      <c r="H22" s="134"/>
      <c r="I22" s="134"/>
      <c r="J22" s="134"/>
      <c r="K22" s="134"/>
      <c r="L22" s="134"/>
      <c r="M22" s="134"/>
      <c r="N22" s="133"/>
      <c r="O22" s="120"/>
    </row>
    <row r="23" spans="1:18" ht="19.5" thickTop="1" thickBot="1" x14ac:dyDescent="0.3">
      <c r="A23" s="135" t="s">
        <v>38</v>
      </c>
      <c r="B23" s="136"/>
      <c r="C23" s="136"/>
      <c r="D23" s="136"/>
      <c r="E23" s="136"/>
      <c r="F23" s="136"/>
      <c r="G23" s="136"/>
      <c r="H23" s="136"/>
      <c r="I23" s="136"/>
      <c r="J23" s="136"/>
      <c r="K23" s="136"/>
      <c r="L23" s="136"/>
      <c r="M23" s="137"/>
      <c r="N23" s="73"/>
      <c r="O23" s="138">
        <f>IF( SUM(O15:O21)&lt;=10,SUM(O15:O21),"EXCEDE LOS 10 PUNTOS VALIDOS")</f>
        <v>8</v>
      </c>
    </row>
    <row r="24" spans="1:18" ht="18.75" thickBot="1" x14ac:dyDescent="0.3">
      <c r="A24" s="139"/>
      <c r="B24" s="140"/>
      <c r="C24" s="140"/>
      <c r="D24" s="140"/>
      <c r="E24" s="140"/>
      <c r="F24" s="140"/>
      <c r="G24" s="140"/>
      <c r="H24" s="140"/>
      <c r="I24" s="140"/>
      <c r="J24" s="140"/>
      <c r="K24" s="140"/>
      <c r="L24" s="140"/>
      <c r="M24" s="140"/>
      <c r="N24" s="73"/>
      <c r="O24" s="120"/>
    </row>
    <row r="25" spans="1:18" ht="24" thickBot="1" x14ac:dyDescent="0.3">
      <c r="A25" s="108" t="s">
        <v>39</v>
      </c>
      <c r="B25" s="109"/>
      <c r="C25" s="109"/>
      <c r="D25" s="109"/>
      <c r="E25" s="109"/>
      <c r="F25" s="109"/>
      <c r="G25" s="109"/>
      <c r="H25" s="109"/>
      <c r="I25" s="109"/>
      <c r="J25" s="109"/>
      <c r="K25" s="109"/>
      <c r="L25" s="109"/>
      <c r="M25" s="110"/>
      <c r="N25" s="73"/>
      <c r="O25" s="120"/>
    </row>
    <row r="26" spans="1:18" ht="276" customHeight="1" thickBot="1" x14ac:dyDescent="0.3">
      <c r="A26" s="111" t="s">
        <v>40</v>
      </c>
      <c r="B26" s="112"/>
      <c r="C26" s="113"/>
      <c r="D26" s="114" t="s">
        <v>115</v>
      </c>
      <c r="E26" s="115"/>
      <c r="F26" s="115"/>
      <c r="G26" s="115"/>
      <c r="H26" s="115"/>
      <c r="I26" s="115"/>
      <c r="J26" s="115"/>
      <c r="K26" s="115"/>
      <c r="L26" s="115"/>
      <c r="M26" s="116"/>
      <c r="N26" s="117"/>
      <c r="O26" s="24">
        <v>0</v>
      </c>
      <c r="Q26" s="257"/>
      <c r="R26" s="257"/>
    </row>
    <row r="27" spans="1:18" ht="16.5" thickBot="1" x14ac:dyDescent="0.3">
      <c r="A27" s="131"/>
      <c r="B27" s="132"/>
      <c r="C27" s="133"/>
      <c r="D27" s="134"/>
      <c r="E27" s="134"/>
      <c r="F27" s="134"/>
      <c r="G27" s="134"/>
      <c r="H27" s="134"/>
      <c r="I27" s="134"/>
      <c r="J27" s="134"/>
      <c r="K27" s="134"/>
      <c r="L27" s="134"/>
      <c r="M27" s="134"/>
      <c r="N27" s="133"/>
      <c r="O27" s="120"/>
    </row>
    <row r="28" spans="1:18" ht="19.5" thickTop="1" thickBot="1" x14ac:dyDescent="0.3">
      <c r="A28" s="135" t="s">
        <v>41</v>
      </c>
      <c r="B28" s="136"/>
      <c r="C28" s="136"/>
      <c r="D28" s="136"/>
      <c r="E28" s="136"/>
      <c r="F28" s="136"/>
      <c r="G28" s="136"/>
      <c r="H28" s="136"/>
      <c r="I28" s="136"/>
      <c r="J28" s="136"/>
      <c r="K28" s="136"/>
      <c r="L28" s="136"/>
      <c r="M28" s="137"/>
      <c r="N28" s="133"/>
      <c r="O28" s="138">
        <f>IF(O26&lt;=10,O26,"EXCEDE LOS 10 PUNTOS PERMITIDOS")</f>
        <v>0</v>
      </c>
      <c r="Q28" s="257"/>
      <c r="R28" s="257"/>
    </row>
    <row r="29" spans="1:18" ht="15.75" thickBot="1" x14ac:dyDescent="0.3">
      <c r="A29" s="142"/>
      <c r="B29" s="143"/>
      <c r="C29" s="143"/>
      <c r="D29" s="143"/>
      <c r="E29" s="143"/>
      <c r="F29" s="143"/>
      <c r="G29" s="143"/>
      <c r="H29" s="143"/>
      <c r="I29" s="143"/>
      <c r="J29" s="143"/>
      <c r="K29" s="143"/>
      <c r="L29" s="143"/>
      <c r="M29" s="143"/>
      <c r="N29" s="143"/>
      <c r="O29" s="120"/>
    </row>
    <row r="30" spans="1:18" ht="24" thickBot="1" x14ac:dyDescent="0.3">
      <c r="A30" s="108" t="s">
        <v>42</v>
      </c>
      <c r="B30" s="109"/>
      <c r="C30" s="109"/>
      <c r="D30" s="109"/>
      <c r="E30" s="109"/>
      <c r="F30" s="109"/>
      <c r="G30" s="109"/>
      <c r="H30" s="109"/>
      <c r="I30" s="109"/>
      <c r="J30" s="109"/>
      <c r="K30" s="109"/>
      <c r="L30" s="109"/>
      <c r="M30" s="110"/>
      <c r="N30" s="143"/>
      <c r="O30" s="120"/>
    </row>
    <row r="31" spans="1:18" ht="177.75" customHeight="1" thickBot="1" x14ac:dyDescent="0.3">
      <c r="A31" s="111" t="s">
        <v>43</v>
      </c>
      <c r="B31" s="112"/>
      <c r="C31" s="113"/>
      <c r="D31" s="114" t="s">
        <v>117</v>
      </c>
      <c r="E31" s="115"/>
      <c r="F31" s="115"/>
      <c r="G31" s="115"/>
      <c r="H31" s="115"/>
      <c r="I31" s="115"/>
      <c r="J31" s="115"/>
      <c r="K31" s="115"/>
      <c r="L31" s="115"/>
      <c r="M31" s="116"/>
      <c r="N31" s="117"/>
      <c r="O31" s="24">
        <f>4.25+0.5</f>
        <v>4.75</v>
      </c>
    </row>
    <row r="32" spans="1:18" ht="15.75" thickBot="1" x14ac:dyDescent="0.3">
      <c r="A32" s="144"/>
      <c r="B32" s="73"/>
      <c r="C32" s="73"/>
      <c r="D32" s="73"/>
      <c r="E32" s="73"/>
      <c r="F32" s="73"/>
      <c r="G32" s="73"/>
      <c r="H32" s="73"/>
      <c r="I32" s="73"/>
      <c r="J32" s="73"/>
      <c r="K32" s="73"/>
      <c r="L32" s="73"/>
      <c r="M32" s="73"/>
      <c r="N32" s="73"/>
      <c r="O32" s="120"/>
    </row>
    <row r="33" spans="1:26" ht="19.5" thickTop="1" thickBot="1" x14ac:dyDescent="0.3">
      <c r="A33" s="135" t="s">
        <v>44</v>
      </c>
      <c r="B33" s="136"/>
      <c r="C33" s="136"/>
      <c r="D33" s="136"/>
      <c r="E33" s="136"/>
      <c r="F33" s="136"/>
      <c r="G33" s="136"/>
      <c r="H33" s="136"/>
      <c r="I33" s="136"/>
      <c r="J33" s="136"/>
      <c r="K33" s="136"/>
      <c r="L33" s="136"/>
      <c r="M33" s="137"/>
      <c r="N33" s="133"/>
      <c r="O33" s="138">
        <f>IF(O31&lt;=10,O31,"EXCEDE LOS 10 PUNTOS PERMITIDOS")</f>
        <v>4.75</v>
      </c>
    </row>
    <row r="34" spans="1:26" ht="15.75" thickBot="1" x14ac:dyDescent="0.3">
      <c r="A34" s="144"/>
      <c r="B34" s="73"/>
      <c r="C34" s="73"/>
      <c r="D34" s="73"/>
      <c r="E34" s="73"/>
      <c r="F34" s="73"/>
      <c r="G34" s="73"/>
      <c r="H34" s="73"/>
      <c r="I34" s="73"/>
      <c r="J34" s="73"/>
      <c r="K34" s="73"/>
      <c r="L34" s="73"/>
      <c r="M34" s="73"/>
      <c r="N34" s="73"/>
      <c r="O34" s="120"/>
    </row>
    <row r="35" spans="1:26" ht="24" thickBot="1" x14ac:dyDescent="0.3">
      <c r="A35" s="108" t="s">
        <v>45</v>
      </c>
      <c r="B35" s="109"/>
      <c r="C35" s="109"/>
      <c r="D35" s="109"/>
      <c r="E35" s="109"/>
      <c r="F35" s="109"/>
      <c r="G35" s="109"/>
      <c r="H35" s="109"/>
      <c r="I35" s="109"/>
      <c r="J35" s="109"/>
      <c r="K35" s="109"/>
      <c r="L35" s="109"/>
      <c r="M35" s="110"/>
      <c r="N35" s="73"/>
      <c r="O35" s="120"/>
    </row>
    <row r="36" spans="1:26" ht="269.25" customHeight="1" thickBot="1" x14ac:dyDescent="0.3">
      <c r="A36" s="121" t="s">
        <v>46</v>
      </c>
      <c r="B36" s="122"/>
      <c r="C36" s="113"/>
      <c r="D36" s="114" t="s">
        <v>104</v>
      </c>
      <c r="E36" s="115"/>
      <c r="F36" s="115"/>
      <c r="G36" s="115"/>
      <c r="H36" s="115"/>
      <c r="I36" s="115"/>
      <c r="J36" s="115"/>
      <c r="K36" s="115"/>
      <c r="L36" s="115"/>
      <c r="M36" s="116"/>
      <c r="N36" s="117"/>
      <c r="O36" s="24">
        <f>1.43+2+2+0.5</f>
        <v>5.93</v>
      </c>
    </row>
    <row r="37" spans="1:26" ht="16.5" thickBot="1" x14ac:dyDescent="0.3">
      <c r="A37" s="131"/>
      <c r="B37" s="132"/>
      <c r="C37" s="133"/>
      <c r="D37" s="134"/>
      <c r="E37" s="134"/>
      <c r="F37" s="134"/>
      <c r="G37" s="134"/>
      <c r="H37" s="134"/>
      <c r="I37" s="134"/>
      <c r="J37" s="134"/>
      <c r="K37" s="134"/>
      <c r="L37" s="134"/>
      <c r="M37" s="134"/>
      <c r="N37" s="133"/>
      <c r="O37" s="120"/>
    </row>
    <row r="38" spans="1:26" ht="19.5" thickTop="1" thickBot="1" x14ac:dyDescent="0.3">
      <c r="A38" s="135" t="s">
        <v>47</v>
      </c>
      <c r="B38" s="136"/>
      <c r="C38" s="136"/>
      <c r="D38" s="136"/>
      <c r="E38" s="136"/>
      <c r="F38" s="136"/>
      <c r="G38" s="136"/>
      <c r="H38" s="136"/>
      <c r="I38" s="136"/>
      <c r="J38" s="136"/>
      <c r="K38" s="136"/>
      <c r="L38" s="136"/>
      <c r="M38" s="137"/>
      <c r="N38" s="133"/>
      <c r="O38" s="138">
        <f>IF(O36&lt;=10,O36,"EXCEDE LOS 10 PUNTOS PERMITIDOS")</f>
        <v>5.93</v>
      </c>
    </row>
    <row r="39" spans="1:26" x14ac:dyDescent="0.25">
      <c r="A39" s="144"/>
      <c r="B39" s="73"/>
      <c r="C39" s="73"/>
      <c r="D39" s="73"/>
      <c r="E39" s="73"/>
      <c r="F39" s="73"/>
      <c r="G39" s="73"/>
      <c r="H39" s="73"/>
      <c r="I39" s="73"/>
      <c r="J39" s="73"/>
      <c r="K39" s="73"/>
      <c r="L39" s="73"/>
      <c r="M39" s="73"/>
      <c r="N39" s="73"/>
      <c r="O39" s="120"/>
    </row>
    <row r="40" spans="1:26" ht="15.75" thickBot="1" x14ac:dyDescent="0.3">
      <c r="A40" s="144"/>
      <c r="B40" s="73"/>
      <c r="C40" s="73"/>
      <c r="D40" s="73"/>
      <c r="E40" s="73"/>
      <c r="F40" s="73"/>
      <c r="G40" s="73"/>
      <c r="H40" s="73"/>
      <c r="I40" s="73"/>
      <c r="J40" s="73"/>
      <c r="K40" s="73"/>
      <c r="L40" s="73"/>
      <c r="M40" s="73"/>
      <c r="N40" s="73"/>
      <c r="O40" s="145"/>
    </row>
    <row r="41" spans="1:26" ht="24.75" thickTop="1" thickBot="1" x14ac:dyDescent="0.3">
      <c r="A41" s="146" t="s">
        <v>30</v>
      </c>
      <c r="B41" s="147"/>
      <c r="C41" s="147"/>
      <c r="D41" s="147"/>
      <c r="E41" s="147"/>
      <c r="F41" s="147"/>
      <c r="G41" s="147"/>
      <c r="H41" s="147"/>
      <c r="I41" s="147"/>
      <c r="J41" s="147"/>
      <c r="K41" s="147"/>
      <c r="L41" s="147"/>
      <c r="M41" s="148"/>
      <c r="N41" s="149"/>
      <c r="O41" s="150">
        <f>IF((O23+O28+O33+O38)&lt;=40,(O23+O28+O33+O38),"ERROR EXCEDE LOS 40 PUNTOS")</f>
        <v>18.68</v>
      </c>
    </row>
    <row r="42" spans="1:26" x14ac:dyDescent="0.25">
      <c r="A42" s="151"/>
      <c r="B42" s="73"/>
      <c r="C42" s="73"/>
      <c r="D42" s="73"/>
      <c r="E42" s="73"/>
      <c r="F42" s="73"/>
      <c r="G42" s="73"/>
      <c r="H42" s="73"/>
      <c r="I42" s="73"/>
      <c r="J42" s="73"/>
      <c r="K42" s="73"/>
      <c r="L42" s="73"/>
      <c r="M42" s="73"/>
      <c r="N42" s="73"/>
      <c r="O42" s="152"/>
    </row>
    <row r="43" spans="1:26" x14ac:dyDescent="0.25">
      <c r="A43" s="151"/>
      <c r="B43" s="73"/>
      <c r="C43" s="73"/>
      <c r="D43" s="73"/>
      <c r="E43" s="73"/>
      <c r="F43" s="73"/>
      <c r="G43" s="73"/>
      <c r="H43" s="73"/>
      <c r="I43" s="73"/>
      <c r="J43" s="73"/>
      <c r="K43" s="73"/>
      <c r="L43" s="73"/>
      <c r="M43" s="73"/>
      <c r="N43" s="73"/>
      <c r="O43" s="152"/>
    </row>
    <row r="44" spans="1:26" s="258" customFormat="1" ht="15.75" customHeight="1" x14ac:dyDescent="0.25">
      <c r="A44" s="153"/>
      <c r="B44" s="154"/>
      <c r="C44" s="154"/>
      <c r="D44" s="154"/>
      <c r="E44" s="154"/>
      <c r="F44" s="154"/>
      <c r="G44" s="154"/>
      <c r="H44" s="154"/>
      <c r="I44" s="154"/>
      <c r="J44" s="154"/>
      <c r="K44" s="154"/>
      <c r="L44" s="154"/>
      <c r="M44" s="154"/>
      <c r="N44" s="154"/>
      <c r="O44" s="155"/>
      <c r="P44" s="245"/>
      <c r="Q44" s="245"/>
      <c r="R44" s="245"/>
      <c r="S44" s="245"/>
      <c r="T44" s="245"/>
      <c r="U44" s="245"/>
      <c r="V44" s="245"/>
      <c r="W44" s="245"/>
      <c r="X44" s="245"/>
      <c r="Y44" s="245"/>
      <c r="Z44" s="245"/>
    </row>
    <row r="45" spans="1:26" s="258" customFormat="1" ht="15.75" customHeight="1" thickBot="1" x14ac:dyDescent="0.3">
      <c r="A45" s="153"/>
      <c r="B45" s="154"/>
      <c r="C45" s="154"/>
      <c r="D45" s="154"/>
      <c r="E45" s="154"/>
      <c r="F45" s="154"/>
      <c r="G45" s="154"/>
      <c r="H45" s="154"/>
      <c r="I45" s="154"/>
      <c r="J45" s="154"/>
      <c r="K45" s="154"/>
      <c r="L45" s="154"/>
      <c r="M45" s="154"/>
      <c r="N45" s="154"/>
      <c r="O45" s="155"/>
      <c r="P45" s="245"/>
      <c r="Q45" s="245"/>
      <c r="R45" s="245"/>
      <c r="S45" s="245"/>
      <c r="T45" s="245"/>
      <c r="U45" s="245"/>
      <c r="V45" s="245"/>
      <c r="W45" s="245"/>
      <c r="X45" s="245"/>
      <c r="Y45" s="245"/>
      <c r="Z45" s="245"/>
    </row>
    <row r="46" spans="1:26" s="258" customFormat="1" ht="27" customHeight="1" thickBot="1" x14ac:dyDescent="0.3">
      <c r="A46" s="78" t="s">
        <v>141</v>
      </c>
      <c r="B46" s="79"/>
      <c r="C46" s="79"/>
      <c r="D46" s="79"/>
      <c r="E46" s="79"/>
      <c r="F46" s="79"/>
      <c r="G46" s="79"/>
      <c r="H46" s="79"/>
      <c r="I46" s="79"/>
      <c r="J46" s="79"/>
      <c r="K46" s="79"/>
      <c r="L46" s="79"/>
      <c r="M46" s="79"/>
      <c r="N46" s="79"/>
      <c r="O46" s="80"/>
      <c r="P46" s="245"/>
      <c r="Q46" s="245"/>
      <c r="R46" s="245"/>
      <c r="S46" s="245"/>
      <c r="T46" s="245"/>
      <c r="U46" s="245"/>
      <c r="V46" s="245"/>
      <c r="W46" s="245"/>
      <c r="X46" s="245"/>
      <c r="Y46" s="245"/>
      <c r="Z46" s="245"/>
    </row>
    <row r="47" spans="1:26" s="258" customFormat="1" ht="15.75" customHeight="1" thickBot="1" x14ac:dyDescent="0.3">
      <c r="A47" s="156"/>
      <c r="B47" s="157"/>
      <c r="C47" s="157"/>
      <c r="D47" s="157"/>
      <c r="E47" s="157"/>
      <c r="F47" s="157"/>
      <c r="G47" s="157"/>
      <c r="H47" s="157"/>
      <c r="I47" s="157"/>
      <c r="J47" s="157"/>
      <c r="K47" s="157"/>
      <c r="L47" s="157"/>
      <c r="M47" s="157"/>
      <c r="N47" s="157"/>
      <c r="O47" s="158"/>
      <c r="P47" s="245"/>
      <c r="Q47" s="245"/>
      <c r="R47" s="245"/>
      <c r="S47" s="245"/>
      <c r="T47" s="245"/>
      <c r="U47" s="245"/>
      <c r="V47" s="245"/>
      <c r="W47" s="245"/>
      <c r="X47" s="245"/>
      <c r="Y47" s="245"/>
      <c r="Z47" s="245"/>
    </row>
    <row r="48" spans="1:26" s="258" customFormat="1" ht="45" customHeight="1" x14ac:dyDescent="0.25">
      <c r="A48" s="159" t="s">
        <v>142</v>
      </c>
      <c r="B48" s="159"/>
      <c r="C48" s="159"/>
      <c r="D48" s="159"/>
      <c r="E48" s="159"/>
      <c r="F48" s="160"/>
      <c r="G48" s="160"/>
      <c r="H48" s="160"/>
      <c r="I48" s="161" t="s">
        <v>127</v>
      </c>
      <c r="J48" s="162" t="s">
        <v>128</v>
      </c>
      <c r="K48" s="162" t="s">
        <v>143</v>
      </c>
      <c r="L48" s="163"/>
      <c r="M48" s="164"/>
      <c r="N48" s="157"/>
      <c r="O48" s="165" t="s">
        <v>129</v>
      </c>
      <c r="P48" s="245"/>
      <c r="Q48" s="245"/>
      <c r="R48" s="245"/>
      <c r="S48" s="245"/>
      <c r="T48" s="245"/>
      <c r="U48" s="245"/>
      <c r="V48" s="245"/>
      <c r="W48" s="245"/>
      <c r="X48" s="245"/>
      <c r="Y48" s="245"/>
      <c r="Z48" s="245"/>
    </row>
    <row r="49" spans="1:26" s="258" customFormat="1" ht="15.75" customHeight="1" x14ac:dyDescent="0.25">
      <c r="A49" s="166">
        <v>1</v>
      </c>
      <c r="B49" s="167" t="s">
        <v>144</v>
      </c>
      <c r="C49" s="167"/>
      <c r="D49" s="167"/>
      <c r="E49" s="167"/>
      <c r="F49" s="168"/>
      <c r="G49" s="168"/>
      <c r="H49" s="168"/>
      <c r="I49" s="169" t="s">
        <v>145</v>
      </c>
      <c r="J49" s="170">
        <v>0</v>
      </c>
      <c r="K49" s="170">
        <v>0</v>
      </c>
      <c r="L49" s="171"/>
      <c r="M49" s="143"/>
      <c r="N49" s="143"/>
      <c r="O49" s="170">
        <f>J49+K49</f>
        <v>0</v>
      </c>
      <c r="P49" s="245"/>
      <c r="Q49" s="245"/>
      <c r="R49" s="245"/>
      <c r="S49" s="245"/>
      <c r="T49" s="245"/>
      <c r="U49" s="245"/>
      <c r="V49" s="245"/>
      <c r="W49" s="245"/>
      <c r="X49" s="245"/>
      <c r="Y49" s="245"/>
      <c r="Z49" s="245"/>
    </row>
    <row r="50" spans="1:26" s="258" customFormat="1" ht="15.75" customHeight="1" x14ac:dyDescent="0.25">
      <c r="A50" s="166">
        <v>2</v>
      </c>
      <c r="B50" s="172" t="s">
        <v>146</v>
      </c>
      <c r="C50" s="167"/>
      <c r="D50" s="167"/>
      <c r="E50" s="167"/>
      <c r="F50" s="168"/>
      <c r="G50" s="168"/>
      <c r="H50" s="168"/>
      <c r="I50" s="169" t="s">
        <v>145</v>
      </c>
      <c r="J50" s="170">
        <v>0</v>
      </c>
      <c r="K50" s="170">
        <v>0</v>
      </c>
      <c r="L50" s="171"/>
      <c r="M50" s="143"/>
      <c r="N50" s="143"/>
      <c r="O50" s="170">
        <f t="shared" ref="O50:O56" si="0">J50+K50</f>
        <v>0</v>
      </c>
      <c r="P50" s="245"/>
      <c r="Q50" s="245"/>
      <c r="R50" s="245"/>
      <c r="S50" s="245"/>
      <c r="T50" s="245"/>
      <c r="U50" s="245"/>
      <c r="V50" s="245"/>
      <c r="W50" s="245"/>
      <c r="X50" s="245"/>
      <c r="Y50" s="245"/>
      <c r="Z50" s="245"/>
    </row>
    <row r="51" spans="1:26" s="258" customFormat="1" ht="35.450000000000003" customHeight="1" x14ac:dyDescent="0.25">
      <c r="A51" s="166">
        <v>3</v>
      </c>
      <c r="B51" s="167" t="s">
        <v>147</v>
      </c>
      <c r="C51" s="167"/>
      <c r="D51" s="167"/>
      <c r="E51" s="167"/>
      <c r="F51" s="168"/>
      <c r="G51" s="168"/>
      <c r="H51" s="168"/>
      <c r="I51" s="169" t="s">
        <v>148</v>
      </c>
      <c r="J51" s="170">
        <v>0</v>
      </c>
      <c r="K51" s="170">
        <v>0</v>
      </c>
      <c r="L51" s="171"/>
      <c r="M51" s="143"/>
      <c r="N51" s="143"/>
      <c r="O51" s="170">
        <f t="shared" si="0"/>
        <v>0</v>
      </c>
      <c r="P51" s="245"/>
      <c r="Q51" s="245"/>
      <c r="R51" s="245"/>
      <c r="S51" s="245"/>
      <c r="T51" s="245"/>
      <c r="U51" s="245"/>
      <c r="V51" s="245"/>
      <c r="W51" s="245"/>
      <c r="X51" s="245"/>
      <c r="Y51" s="245"/>
      <c r="Z51" s="245"/>
    </row>
    <row r="52" spans="1:26" s="258" customFormat="1" ht="37.15" customHeight="1" x14ac:dyDescent="0.25">
      <c r="A52" s="166">
        <v>4</v>
      </c>
      <c r="B52" s="167" t="s">
        <v>149</v>
      </c>
      <c r="C52" s="167"/>
      <c r="D52" s="167"/>
      <c r="E52" s="167"/>
      <c r="F52" s="168"/>
      <c r="G52" s="168"/>
      <c r="H52" s="168"/>
      <c r="I52" s="169" t="s">
        <v>150</v>
      </c>
      <c r="J52" s="170">
        <v>0</v>
      </c>
      <c r="K52" s="170">
        <v>0</v>
      </c>
      <c r="L52" s="171"/>
      <c r="M52" s="143"/>
      <c r="N52" s="143"/>
      <c r="O52" s="170">
        <f t="shared" si="0"/>
        <v>0</v>
      </c>
      <c r="P52" s="245"/>
      <c r="Q52" s="245"/>
      <c r="R52" s="245"/>
      <c r="S52" s="245"/>
      <c r="T52" s="245"/>
      <c r="U52" s="245"/>
      <c r="V52" s="245"/>
      <c r="W52" s="245"/>
      <c r="X52" s="245"/>
      <c r="Y52" s="245"/>
      <c r="Z52" s="245"/>
    </row>
    <row r="53" spans="1:26" s="258" customFormat="1" ht="43.9" customHeight="1" x14ac:dyDescent="0.25">
      <c r="A53" s="166">
        <v>5</v>
      </c>
      <c r="B53" s="167" t="s">
        <v>151</v>
      </c>
      <c r="C53" s="167"/>
      <c r="D53" s="167"/>
      <c r="E53" s="167"/>
      <c r="F53" s="168"/>
      <c r="G53" s="168"/>
      <c r="H53" s="168"/>
      <c r="I53" s="169" t="s">
        <v>150</v>
      </c>
      <c r="J53" s="170">
        <v>0</v>
      </c>
      <c r="K53" s="170">
        <v>0</v>
      </c>
      <c r="L53" s="171"/>
      <c r="M53" s="143"/>
      <c r="N53" s="143"/>
      <c r="O53" s="170">
        <f t="shared" si="0"/>
        <v>0</v>
      </c>
      <c r="P53" s="245"/>
      <c r="Q53" s="245"/>
      <c r="R53" s="245"/>
      <c r="S53" s="245"/>
      <c r="T53" s="245"/>
      <c r="U53" s="245"/>
      <c r="V53" s="245"/>
      <c r="W53" s="245"/>
      <c r="X53" s="245"/>
      <c r="Y53" s="245"/>
      <c r="Z53" s="245"/>
    </row>
    <row r="54" spans="1:26" s="258" customFormat="1" ht="45" customHeight="1" x14ac:dyDescent="0.25">
      <c r="A54" s="166">
        <v>6</v>
      </c>
      <c r="B54" s="167" t="s">
        <v>152</v>
      </c>
      <c r="C54" s="167"/>
      <c r="D54" s="167"/>
      <c r="E54" s="167"/>
      <c r="F54" s="168"/>
      <c r="G54" s="168"/>
      <c r="H54" s="168"/>
      <c r="I54" s="169" t="s">
        <v>150</v>
      </c>
      <c r="J54" s="170">
        <v>0</v>
      </c>
      <c r="K54" s="170">
        <v>0</v>
      </c>
      <c r="L54" s="171"/>
      <c r="M54" s="143"/>
      <c r="N54" s="143"/>
      <c r="O54" s="170">
        <f t="shared" si="0"/>
        <v>0</v>
      </c>
      <c r="P54" s="245"/>
      <c r="Q54" s="245"/>
      <c r="R54" s="245"/>
      <c r="S54" s="245"/>
      <c r="T54" s="245"/>
      <c r="U54" s="245"/>
      <c r="V54" s="245"/>
      <c r="W54" s="245"/>
      <c r="X54" s="245"/>
      <c r="Y54" s="245"/>
      <c r="Z54" s="245"/>
    </row>
    <row r="55" spans="1:26" s="258" customFormat="1" ht="37.15" customHeight="1" x14ac:dyDescent="0.25">
      <c r="A55" s="166">
        <v>7</v>
      </c>
      <c r="B55" s="167" t="s">
        <v>153</v>
      </c>
      <c r="C55" s="167"/>
      <c r="D55" s="167"/>
      <c r="E55" s="167"/>
      <c r="F55" s="168"/>
      <c r="G55" s="168"/>
      <c r="H55" s="168"/>
      <c r="I55" s="169" t="s">
        <v>150</v>
      </c>
      <c r="J55" s="170">
        <v>0</v>
      </c>
      <c r="K55" s="170">
        <v>0</v>
      </c>
      <c r="L55" s="171"/>
      <c r="M55" s="143"/>
      <c r="N55" s="143"/>
      <c r="O55" s="170">
        <f t="shared" si="0"/>
        <v>0</v>
      </c>
      <c r="P55" s="245"/>
      <c r="Q55" s="245"/>
      <c r="R55" s="245"/>
      <c r="S55" s="245"/>
      <c r="T55" s="245"/>
      <c r="U55" s="245"/>
      <c r="V55" s="245"/>
      <c r="W55" s="245"/>
      <c r="X55" s="245"/>
      <c r="Y55" s="245"/>
      <c r="Z55" s="245"/>
    </row>
    <row r="56" spans="1:26" s="258" customFormat="1" ht="15.75" customHeight="1" thickBot="1" x14ac:dyDescent="0.3">
      <c r="A56" s="173" t="s">
        <v>154</v>
      </c>
      <c r="B56" s="173"/>
      <c r="C56" s="173"/>
      <c r="D56" s="173"/>
      <c r="E56" s="173"/>
      <c r="F56" s="173"/>
      <c r="G56" s="173"/>
      <c r="H56" s="173"/>
      <c r="I56" s="173"/>
      <c r="J56" s="174">
        <f>SUM(J49:J55)</f>
        <v>0</v>
      </c>
      <c r="K56" s="174">
        <f>SUM(K49:K55)</f>
        <v>0</v>
      </c>
      <c r="L56" s="175"/>
      <c r="M56" s="176"/>
      <c r="N56" s="143"/>
      <c r="O56" s="170">
        <f t="shared" si="0"/>
        <v>0</v>
      </c>
      <c r="P56" s="245"/>
      <c r="Q56" s="245"/>
      <c r="R56" s="245"/>
      <c r="S56" s="245"/>
      <c r="T56" s="245"/>
      <c r="U56" s="245"/>
      <c r="V56" s="245"/>
      <c r="W56" s="245"/>
      <c r="X56" s="245"/>
      <c r="Y56" s="245"/>
      <c r="Z56" s="245"/>
    </row>
    <row r="57" spans="1:26" s="258" customFormat="1" ht="15.75" customHeight="1" thickBot="1" x14ac:dyDescent="0.3">
      <c r="A57" s="177" t="s">
        <v>155</v>
      </c>
      <c r="B57" s="178"/>
      <c r="C57" s="178"/>
      <c r="D57" s="178"/>
      <c r="E57" s="178"/>
      <c r="F57" s="178"/>
      <c r="G57" s="178"/>
      <c r="H57" s="178"/>
      <c r="I57" s="178"/>
      <c r="J57" s="178"/>
      <c r="K57" s="179"/>
      <c r="L57" s="180"/>
      <c r="M57" s="157"/>
      <c r="N57" s="181"/>
      <c r="O57" s="182">
        <f>O56/2</f>
        <v>0</v>
      </c>
      <c r="P57" s="245"/>
      <c r="Q57" s="245"/>
      <c r="R57" s="245"/>
      <c r="S57" s="245"/>
      <c r="T57" s="245"/>
      <c r="U57" s="245"/>
      <c r="V57" s="245"/>
      <c r="W57" s="245"/>
      <c r="X57" s="245"/>
      <c r="Y57" s="245"/>
      <c r="Z57" s="245"/>
    </row>
    <row r="58" spans="1:26" s="258" customFormat="1" ht="15.75" customHeight="1" x14ac:dyDescent="0.25">
      <c r="A58" s="183"/>
      <c r="B58" s="183"/>
      <c r="C58" s="183"/>
      <c r="D58" s="183"/>
      <c r="E58" s="183"/>
      <c r="F58" s="183"/>
      <c r="G58" s="183"/>
      <c r="H58" s="183"/>
      <c r="I58" s="183"/>
      <c r="J58" s="183"/>
      <c r="K58" s="183"/>
      <c r="L58" s="183"/>
      <c r="M58" s="183"/>
      <c r="N58" s="183"/>
      <c r="O58" s="183"/>
      <c r="P58" s="245"/>
      <c r="Q58" s="245"/>
      <c r="R58" s="245"/>
      <c r="S58" s="245"/>
      <c r="T58" s="245"/>
      <c r="U58" s="245"/>
      <c r="V58" s="245"/>
      <c r="W58" s="245"/>
      <c r="X58" s="245"/>
      <c r="Y58" s="245"/>
      <c r="Z58" s="245"/>
    </row>
    <row r="59" spans="1:26" s="258" customFormat="1" ht="15.75" customHeight="1" thickBot="1" x14ac:dyDescent="0.3">
      <c r="A59" s="183"/>
      <c r="B59" s="183"/>
      <c r="C59" s="183"/>
      <c r="D59" s="183"/>
      <c r="E59" s="183"/>
      <c r="F59" s="183"/>
      <c r="G59" s="183"/>
      <c r="H59" s="183"/>
      <c r="I59" s="183"/>
      <c r="J59" s="183"/>
      <c r="K59" s="183"/>
      <c r="L59" s="183"/>
      <c r="M59" s="183"/>
      <c r="N59" s="183"/>
      <c r="O59" s="183"/>
      <c r="P59" s="245"/>
      <c r="Q59" s="245"/>
      <c r="R59" s="245"/>
      <c r="S59" s="245"/>
      <c r="T59" s="245"/>
      <c r="U59" s="245"/>
      <c r="V59" s="245"/>
      <c r="W59" s="245"/>
      <c r="X59" s="245"/>
      <c r="Y59" s="245"/>
      <c r="Z59" s="245"/>
    </row>
    <row r="60" spans="1:26" s="258" customFormat="1" ht="33" customHeight="1" thickBot="1" x14ac:dyDescent="0.3">
      <c r="A60" s="184" t="s">
        <v>126</v>
      </c>
      <c r="B60" s="185"/>
      <c r="C60" s="185"/>
      <c r="D60" s="185"/>
      <c r="E60" s="185"/>
      <c r="F60" s="185"/>
      <c r="G60" s="185"/>
      <c r="H60" s="186"/>
      <c r="I60" s="187" t="s">
        <v>127</v>
      </c>
      <c r="J60" s="188" t="s">
        <v>128</v>
      </c>
      <c r="K60" s="164"/>
      <c r="L60" s="164"/>
      <c r="M60" s="164"/>
      <c r="N60" s="143"/>
      <c r="O60" s="165" t="s">
        <v>129</v>
      </c>
      <c r="P60" s="245"/>
      <c r="Q60" s="245"/>
      <c r="R60" s="245"/>
      <c r="S60" s="245"/>
      <c r="T60" s="245"/>
      <c r="U60" s="245"/>
      <c r="V60" s="245"/>
      <c r="W60" s="245"/>
      <c r="X60" s="245"/>
      <c r="Y60" s="245"/>
      <c r="Z60" s="245"/>
    </row>
    <row r="61" spans="1:26" s="258" customFormat="1" ht="37.15" customHeight="1" thickBot="1" x14ac:dyDescent="0.3">
      <c r="A61" s="189">
        <v>1</v>
      </c>
      <c r="B61" s="190" t="s">
        <v>130</v>
      </c>
      <c r="C61" s="190"/>
      <c r="D61" s="190"/>
      <c r="E61" s="190"/>
      <c r="F61" s="191"/>
      <c r="G61" s="192"/>
      <c r="H61" s="193"/>
      <c r="I61" s="194" t="s">
        <v>131</v>
      </c>
      <c r="J61" s="195">
        <v>0</v>
      </c>
      <c r="K61" s="164"/>
      <c r="L61" s="164"/>
      <c r="M61" s="164"/>
      <c r="N61" s="143"/>
      <c r="O61" s="196">
        <f>J61</f>
        <v>0</v>
      </c>
      <c r="P61" s="245"/>
      <c r="Q61" s="245"/>
      <c r="R61" s="245"/>
      <c r="S61" s="245"/>
      <c r="T61" s="245"/>
      <c r="U61" s="245"/>
      <c r="V61" s="245"/>
      <c r="W61" s="245"/>
      <c r="X61" s="245"/>
      <c r="Y61" s="245"/>
      <c r="Z61" s="245"/>
    </row>
    <row r="62" spans="1:26" s="258" customFormat="1" ht="29.45" customHeight="1" thickBot="1" x14ac:dyDescent="0.3">
      <c r="A62" s="197">
        <v>2</v>
      </c>
      <c r="B62" s="172" t="s">
        <v>132</v>
      </c>
      <c r="C62" s="172"/>
      <c r="D62" s="172"/>
      <c r="E62" s="172"/>
      <c r="F62" s="168"/>
      <c r="G62" s="198"/>
      <c r="H62" s="199"/>
      <c r="I62" s="200" t="s">
        <v>131</v>
      </c>
      <c r="J62" s="201">
        <v>0</v>
      </c>
      <c r="K62" s="164"/>
      <c r="L62" s="164"/>
      <c r="M62" s="164"/>
      <c r="N62" s="143"/>
      <c r="O62" s="196">
        <f>J62</f>
        <v>0</v>
      </c>
      <c r="P62" s="245"/>
      <c r="Q62" s="245"/>
      <c r="R62" s="245"/>
      <c r="S62" s="245"/>
      <c r="T62" s="245"/>
      <c r="U62" s="245"/>
      <c r="V62" s="245"/>
      <c r="W62" s="245"/>
      <c r="X62" s="245"/>
      <c r="Y62" s="245"/>
      <c r="Z62" s="245"/>
    </row>
    <row r="63" spans="1:26" s="258" customFormat="1" ht="37.9" customHeight="1" thickBot="1" x14ac:dyDescent="0.3">
      <c r="A63" s="202">
        <v>3</v>
      </c>
      <c r="B63" s="203" t="s">
        <v>133</v>
      </c>
      <c r="C63" s="203"/>
      <c r="D63" s="203"/>
      <c r="E63" s="203"/>
      <c r="F63" s="204"/>
      <c r="G63" s="205"/>
      <c r="H63" s="206"/>
      <c r="I63" s="207" t="s">
        <v>131</v>
      </c>
      <c r="J63" s="208">
        <v>0</v>
      </c>
      <c r="K63" s="164"/>
      <c r="L63" s="164"/>
      <c r="M63" s="164"/>
      <c r="N63" s="143"/>
      <c r="O63" s="196">
        <f>J63</f>
        <v>0</v>
      </c>
      <c r="P63" s="245"/>
      <c r="Q63" s="245"/>
      <c r="R63" s="245"/>
      <c r="S63" s="245"/>
      <c r="T63" s="245"/>
      <c r="U63" s="245"/>
      <c r="V63" s="245"/>
      <c r="W63" s="245"/>
      <c r="X63" s="245"/>
      <c r="Y63" s="245"/>
      <c r="Z63" s="245"/>
    </row>
    <row r="64" spans="1:26" s="258" customFormat="1" ht="15.75" customHeight="1" thickBot="1" x14ac:dyDescent="0.3">
      <c r="A64" s="209" t="s">
        <v>134</v>
      </c>
      <c r="B64" s="210"/>
      <c r="C64" s="210"/>
      <c r="D64" s="210"/>
      <c r="E64" s="210"/>
      <c r="F64" s="210"/>
      <c r="G64" s="210"/>
      <c r="H64" s="210"/>
      <c r="I64" s="211"/>
      <c r="J64" s="107">
        <f>J61+J62+J63</f>
        <v>0</v>
      </c>
      <c r="K64" s="176"/>
      <c r="L64" s="176"/>
      <c r="M64" s="176"/>
      <c r="N64" s="143"/>
      <c r="O64" s="120"/>
      <c r="P64" s="245"/>
      <c r="Q64" s="245"/>
      <c r="R64" s="245"/>
      <c r="S64" s="245"/>
      <c r="T64" s="245"/>
      <c r="U64" s="245"/>
      <c r="V64" s="245"/>
      <c r="W64" s="245"/>
      <c r="X64" s="245"/>
      <c r="Y64" s="245"/>
      <c r="Z64" s="245"/>
    </row>
    <row r="65" spans="1:26" s="258" customFormat="1" ht="15.75" customHeight="1" thickTop="1" thickBot="1" x14ac:dyDescent="0.3">
      <c r="A65" s="212" t="s">
        <v>135</v>
      </c>
      <c r="B65" s="213"/>
      <c r="C65" s="213"/>
      <c r="D65" s="213"/>
      <c r="E65" s="213"/>
      <c r="F65" s="213"/>
      <c r="G65" s="213"/>
      <c r="H65" s="213"/>
      <c r="I65" s="213"/>
      <c r="J65" s="214"/>
      <c r="K65" s="215"/>
      <c r="L65" s="215"/>
      <c r="M65" s="176"/>
      <c r="N65" s="143"/>
      <c r="O65" s="216">
        <f>SUM(O61:O63)</f>
        <v>0</v>
      </c>
      <c r="P65" s="245"/>
      <c r="Q65" s="245"/>
      <c r="R65" s="245"/>
      <c r="S65" s="245"/>
      <c r="T65" s="245"/>
      <c r="U65" s="245"/>
      <c r="V65" s="245"/>
      <c r="W65" s="245"/>
      <c r="X65" s="245"/>
      <c r="Y65" s="245"/>
      <c r="Z65" s="245"/>
    </row>
    <row r="66" spans="1:26" s="258" customFormat="1" ht="15.75" customHeight="1" x14ac:dyDescent="0.25">
      <c r="A66" s="183"/>
      <c r="B66" s="183"/>
      <c r="C66" s="183"/>
      <c r="D66" s="183"/>
      <c r="E66" s="183"/>
      <c r="F66" s="183"/>
      <c r="G66" s="183"/>
      <c r="H66" s="183"/>
      <c r="I66" s="183"/>
      <c r="J66" s="183"/>
      <c r="K66" s="183"/>
      <c r="L66" s="183"/>
      <c r="M66" s="183"/>
      <c r="N66" s="183"/>
      <c r="O66" s="183"/>
      <c r="P66" s="245"/>
      <c r="Q66" s="245"/>
      <c r="R66" s="245"/>
      <c r="S66" s="245"/>
      <c r="T66" s="245"/>
      <c r="U66" s="245"/>
      <c r="V66" s="245"/>
      <c r="W66" s="245"/>
      <c r="X66" s="245"/>
      <c r="Y66" s="245"/>
      <c r="Z66" s="245"/>
    </row>
    <row r="67" spans="1:26" s="258" customFormat="1" ht="15.75" customHeight="1" thickBot="1" x14ac:dyDescent="0.3">
      <c r="A67" s="183"/>
      <c r="B67" s="183"/>
      <c r="C67" s="183"/>
      <c r="D67" s="183"/>
      <c r="E67" s="183"/>
      <c r="F67" s="183"/>
      <c r="G67" s="183"/>
      <c r="H67" s="183"/>
      <c r="I67" s="183"/>
      <c r="J67" s="183"/>
      <c r="K67" s="183"/>
      <c r="L67" s="183"/>
      <c r="M67" s="183"/>
      <c r="N67" s="183"/>
      <c r="O67" s="183"/>
      <c r="P67" s="245"/>
      <c r="Q67" s="245"/>
      <c r="R67" s="245"/>
      <c r="S67" s="245"/>
      <c r="T67" s="245"/>
      <c r="U67" s="245"/>
      <c r="V67" s="245"/>
      <c r="W67" s="245"/>
      <c r="X67" s="245"/>
      <c r="Y67" s="245"/>
      <c r="Z67" s="245"/>
    </row>
    <row r="68" spans="1:26" s="258" customFormat="1" ht="27" customHeight="1" thickBot="1" x14ac:dyDescent="0.3">
      <c r="A68" s="217" t="s">
        <v>136</v>
      </c>
      <c r="B68" s="218"/>
      <c r="C68" s="218"/>
      <c r="D68" s="218"/>
      <c r="E68" s="218"/>
      <c r="F68" s="218"/>
      <c r="G68" s="218"/>
      <c r="H68" s="218"/>
      <c r="I68" s="218"/>
      <c r="J68" s="218"/>
      <c r="K68" s="218"/>
      <c r="L68" s="218"/>
      <c r="M68" s="218"/>
      <c r="N68" s="218"/>
      <c r="O68" s="219"/>
      <c r="P68" s="245"/>
      <c r="Q68" s="245"/>
      <c r="R68" s="245"/>
      <c r="S68" s="245"/>
      <c r="T68" s="245"/>
      <c r="U68" s="245"/>
      <c r="V68" s="245"/>
      <c r="W68" s="245"/>
      <c r="X68" s="245"/>
      <c r="Y68" s="245"/>
      <c r="Z68" s="245"/>
    </row>
    <row r="69" spans="1:26" s="258" customFormat="1" ht="15.75" customHeight="1" thickBot="1" x14ac:dyDescent="0.3">
      <c r="A69" s="144"/>
      <c r="B69" s="73"/>
      <c r="C69" s="73"/>
      <c r="D69" s="73"/>
      <c r="E69" s="73"/>
      <c r="F69" s="73"/>
      <c r="G69" s="73"/>
      <c r="H69" s="73"/>
      <c r="I69" s="73"/>
      <c r="J69" s="73"/>
      <c r="K69" s="73"/>
      <c r="L69" s="73"/>
      <c r="M69" s="73"/>
      <c r="N69" s="73"/>
      <c r="O69" s="103"/>
      <c r="P69" s="245"/>
      <c r="Q69" s="245"/>
      <c r="R69" s="245"/>
      <c r="S69" s="245"/>
      <c r="T69" s="245"/>
      <c r="U69" s="245"/>
      <c r="V69" s="245"/>
      <c r="W69" s="245"/>
      <c r="X69" s="245"/>
      <c r="Y69" s="245"/>
      <c r="Z69" s="245"/>
    </row>
    <row r="70" spans="1:26" s="258" customFormat="1" ht="15.75" customHeight="1" thickTop="1" x14ac:dyDescent="0.25">
      <c r="A70" s="220" t="s">
        <v>30</v>
      </c>
      <c r="B70" s="221"/>
      <c r="C70" s="221"/>
      <c r="D70" s="221"/>
      <c r="E70" s="221"/>
      <c r="F70" s="221"/>
      <c r="G70" s="221"/>
      <c r="H70" s="221"/>
      <c r="I70" s="221"/>
      <c r="J70" s="221"/>
      <c r="K70" s="222"/>
      <c r="L70" s="223"/>
      <c r="M70" s="223"/>
      <c r="N70" s="224"/>
      <c r="O70" s="225">
        <f>O11</f>
        <v>18.68</v>
      </c>
      <c r="P70" s="245"/>
      <c r="Q70" s="245"/>
      <c r="R70" s="245"/>
      <c r="S70" s="245"/>
      <c r="T70" s="245"/>
      <c r="U70" s="245"/>
      <c r="V70" s="245"/>
      <c r="W70" s="245"/>
      <c r="X70" s="245"/>
      <c r="Y70" s="245"/>
      <c r="Z70" s="245"/>
    </row>
    <row r="71" spans="1:26" s="258" customFormat="1" ht="15.75" customHeight="1" x14ac:dyDescent="0.25">
      <c r="A71" s="226" t="s">
        <v>137</v>
      </c>
      <c r="B71" s="227"/>
      <c r="C71" s="227"/>
      <c r="D71" s="227"/>
      <c r="E71" s="227"/>
      <c r="F71" s="227"/>
      <c r="G71" s="227"/>
      <c r="H71" s="227"/>
      <c r="I71" s="227"/>
      <c r="J71" s="227"/>
      <c r="K71" s="228"/>
      <c r="L71" s="223"/>
      <c r="M71" s="223"/>
      <c r="N71" s="224"/>
      <c r="O71" s="229">
        <f>O57</f>
        <v>0</v>
      </c>
      <c r="P71" s="245"/>
      <c r="Q71" s="245"/>
      <c r="R71" s="245"/>
      <c r="S71" s="245"/>
      <c r="T71" s="245"/>
      <c r="U71" s="245"/>
      <c r="V71" s="245"/>
      <c r="W71" s="245"/>
      <c r="X71" s="245"/>
      <c r="Y71" s="245"/>
      <c r="Z71" s="245"/>
    </row>
    <row r="72" spans="1:26" s="258" customFormat="1" ht="15.75" customHeight="1" x14ac:dyDescent="0.25">
      <c r="A72" s="226" t="s">
        <v>135</v>
      </c>
      <c r="B72" s="227"/>
      <c r="C72" s="227"/>
      <c r="D72" s="227"/>
      <c r="E72" s="227"/>
      <c r="F72" s="227"/>
      <c r="G72" s="227"/>
      <c r="H72" s="227"/>
      <c r="I72" s="227"/>
      <c r="J72" s="227"/>
      <c r="K72" s="228"/>
      <c r="L72" s="223"/>
      <c r="M72" s="223"/>
      <c r="N72" s="224"/>
      <c r="O72" s="230">
        <f>O65</f>
        <v>0</v>
      </c>
      <c r="P72" s="245"/>
      <c r="Q72" s="245"/>
      <c r="R72" s="245"/>
      <c r="S72" s="245"/>
      <c r="T72" s="245"/>
      <c r="U72" s="245"/>
      <c r="V72" s="245"/>
      <c r="W72" s="245"/>
      <c r="X72" s="245"/>
      <c r="Y72" s="245"/>
      <c r="Z72" s="245"/>
    </row>
    <row r="73" spans="1:26" s="258" customFormat="1" ht="15.75" customHeight="1" thickBot="1" x14ac:dyDescent="0.3">
      <c r="A73" s="231" t="s">
        <v>138</v>
      </c>
      <c r="B73" s="232"/>
      <c r="C73" s="232"/>
      <c r="D73" s="232"/>
      <c r="E73" s="232"/>
      <c r="F73" s="232"/>
      <c r="G73" s="232"/>
      <c r="H73" s="232"/>
      <c r="I73" s="232"/>
      <c r="J73" s="233" t="s">
        <v>162</v>
      </c>
      <c r="K73" s="234" t="s">
        <v>163</v>
      </c>
      <c r="L73" s="223"/>
      <c r="M73" s="223"/>
      <c r="N73" s="224"/>
      <c r="O73" s="230"/>
      <c r="P73" s="245"/>
      <c r="Q73" s="245"/>
      <c r="R73" s="245"/>
      <c r="S73" s="245"/>
      <c r="T73" s="245"/>
      <c r="U73" s="245"/>
      <c r="V73" s="245"/>
      <c r="W73" s="245"/>
      <c r="X73" s="245"/>
      <c r="Y73" s="245"/>
      <c r="Z73" s="245"/>
    </row>
    <row r="74" spans="1:26" s="258" customFormat="1" ht="31.15" customHeight="1" thickTop="1" thickBot="1" x14ac:dyDescent="0.3">
      <c r="A74" s="235" t="s">
        <v>140</v>
      </c>
      <c r="B74" s="236"/>
      <c r="C74" s="236"/>
      <c r="D74" s="236"/>
      <c r="E74" s="236"/>
      <c r="F74" s="236"/>
      <c r="G74" s="236"/>
      <c r="H74" s="236"/>
      <c r="I74" s="236"/>
      <c r="J74" s="236"/>
      <c r="K74" s="237"/>
      <c r="L74" s="238"/>
      <c r="M74" s="239"/>
      <c r="N74" s="27"/>
      <c r="O74" s="28">
        <f>SUM(O70:O72)</f>
        <v>18.68</v>
      </c>
      <c r="P74" s="245"/>
      <c r="Q74" s="245"/>
      <c r="R74" s="245"/>
      <c r="S74" s="245"/>
      <c r="T74" s="245"/>
      <c r="U74" s="245"/>
      <c r="V74" s="245"/>
      <c r="W74" s="245"/>
      <c r="X74" s="245"/>
      <c r="Y74" s="245"/>
      <c r="Z74" s="245"/>
    </row>
    <row r="75" spans="1:26" s="258" customFormat="1" ht="15.75" customHeight="1" x14ac:dyDescent="0.25">
      <c r="A75" s="245"/>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row>
  </sheetData>
  <sheetProtection algorithmName="SHA-512" hashValue="7Cs10nH1gvR8TP1p3tPDZPnVLFGe2kph8ehAi4I0xjvJWbIo4GkvDSgO5zrru4gS3BL6ar3syQikrU2Eyq0pew==" saltValue="ZL9hsUwKOXQJTEJWYgT3zQ=="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14:M14"/>
    <mergeCell ref="A15:B15"/>
    <mergeCell ref="D15:M15"/>
    <mergeCell ref="A17:B17"/>
    <mergeCell ref="E17:M17"/>
    <mergeCell ref="A19:B19"/>
    <mergeCell ref="E19:M19"/>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E3"/>
    <mergeCell ref="F1:O1"/>
    <mergeCell ref="F2:O2"/>
    <mergeCell ref="F3:O3"/>
    <mergeCell ref="A4:D4"/>
    <mergeCell ref="E4:G4"/>
  </mergeCells>
  <dataValidations count="6">
    <dataValidation type="decimal" allowBlank="1" showInputMessage="1" showErrorMessage="1" errorTitle="Error General" error="La evaluación de hoja de vida no puede superar los 30 PUNTOS" sqref="O11">
      <formula1>0</formula1>
      <formula2>30</formula2>
    </dataValidation>
    <dataValidation type="decimal" allowBlank="1" showInputMessage="1" showErrorMessage="1" errorTitle="Error Formacion Academica" error="La formacion academica no puede superar los 10 PUNTOS" sqref="O23">
      <formula1>0</formula1>
      <formula2>9</formula2>
    </dataValidation>
    <dataValidation allowBlank="1" showInputMessage="1" showErrorMessage="1" errorTitle="Error Doctorado" error="El doctorado no puede superar los 6 PUNTOS" sqref="O21"/>
    <dataValidation allowBlank="1" showInputMessage="1" showErrorMessage="1" errorTitle="Error Maestrias" error="La maestria no puede superar los 3 PUNTOS" sqref="O19"/>
    <dataValidation allowBlank="1" showInputMessage="1" showErrorMessage="1" errorTitle="Error Especializacion" error="La especializacion no puede superar 1 PUNTO" sqref="O17"/>
    <dataValidation type="decimal" allowBlank="1" showInputMessage="1" showErrorMessage="1" errorTitle="Error Pregado" error="El pregrado no puede superar los 4 PUNTOS" sqref="O15">
      <formula1>0</formula1>
      <formula2>4</formula2>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workbookViewId="0">
      <selection activeCell="D15" sqref="D15:M15"/>
    </sheetView>
  </sheetViews>
  <sheetFormatPr baseColWidth="10" defaultRowHeight="15" x14ac:dyDescent="0.25"/>
  <cols>
    <col min="1" max="1" width="9.5703125" style="245" customWidth="1"/>
    <col min="2" max="2" width="11.140625" style="245" customWidth="1"/>
    <col min="3" max="3" width="17.28515625" style="245" customWidth="1"/>
    <col min="4" max="4" width="11.42578125" style="245" hidden="1" customWidth="1"/>
    <col min="5" max="5" width="18.28515625" style="245" customWidth="1"/>
    <col min="6" max="6" width="9.85546875" style="245" customWidth="1"/>
    <col min="7" max="7" width="11.42578125" style="245" customWidth="1"/>
    <col min="8" max="8" width="8.7109375" style="245" customWidth="1"/>
    <col min="9" max="11" width="18.28515625" style="245" customWidth="1"/>
    <col min="12" max="12" width="10.85546875" style="245" customWidth="1"/>
    <col min="13" max="13" width="6.85546875" style="245" customWidth="1"/>
    <col min="14" max="14" width="5.5703125" style="245" customWidth="1"/>
    <col min="15" max="15" width="14.5703125" style="245" customWidth="1"/>
    <col min="16" max="232" width="11.42578125" style="245"/>
    <col min="233" max="233" width="10.140625" style="245" customWidth="1"/>
    <col min="234" max="234" width="10.5703125" style="245" customWidth="1"/>
    <col min="235" max="235" width="12.5703125" style="245" customWidth="1"/>
    <col min="236" max="236" width="0" style="245" hidden="1" customWidth="1"/>
    <col min="237" max="237" width="11.28515625" style="245" customWidth="1"/>
    <col min="238" max="239" width="11.42578125" style="245"/>
    <col min="240" max="240" width="13.42578125" style="245" customWidth="1"/>
    <col min="241" max="241" width="12.140625" style="245" customWidth="1"/>
    <col min="242" max="243" width="12.42578125" style="245" customWidth="1"/>
    <col min="244" max="244" width="11.42578125" style="245"/>
    <col min="245" max="245" width="5.5703125" style="245" customWidth="1"/>
    <col min="246" max="246" width="14.140625" style="245" customWidth="1"/>
    <col min="247" max="488" width="11.42578125" style="245"/>
    <col min="489" max="489" width="10.140625" style="245" customWidth="1"/>
    <col min="490" max="490" width="10.5703125" style="245" customWidth="1"/>
    <col min="491" max="491" width="12.5703125" style="245" customWidth="1"/>
    <col min="492" max="492" width="0" style="245" hidden="1" customWidth="1"/>
    <col min="493" max="493" width="11.28515625" style="245" customWidth="1"/>
    <col min="494" max="495" width="11.42578125" style="245"/>
    <col min="496" max="496" width="13.42578125" style="245" customWidth="1"/>
    <col min="497" max="497" width="12.140625" style="245" customWidth="1"/>
    <col min="498" max="499" width="12.42578125" style="245" customWidth="1"/>
    <col min="500" max="500" width="11.42578125" style="245"/>
    <col min="501" max="501" width="5.5703125" style="245" customWidth="1"/>
    <col min="502" max="502" width="14.140625" style="245" customWidth="1"/>
    <col min="503" max="744" width="11.42578125" style="245"/>
    <col min="745" max="745" width="10.140625" style="245" customWidth="1"/>
    <col min="746" max="746" width="10.5703125" style="245" customWidth="1"/>
    <col min="747" max="747" width="12.5703125" style="245" customWidth="1"/>
    <col min="748" max="748" width="0" style="245" hidden="1" customWidth="1"/>
    <col min="749" max="749" width="11.28515625" style="245" customWidth="1"/>
    <col min="750" max="751" width="11.42578125" style="245"/>
    <col min="752" max="752" width="13.42578125" style="245" customWidth="1"/>
    <col min="753" max="753" width="12.140625" style="245" customWidth="1"/>
    <col min="754" max="755" width="12.42578125" style="245" customWidth="1"/>
    <col min="756" max="756" width="11.42578125" style="245"/>
    <col min="757" max="757" width="5.5703125" style="245" customWidth="1"/>
    <col min="758" max="758" width="14.140625" style="245" customWidth="1"/>
    <col min="759" max="1000" width="11.42578125" style="245"/>
    <col min="1001" max="1001" width="10.140625" style="245" customWidth="1"/>
    <col min="1002" max="1002" width="10.5703125" style="245" customWidth="1"/>
    <col min="1003" max="1003" width="12.5703125" style="245" customWidth="1"/>
    <col min="1004" max="1004" width="0" style="245" hidden="1" customWidth="1"/>
    <col min="1005" max="1005" width="11.28515625" style="245" customWidth="1"/>
    <col min="1006" max="1007" width="11.42578125" style="245"/>
    <col min="1008" max="1008" width="13.42578125" style="245" customWidth="1"/>
    <col min="1009" max="1009" width="12.140625" style="245" customWidth="1"/>
    <col min="1010" max="1011" width="12.42578125" style="245" customWidth="1"/>
    <col min="1012" max="1012" width="11.42578125" style="245"/>
    <col min="1013" max="1013" width="5.5703125" style="245" customWidth="1"/>
    <col min="1014" max="1014" width="14.140625" style="245" customWidth="1"/>
    <col min="1015" max="1256" width="11.42578125" style="245"/>
    <col min="1257" max="1257" width="10.140625" style="245" customWidth="1"/>
    <col min="1258" max="1258" width="10.5703125" style="245" customWidth="1"/>
    <col min="1259" max="1259" width="12.5703125" style="245" customWidth="1"/>
    <col min="1260" max="1260" width="0" style="245" hidden="1" customWidth="1"/>
    <col min="1261" max="1261" width="11.28515625" style="245" customWidth="1"/>
    <col min="1262" max="1263" width="11.42578125" style="245"/>
    <col min="1264" max="1264" width="13.42578125" style="245" customWidth="1"/>
    <col min="1265" max="1265" width="12.140625" style="245" customWidth="1"/>
    <col min="1266" max="1267" width="12.42578125" style="245" customWidth="1"/>
    <col min="1268" max="1268" width="11.42578125" style="245"/>
    <col min="1269" max="1269" width="5.5703125" style="245" customWidth="1"/>
    <col min="1270" max="1270" width="14.140625" style="245" customWidth="1"/>
    <col min="1271" max="1512" width="11.42578125" style="245"/>
    <col min="1513" max="1513" width="10.140625" style="245" customWidth="1"/>
    <col min="1514" max="1514" width="10.5703125" style="245" customWidth="1"/>
    <col min="1515" max="1515" width="12.5703125" style="245" customWidth="1"/>
    <col min="1516" max="1516" width="0" style="245" hidden="1" customWidth="1"/>
    <col min="1517" max="1517" width="11.28515625" style="245" customWidth="1"/>
    <col min="1518" max="1519" width="11.42578125" style="245"/>
    <col min="1520" max="1520" width="13.42578125" style="245" customWidth="1"/>
    <col min="1521" max="1521" width="12.140625" style="245" customWidth="1"/>
    <col min="1522" max="1523" width="12.42578125" style="245" customWidth="1"/>
    <col min="1524" max="1524" width="11.42578125" style="245"/>
    <col min="1525" max="1525" width="5.5703125" style="245" customWidth="1"/>
    <col min="1526" max="1526" width="14.140625" style="245" customWidth="1"/>
    <col min="1527" max="1768" width="11.42578125" style="245"/>
    <col min="1769" max="1769" width="10.140625" style="245" customWidth="1"/>
    <col min="1770" max="1770" width="10.5703125" style="245" customWidth="1"/>
    <col min="1771" max="1771" width="12.5703125" style="245" customWidth="1"/>
    <col min="1772" max="1772" width="0" style="245" hidden="1" customWidth="1"/>
    <col min="1773" max="1773" width="11.28515625" style="245" customWidth="1"/>
    <col min="1774" max="1775" width="11.42578125" style="245"/>
    <col min="1776" max="1776" width="13.42578125" style="245" customWidth="1"/>
    <col min="1777" max="1777" width="12.140625" style="245" customWidth="1"/>
    <col min="1778" max="1779" width="12.42578125" style="245" customWidth="1"/>
    <col min="1780" max="1780" width="11.42578125" style="245"/>
    <col min="1781" max="1781" width="5.5703125" style="245" customWidth="1"/>
    <col min="1782" max="1782" width="14.140625" style="245" customWidth="1"/>
    <col min="1783" max="2024" width="11.42578125" style="245"/>
    <col min="2025" max="2025" width="10.140625" style="245" customWidth="1"/>
    <col min="2026" max="2026" width="10.5703125" style="245" customWidth="1"/>
    <col min="2027" max="2027" width="12.5703125" style="245" customWidth="1"/>
    <col min="2028" max="2028" width="0" style="245" hidden="1" customWidth="1"/>
    <col min="2029" max="2029" width="11.28515625" style="245" customWidth="1"/>
    <col min="2030" max="2031" width="11.42578125" style="245"/>
    <col min="2032" max="2032" width="13.42578125" style="245" customWidth="1"/>
    <col min="2033" max="2033" width="12.140625" style="245" customWidth="1"/>
    <col min="2034" max="2035" width="12.42578125" style="245" customWidth="1"/>
    <col min="2036" max="2036" width="11.42578125" style="245"/>
    <col min="2037" max="2037" width="5.5703125" style="245" customWidth="1"/>
    <col min="2038" max="2038" width="14.140625" style="245" customWidth="1"/>
    <col min="2039" max="2280" width="11.42578125" style="245"/>
    <col min="2281" max="2281" width="10.140625" style="245" customWidth="1"/>
    <col min="2282" max="2282" width="10.5703125" style="245" customWidth="1"/>
    <col min="2283" max="2283" width="12.5703125" style="245" customWidth="1"/>
    <col min="2284" max="2284" width="0" style="245" hidden="1" customWidth="1"/>
    <col min="2285" max="2285" width="11.28515625" style="245" customWidth="1"/>
    <col min="2286" max="2287" width="11.42578125" style="245"/>
    <col min="2288" max="2288" width="13.42578125" style="245" customWidth="1"/>
    <col min="2289" max="2289" width="12.140625" style="245" customWidth="1"/>
    <col min="2290" max="2291" width="12.42578125" style="245" customWidth="1"/>
    <col min="2292" max="2292" width="11.42578125" style="245"/>
    <col min="2293" max="2293" width="5.5703125" style="245" customWidth="1"/>
    <col min="2294" max="2294" width="14.140625" style="245" customWidth="1"/>
    <col min="2295" max="2536" width="11.42578125" style="245"/>
    <col min="2537" max="2537" width="10.140625" style="245" customWidth="1"/>
    <col min="2538" max="2538" width="10.5703125" style="245" customWidth="1"/>
    <col min="2539" max="2539" width="12.5703125" style="245" customWidth="1"/>
    <col min="2540" max="2540" width="0" style="245" hidden="1" customWidth="1"/>
    <col min="2541" max="2541" width="11.28515625" style="245" customWidth="1"/>
    <col min="2542" max="2543" width="11.42578125" style="245"/>
    <col min="2544" max="2544" width="13.42578125" style="245" customWidth="1"/>
    <col min="2545" max="2545" width="12.140625" style="245" customWidth="1"/>
    <col min="2546" max="2547" width="12.42578125" style="245" customWidth="1"/>
    <col min="2548" max="2548" width="11.42578125" style="245"/>
    <col min="2549" max="2549" width="5.5703125" style="245" customWidth="1"/>
    <col min="2550" max="2550" width="14.140625" style="245" customWidth="1"/>
    <col min="2551" max="2792" width="11.42578125" style="245"/>
    <col min="2793" max="2793" width="10.140625" style="245" customWidth="1"/>
    <col min="2794" max="2794" width="10.5703125" style="245" customWidth="1"/>
    <col min="2795" max="2795" width="12.5703125" style="245" customWidth="1"/>
    <col min="2796" max="2796" width="0" style="245" hidden="1" customWidth="1"/>
    <col min="2797" max="2797" width="11.28515625" style="245" customWidth="1"/>
    <col min="2798" max="2799" width="11.42578125" style="245"/>
    <col min="2800" max="2800" width="13.42578125" style="245" customWidth="1"/>
    <col min="2801" max="2801" width="12.140625" style="245" customWidth="1"/>
    <col min="2802" max="2803" width="12.42578125" style="245" customWidth="1"/>
    <col min="2804" max="2804" width="11.42578125" style="245"/>
    <col min="2805" max="2805" width="5.5703125" style="245" customWidth="1"/>
    <col min="2806" max="2806" width="14.140625" style="245" customWidth="1"/>
    <col min="2807" max="3048" width="11.42578125" style="245"/>
    <col min="3049" max="3049" width="10.140625" style="245" customWidth="1"/>
    <col min="3050" max="3050" width="10.5703125" style="245" customWidth="1"/>
    <col min="3051" max="3051" width="12.5703125" style="245" customWidth="1"/>
    <col min="3052" max="3052" width="0" style="245" hidden="1" customWidth="1"/>
    <col min="3053" max="3053" width="11.28515625" style="245" customWidth="1"/>
    <col min="3054" max="3055" width="11.42578125" style="245"/>
    <col min="3056" max="3056" width="13.42578125" style="245" customWidth="1"/>
    <col min="3057" max="3057" width="12.140625" style="245" customWidth="1"/>
    <col min="3058" max="3059" width="12.42578125" style="245" customWidth="1"/>
    <col min="3060" max="3060" width="11.42578125" style="245"/>
    <col min="3061" max="3061" width="5.5703125" style="245" customWidth="1"/>
    <col min="3062" max="3062" width="14.140625" style="245" customWidth="1"/>
    <col min="3063" max="3304" width="11.42578125" style="245"/>
    <col min="3305" max="3305" width="10.140625" style="245" customWidth="1"/>
    <col min="3306" max="3306" width="10.5703125" style="245" customWidth="1"/>
    <col min="3307" max="3307" width="12.5703125" style="245" customWidth="1"/>
    <col min="3308" max="3308" width="0" style="245" hidden="1" customWidth="1"/>
    <col min="3309" max="3309" width="11.28515625" style="245" customWidth="1"/>
    <col min="3310" max="3311" width="11.42578125" style="245"/>
    <col min="3312" max="3312" width="13.42578125" style="245" customWidth="1"/>
    <col min="3313" max="3313" width="12.140625" style="245" customWidth="1"/>
    <col min="3314" max="3315" width="12.42578125" style="245" customWidth="1"/>
    <col min="3316" max="3316" width="11.42578125" style="245"/>
    <col min="3317" max="3317" width="5.5703125" style="245" customWidth="1"/>
    <col min="3318" max="3318" width="14.140625" style="245" customWidth="1"/>
    <col min="3319" max="3560" width="11.42578125" style="245"/>
    <col min="3561" max="3561" width="10.140625" style="245" customWidth="1"/>
    <col min="3562" max="3562" width="10.5703125" style="245" customWidth="1"/>
    <col min="3563" max="3563" width="12.5703125" style="245" customWidth="1"/>
    <col min="3564" max="3564" width="0" style="245" hidden="1" customWidth="1"/>
    <col min="3565" max="3565" width="11.28515625" style="245" customWidth="1"/>
    <col min="3566" max="3567" width="11.42578125" style="245"/>
    <col min="3568" max="3568" width="13.42578125" style="245" customWidth="1"/>
    <col min="3569" max="3569" width="12.140625" style="245" customWidth="1"/>
    <col min="3570" max="3571" width="12.42578125" style="245" customWidth="1"/>
    <col min="3572" max="3572" width="11.42578125" style="245"/>
    <col min="3573" max="3573" width="5.5703125" style="245" customWidth="1"/>
    <col min="3574" max="3574" width="14.140625" style="245" customWidth="1"/>
    <col min="3575" max="3816" width="11.42578125" style="245"/>
    <col min="3817" max="3817" width="10.140625" style="245" customWidth="1"/>
    <col min="3818" max="3818" width="10.5703125" style="245" customWidth="1"/>
    <col min="3819" max="3819" width="12.5703125" style="245" customWidth="1"/>
    <col min="3820" max="3820" width="0" style="245" hidden="1" customWidth="1"/>
    <col min="3821" max="3821" width="11.28515625" style="245" customWidth="1"/>
    <col min="3822" max="3823" width="11.42578125" style="245"/>
    <col min="3824" max="3824" width="13.42578125" style="245" customWidth="1"/>
    <col min="3825" max="3825" width="12.140625" style="245" customWidth="1"/>
    <col min="3826" max="3827" width="12.42578125" style="245" customWidth="1"/>
    <col min="3828" max="3828" width="11.42578125" style="245"/>
    <col min="3829" max="3829" width="5.5703125" style="245" customWidth="1"/>
    <col min="3830" max="3830" width="14.140625" style="245" customWidth="1"/>
    <col min="3831" max="4072" width="11.42578125" style="245"/>
    <col min="4073" max="4073" width="10.140625" style="245" customWidth="1"/>
    <col min="4074" max="4074" width="10.5703125" style="245" customWidth="1"/>
    <col min="4075" max="4075" width="12.5703125" style="245" customWidth="1"/>
    <col min="4076" max="4076" width="0" style="245" hidden="1" customWidth="1"/>
    <col min="4077" max="4077" width="11.28515625" style="245" customWidth="1"/>
    <col min="4078" max="4079" width="11.42578125" style="245"/>
    <col min="4080" max="4080" width="13.42578125" style="245" customWidth="1"/>
    <col min="4081" max="4081" width="12.140625" style="245" customWidth="1"/>
    <col min="4082" max="4083" width="12.42578125" style="245" customWidth="1"/>
    <col min="4084" max="4084" width="11.42578125" style="245"/>
    <col min="4085" max="4085" width="5.5703125" style="245" customWidth="1"/>
    <col min="4086" max="4086" width="14.140625" style="245" customWidth="1"/>
    <col min="4087" max="4328" width="11.42578125" style="245"/>
    <col min="4329" max="4329" width="10.140625" style="245" customWidth="1"/>
    <col min="4330" max="4330" width="10.5703125" style="245" customWidth="1"/>
    <col min="4331" max="4331" width="12.5703125" style="245" customWidth="1"/>
    <col min="4332" max="4332" width="0" style="245" hidden="1" customWidth="1"/>
    <col min="4333" max="4333" width="11.28515625" style="245" customWidth="1"/>
    <col min="4334" max="4335" width="11.42578125" style="245"/>
    <col min="4336" max="4336" width="13.42578125" style="245" customWidth="1"/>
    <col min="4337" max="4337" width="12.140625" style="245" customWidth="1"/>
    <col min="4338" max="4339" width="12.42578125" style="245" customWidth="1"/>
    <col min="4340" max="4340" width="11.42578125" style="245"/>
    <col min="4341" max="4341" width="5.5703125" style="245" customWidth="1"/>
    <col min="4342" max="4342" width="14.140625" style="245" customWidth="1"/>
    <col min="4343" max="4584" width="11.42578125" style="245"/>
    <col min="4585" max="4585" width="10.140625" style="245" customWidth="1"/>
    <col min="4586" max="4586" width="10.5703125" style="245" customWidth="1"/>
    <col min="4587" max="4587" width="12.5703125" style="245" customWidth="1"/>
    <col min="4588" max="4588" width="0" style="245" hidden="1" customWidth="1"/>
    <col min="4589" max="4589" width="11.28515625" style="245" customWidth="1"/>
    <col min="4590" max="4591" width="11.42578125" style="245"/>
    <col min="4592" max="4592" width="13.42578125" style="245" customWidth="1"/>
    <col min="4593" max="4593" width="12.140625" style="245" customWidth="1"/>
    <col min="4594" max="4595" width="12.42578125" style="245" customWidth="1"/>
    <col min="4596" max="4596" width="11.42578125" style="245"/>
    <col min="4597" max="4597" width="5.5703125" style="245" customWidth="1"/>
    <col min="4598" max="4598" width="14.140625" style="245" customWidth="1"/>
    <col min="4599" max="4840" width="11.42578125" style="245"/>
    <col min="4841" max="4841" width="10.140625" style="245" customWidth="1"/>
    <col min="4842" max="4842" width="10.5703125" style="245" customWidth="1"/>
    <col min="4843" max="4843" width="12.5703125" style="245" customWidth="1"/>
    <col min="4844" max="4844" width="0" style="245" hidden="1" customWidth="1"/>
    <col min="4845" max="4845" width="11.28515625" style="245" customWidth="1"/>
    <col min="4846" max="4847" width="11.42578125" style="245"/>
    <col min="4848" max="4848" width="13.42578125" style="245" customWidth="1"/>
    <col min="4849" max="4849" width="12.140625" style="245" customWidth="1"/>
    <col min="4850" max="4851" width="12.42578125" style="245" customWidth="1"/>
    <col min="4852" max="4852" width="11.42578125" style="245"/>
    <col min="4853" max="4853" width="5.5703125" style="245" customWidth="1"/>
    <col min="4854" max="4854" width="14.140625" style="245" customWidth="1"/>
    <col min="4855" max="5096" width="11.42578125" style="245"/>
    <col min="5097" max="5097" width="10.140625" style="245" customWidth="1"/>
    <col min="5098" max="5098" width="10.5703125" style="245" customWidth="1"/>
    <col min="5099" max="5099" width="12.5703125" style="245" customWidth="1"/>
    <col min="5100" max="5100" width="0" style="245" hidden="1" customWidth="1"/>
    <col min="5101" max="5101" width="11.28515625" style="245" customWidth="1"/>
    <col min="5102" max="5103" width="11.42578125" style="245"/>
    <col min="5104" max="5104" width="13.42578125" style="245" customWidth="1"/>
    <col min="5105" max="5105" width="12.140625" style="245" customWidth="1"/>
    <col min="5106" max="5107" width="12.42578125" style="245" customWidth="1"/>
    <col min="5108" max="5108" width="11.42578125" style="245"/>
    <col min="5109" max="5109" width="5.5703125" style="245" customWidth="1"/>
    <col min="5110" max="5110" width="14.140625" style="245" customWidth="1"/>
    <col min="5111" max="5352" width="11.42578125" style="245"/>
    <col min="5353" max="5353" width="10.140625" style="245" customWidth="1"/>
    <col min="5354" max="5354" width="10.5703125" style="245" customWidth="1"/>
    <col min="5355" max="5355" width="12.5703125" style="245" customWidth="1"/>
    <col min="5356" max="5356" width="0" style="245" hidden="1" customWidth="1"/>
    <col min="5357" max="5357" width="11.28515625" style="245" customWidth="1"/>
    <col min="5358" max="5359" width="11.42578125" style="245"/>
    <col min="5360" max="5360" width="13.42578125" style="245" customWidth="1"/>
    <col min="5361" max="5361" width="12.140625" style="245" customWidth="1"/>
    <col min="5362" max="5363" width="12.42578125" style="245" customWidth="1"/>
    <col min="5364" max="5364" width="11.42578125" style="245"/>
    <col min="5365" max="5365" width="5.5703125" style="245" customWidth="1"/>
    <col min="5366" max="5366" width="14.140625" style="245" customWidth="1"/>
    <col min="5367" max="5608" width="11.42578125" style="245"/>
    <col min="5609" max="5609" width="10.140625" style="245" customWidth="1"/>
    <col min="5610" max="5610" width="10.5703125" style="245" customWidth="1"/>
    <col min="5611" max="5611" width="12.5703125" style="245" customWidth="1"/>
    <col min="5612" max="5612" width="0" style="245" hidden="1" customWidth="1"/>
    <col min="5613" max="5613" width="11.28515625" style="245" customWidth="1"/>
    <col min="5614" max="5615" width="11.42578125" style="245"/>
    <col min="5616" max="5616" width="13.42578125" style="245" customWidth="1"/>
    <col min="5617" max="5617" width="12.140625" style="245" customWidth="1"/>
    <col min="5618" max="5619" width="12.42578125" style="245" customWidth="1"/>
    <col min="5620" max="5620" width="11.42578125" style="245"/>
    <col min="5621" max="5621" width="5.5703125" style="245" customWidth="1"/>
    <col min="5622" max="5622" width="14.140625" style="245" customWidth="1"/>
    <col min="5623" max="5864" width="11.42578125" style="245"/>
    <col min="5865" max="5865" width="10.140625" style="245" customWidth="1"/>
    <col min="5866" max="5866" width="10.5703125" style="245" customWidth="1"/>
    <col min="5867" max="5867" width="12.5703125" style="245" customWidth="1"/>
    <col min="5868" max="5868" width="0" style="245" hidden="1" customWidth="1"/>
    <col min="5869" max="5869" width="11.28515625" style="245" customWidth="1"/>
    <col min="5870" max="5871" width="11.42578125" style="245"/>
    <col min="5872" max="5872" width="13.42578125" style="245" customWidth="1"/>
    <col min="5873" max="5873" width="12.140625" style="245" customWidth="1"/>
    <col min="5874" max="5875" width="12.42578125" style="245" customWidth="1"/>
    <col min="5876" max="5876" width="11.42578125" style="245"/>
    <col min="5877" max="5877" width="5.5703125" style="245" customWidth="1"/>
    <col min="5878" max="5878" width="14.140625" style="245" customWidth="1"/>
    <col min="5879" max="6120" width="11.42578125" style="245"/>
    <col min="6121" max="6121" width="10.140625" style="245" customWidth="1"/>
    <col min="6122" max="6122" width="10.5703125" style="245" customWidth="1"/>
    <col min="6123" max="6123" width="12.5703125" style="245" customWidth="1"/>
    <col min="6124" max="6124" width="0" style="245" hidden="1" customWidth="1"/>
    <col min="6125" max="6125" width="11.28515625" style="245" customWidth="1"/>
    <col min="6126" max="6127" width="11.42578125" style="245"/>
    <col min="6128" max="6128" width="13.42578125" style="245" customWidth="1"/>
    <col min="6129" max="6129" width="12.140625" style="245" customWidth="1"/>
    <col min="6130" max="6131" width="12.42578125" style="245" customWidth="1"/>
    <col min="6132" max="6132" width="11.42578125" style="245"/>
    <col min="6133" max="6133" width="5.5703125" style="245" customWidth="1"/>
    <col min="6134" max="6134" width="14.140625" style="245" customWidth="1"/>
    <col min="6135" max="6376" width="11.42578125" style="245"/>
    <col min="6377" max="6377" width="10.140625" style="245" customWidth="1"/>
    <col min="6378" max="6378" width="10.5703125" style="245" customWidth="1"/>
    <col min="6379" max="6379" width="12.5703125" style="245" customWidth="1"/>
    <col min="6380" max="6380" width="0" style="245" hidden="1" customWidth="1"/>
    <col min="6381" max="6381" width="11.28515625" style="245" customWidth="1"/>
    <col min="6382" max="6383" width="11.42578125" style="245"/>
    <col min="6384" max="6384" width="13.42578125" style="245" customWidth="1"/>
    <col min="6385" max="6385" width="12.140625" style="245" customWidth="1"/>
    <col min="6386" max="6387" width="12.42578125" style="245" customWidth="1"/>
    <col min="6388" max="6388" width="11.42578125" style="245"/>
    <col min="6389" max="6389" width="5.5703125" style="245" customWidth="1"/>
    <col min="6390" max="6390" width="14.140625" style="245" customWidth="1"/>
    <col min="6391" max="6632" width="11.42578125" style="245"/>
    <col min="6633" max="6633" width="10.140625" style="245" customWidth="1"/>
    <col min="6634" max="6634" width="10.5703125" style="245" customWidth="1"/>
    <col min="6635" max="6635" width="12.5703125" style="245" customWidth="1"/>
    <col min="6636" max="6636" width="0" style="245" hidden="1" customWidth="1"/>
    <col min="6637" max="6637" width="11.28515625" style="245" customWidth="1"/>
    <col min="6638" max="6639" width="11.42578125" style="245"/>
    <col min="6640" max="6640" width="13.42578125" style="245" customWidth="1"/>
    <col min="6641" max="6641" width="12.140625" style="245" customWidth="1"/>
    <col min="6642" max="6643" width="12.42578125" style="245" customWidth="1"/>
    <col min="6644" max="6644" width="11.42578125" style="245"/>
    <col min="6645" max="6645" width="5.5703125" style="245" customWidth="1"/>
    <col min="6646" max="6646" width="14.140625" style="245" customWidth="1"/>
    <col min="6647" max="6888" width="11.42578125" style="245"/>
    <col min="6889" max="6889" width="10.140625" style="245" customWidth="1"/>
    <col min="6890" max="6890" width="10.5703125" style="245" customWidth="1"/>
    <col min="6891" max="6891" width="12.5703125" style="245" customWidth="1"/>
    <col min="6892" max="6892" width="0" style="245" hidden="1" customWidth="1"/>
    <col min="6893" max="6893" width="11.28515625" style="245" customWidth="1"/>
    <col min="6894" max="6895" width="11.42578125" style="245"/>
    <col min="6896" max="6896" width="13.42578125" style="245" customWidth="1"/>
    <col min="6897" max="6897" width="12.140625" style="245" customWidth="1"/>
    <col min="6898" max="6899" width="12.42578125" style="245" customWidth="1"/>
    <col min="6900" max="6900" width="11.42578125" style="245"/>
    <col min="6901" max="6901" width="5.5703125" style="245" customWidth="1"/>
    <col min="6902" max="6902" width="14.140625" style="245" customWidth="1"/>
    <col min="6903" max="7144" width="11.42578125" style="245"/>
    <col min="7145" max="7145" width="10.140625" style="245" customWidth="1"/>
    <col min="7146" max="7146" width="10.5703125" style="245" customWidth="1"/>
    <col min="7147" max="7147" width="12.5703125" style="245" customWidth="1"/>
    <col min="7148" max="7148" width="0" style="245" hidden="1" customWidth="1"/>
    <col min="7149" max="7149" width="11.28515625" style="245" customWidth="1"/>
    <col min="7150" max="7151" width="11.42578125" style="245"/>
    <col min="7152" max="7152" width="13.42578125" style="245" customWidth="1"/>
    <col min="7153" max="7153" width="12.140625" style="245" customWidth="1"/>
    <col min="7154" max="7155" width="12.42578125" style="245" customWidth="1"/>
    <col min="7156" max="7156" width="11.42578125" style="245"/>
    <col min="7157" max="7157" width="5.5703125" style="245" customWidth="1"/>
    <col min="7158" max="7158" width="14.140625" style="245" customWidth="1"/>
    <col min="7159" max="7400" width="11.42578125" style="245"/>
    <col min="7401" max="7401" width="10.140625" style="245" customWidth="1"/>
    <col min="7402" max="7402" width="10.5703125" style="245" customWidth="1"/>
    <col min="7403" max="7403" width="12.5703125" style="245" customWidth="1"/>
    <col min="7404" max="7404" width="0" style="245" hidden="1" customWidth="1"/>
    <col min="7405" max="7405" width="11.28515625" style="245" customWidth="1"/>
    <col min="7406" max="7407" width="11.42578125" style="245"/>
    <col min="7408" max="7408" width="13.42578125" style="245" customWidth="1"/>
    <col min="7409" max="7409" width="12.140625" style="245" customWidth="1"/>
    <col min="7410" max="7411" width="12.42578125" style="245" customWidth="1"/>
    <col min="7412" max="7412" width="11.42578125" style="245"/>
    <col min="7413" max="7413" width="5.5703125" style="245" customWidth="1"/>
    <col min="7414" max="7414" width="14.140625" style="245" customWidth="1"/>
    <col min="7415" max="7656" width="11.42578125" style="245"/>
    <col min="7657" max="7657" width="10.140625" style="245" customWidth="1"/>
    <col min="7658" max="7658" width="10.5703125" style="245" customWidth="1"/>
    <col min="7659" max="7659" width="12.5703125" style="245" customWidth="1"/>
    <col min="7660" max="7660" width="0" style="245" hidden="1" customWidth="1"/>
    <col min="7661" max="7661" width="11.28515625" style="245" customWidth="1"/>
    <col min="7662" max="7663" width="11.42578125" style="245"/>
    <col min="7664" max="7664" width="13.42578125" style="245" customWidth="1"/>
    <col min="7665" max="7665" width="12.140625" style="245" customWidth="1"/>
    <col min="7666" max="7667" width="12.42578125" style="245" customWidth="1"/>
    <col min="7668" max="7668" width="11.42578125" style="245"/>
    <col min="7669" max="7669" width="5.5703125" style="245" customWidth="1"/>
    <col min="7670" max="7670" width="14.140625" style="245" customWidth="1"/>
    <col min="7671" max="7912" width="11.42578125" style="245"/>
    <col min="7913" max="7913" width="10.140625" style="245" customWidth="1"/>
    <col min="7914" max="7914" width="10.5703125" style="245" customWidth="1"/>
    <col min="7915" max="7915" width="12.5703125" style="245" customWidth="1"/>
    <col min="7916" max="7916" width="0" style="245" hidden="1" customWidth="1"/>
    <col min="7917" max="7917" width="11.28515625" style="245" customWidth="1"/>
    <col min="7918" max="7919" width="11.42578125" style="245"/>
    <col min="7920" max="7920" width="13.42578125" style="245" customWidth="1"/>
    <col min="7921" max="7921" width="12.140625" style="245" customWidth="1"/>
    <col min="7922" max="7923" width="12.42578125" style="245" customWidth="1"/>
    <col min="7924" max="7924" width="11.42578125" style="245"/>
    <col min="7925" max="7925" width="5.5703125" style="245" customWidth="1"/>
    <col min="7926" max="7926" width="14.140625" style="245" customWidth="1"/>
    <col min="7927" max="8168" width="11.42578125" style="245"/>
    <col min="8169" max="8169" width="10.140625" style="245" customWidth="1"/>
    <col min="8170" max="8170" width="10.5703125" style="245" customWidth="1"/>
    <col min="8171" max="8171" width="12.5703125" style="245" customWidth="1"/>
    <col min="8172" max="8172" width="0" style="245" hidden="1" customWidth="1"/>
    <col min="8173" max="8173" width="11.28515625" style="245" customWidth="1"/>
    <col min="8174" max="8175" width="11.42578125" style="245"/>
    <col min="8176" max="8176" width="13.42578125" style="245" customWidth="1"/>
    <col min="8177" max="8177" width="12.140625" style="245" customWidth="1"/>
    <col min="8178" max="8179" width="12.42578125" style="245" customWidth="1"/>
    <col min="8180" max="8180" width="11.42578125" style="245"/>
    <col min="8181" max="8181" width="5.5703125" style="245" customWidth="1"/>
    <col min="8182" max="8182" width="14.140625" style="245" customWidth="1"/>
    <col min="8183" max="8424" width="11.42578125" style="245"/>
    <col min="8425" max="8425" width="10.140625" style="245" customWidth="1"/>
    <col min="8426" max="8426" width="10.5703125" style="245" customWidth="1"/>
    <col min="8427" max="8427" width="12.5703125" style="245" customWidth="1"/>
    <col min="8428" max="8428" width="0" style="245" hidden="1" customWidth="1"/>
    <col min="8429" max="8429" width="11.28515625" style="245" customWidth="1"/>
    <col min="8430" max="8431" width="11.42578125" style="245"/>
    <col min="8432" max="8432" width="13.42578125" style="245" customWidth="1"/>
    <col min="8433" max="8433" width="12.140625" style="245" customWidth="1"/>
    <col min="8434" max="8435" width="12.42578125" style="245" customWidth="1"/>
    <col min="8436" max="8436" width="11.42578125" style="245"/>
    <col min="8437" max="8437" width="5.5703125" style="245" customWidth="1"/>
    <col min="8438" max="8438" width="14.140625" style="245" customWidth="1"/>
    <col min="8439" max="8680" width="11.42578125" style="245"/>
    <col min="8681" max="8681" width="10.140625" style="245" customWidth="1"/>
    <col min="8682" max="8682" width="10.5703125" style="245" customWidth="1"/>
    <col min="8683" max="8683" width="12.5703125" style="245" customWidth="1"/>
    <col min="8684" max="8684" width="0" style="245" hidden="1" customWidth="1"/>
    <col min="8685" max="8685" width="11.28515625" style="245" customWidth="1"/>
    <col min="8686" max="8687" width="11.42578125" style="245"/>
    <col min="8688" max="8688" width="13.42578125" style="245" customWidth="1"/>
    <col min="8689" max="8689" width="12.140625" style="245" customWidth="1"/>
    <col min="8690" max="8691" width="12.42578125" style="245" customWidth="1"/>
    <col min="8692" max="8692" width="11.42578125" style="245"/>
    <col min="8693" max="8693" width="5.5703125" style="245" customWidth="1"/>
    <col min="8694" max="8694" width="14.140625" style="245" customWidth="1"/>
    <col min="8695" max="8936" width="11.42578125" style="245"/>
    <col min="8937" max="8937" width="10.140625" style="245" customWidth="1"/>
    <col min="8938" max="8938" width="10.5703125" style="245" customWidth="1"/>
    <col min="8939" max="8939" width="12.5703125" style="245" customWidth="1"/>
    <col min="8940" max="8940" width="0" style="245" hidden="1" customWidth="1"/>
    <col min="8941" max="8941" width="11.28515625" style="245" customWidth="1"/>
    <col min="8942" max="8943" width="11.42578125" style="245"/>
    <col min="8944" max="8944" width="13.42578125" style="245" customWidth="1"/>
    <col min="8945" max="8945" width="12.140625" style="245" customWidth="1"/>
    <col min="8946" max="8947" width="12.42578125" style="245" customWidth="1"/>
    <col min="8948" max="8948" width="11.42578125" style="245"/>
    <col min="8949" max="8949" width="5.5703125" style="245" customWidth="1"/>
    <col min="8950" max="8950" width="14.140625" style="245" customWidth="1"/>
    <col min="8951" max="9192" width="11.42578125" style="245"/>
    <col min="9193" max="9193" width="10.140625" style="245" customWidth="1"/>
    <col min="9194" max="9194" width="10.5703125" style="245" customWidth="1"/>
    <col min="9195" max="9195" width="12.5703125" style="245" customWidth="1"/>
    <col min="9196" max="9196" width="0" style="245" hidden="1" customWidth="1"/>
    <col min="9197" max="9197" width="11.28515625" style="245" customWidth="1"/>
    <col min="9198" max="9199" width="11.42578125" style="245"/>
    <col min="9200" max="9200" width="13.42578125" style="245" customWidth="1"/>
    <col min="9201" max="9201" width="12.140625" style="245" customWidth="1"/>
    <col min="9202" max="9203" width="12.42578125" style="245" customWidth="1"/>
    <col min="9204" max="9204" width="11.42578125" style="245"/>
    <col min="9205" max="9205" width="5.5703125" style="245" customWidth="1"/>
    <col min="9206" max="9206" width="14.140625" style="245" customWidth="1"/>
    <col min="9207" max="9448" width="11.42578125" style="245"/>
    <col min="9449" max="9449" width="10.140625" style="245" customWidth="1"/>
    <col min="9450" max="9450" width="10.5703125" style="245" customWidth="1"/>
    <col min="9451" max="9451" width="12.5703125" style="245" customWidth="1"/>
    <col min="9452" max="9452" width="0" style="245" hidden="1" customWidth="1"/>
    <col min="9453" max="9453" width="11.28515625" style="245" customWidth="1"/>
    <col min="9454" max="9455" width="11.42578125" style="245"/>
    <col min="9456" max="9456" width="13.42578125" style="245" customWidth="1"/>
    <col min="9457" max="9457" width="12.140625" style="245" customWidth="1"/>
    <col min="9458" max="9459" width="12.42578125" style="245" customWidth="1"/>
    <col min="9460" max="9460" width="11.42578125" style="245"/>
    <col min="9461" max="9461" width="5.5703125" style="245" customWidth="1"/>
    <col min="9462" max="9462" width="14.140625" style="245" customWidth="1"/>
    <col min="9463" max="9704" width="11.42578125" style="245"/>
    <col min="9705" max="9705" width="10.140625" style="245" customWidth="1"/>
    <col min="9706" max="9706" width="10.5703125" style="245" customWidth="1"/>
    <col min="9707" max="9707" width="12.5703125" style="245" customWidth="1"/>
    <col min="9708" max="9708" width="0" style="245" hidden="1" customWidth="1"/>
    <col min="9709" max="9709" width="11.28515625" style="245" customWidth="1"/>
    <col min="9710" max="9711" width="11.42578125" style="245"/>
    <col min="9712" max="9712" width="13.42578125" style="245" customWidth="1"/>
    <col min="9713" max="9713" width="12.140625" style="245" customWidth="1"/>
    <col min="9714" max="9715" width="12.42578125" style="245" customWidth="1"/>
    <col min="9716" max="9716" width="11.42578125" style="245"/>
    <col min="9717" max="9717" width="5.5703125" style="245" customWidth="1"/>
    <col min="9718" max="9718" width="14.140625" style="245" customWidth="1"/>
    <col min="9719" max="9960" width="11.42578125" style="245"/>
    <col min="9961" max="9961" width="10.140625" style="245" customWidth="1"/>
    <col min="9962" max="9962" width="10.5703125" style="245" customWidth="1"/>
    <col min="9963" max="9963" width="12.5703125" style="245" customWidth="1"/>
    <col min="9964" max="9964" width="0" style="245" hidden="1" customWidth="1"/>
    <col min="9965" max="9965" width="11.28515625" style="245" customWidth="1"/>
    <col min="9966" max="9967" width="11.42578125" style="245"/>
    <col min="9968" max="9968" width="13.42578125" style="245" customWidth="1"/>
    <col min="9969" max="9969" width="12.140625" style="245" customWidth="1"/>
    <col min="9970" max="9971" width="12.42578125" style="245" customWidth="1"/>
    <col min="9972" max="9972" width="11.42578125" style="245"/>
    <col min="9973" max="9973" width="5.5703125" style="245" customWidth="1"/>
    <col min="9974" max="9974" width="14.140625" style="245" customWidth="1"/>
    <col min="9975" max="10216" width="11.42578125" style="245"/>
    <col min="10217" max="10217" width="10.140625" style="245" customWidth="1"/>
    <col min="10218" max="10218" width="10.5703125" style="245" customWidth="1"/>
    <col min="10219" max="10219" width="12.5703125" style="245" customWidth="1"/>
    <col min="10220" max="10220" width="0" style="245" hidden="1" customWidth="1"/>
    <col min="10221" max="10221" width="11.28515625" style="245" customWidth="1"/>
    <col min="10222" max="10223" width="11.42578125" style="245"/>
    <col min="10224" max="10224" width="13.42578125" style="245" customWidth="1"/>
    <col min="10225" max="10225" width="12.140625" style="245" customWidth="1"/>
    <col min="10226" max="10227" width="12.42578125" style="245" customWidth="1"/>
    <col min="10228" max="10228" width="11.42578125" style="245"/>
    <col min="10229" max="10229" width="5.5703125" style="245" customWidth="1"/>
    <col min="10230" max="10230" width="14.140625" style="245" customWidth="1"/>
    <col min="10231" max="10472" width="11.42578125" style="245"/>
    <col min="10473" max="10473" width="10.140625" style="245" customWidth="1"/>
    <col min="10474" max="10474" width="10.5703125" style="245" customWidth="1"/>
    <col min="10475" max="10475" width="12.5703125" style="245" customWidth="1"/>
    <col min="10476" max="10476" width="0" style="245" hidden="1" customWidth="1"/>
    <col min="10477" max="10477" width="11.28515625" style="245" customWidth="1"/>
    <col min="10478" max="10479" width="11.42578125" style="245"/>
    <col min="10480" max="10480" width="13.42578125" style="245" customWidth="1"/>
    <col min="10481" max="10481" width="12.140625" style="245" customWidth="1"/>
    <col min="10482" max="10483" width="12.42578125" style="245" customWidth="1"/>
    <col min="10484" max="10484" width="11.42578125" style="245"/>
    <col min="10485" max="10485" width="5.5703125" style="245" customWidth="1"/>
    <col min="10486" max="10486" width="14.140625" style="245" customWidth="1"/>
    <col min="10487" max="10728" width="11.42578125" style="245"/>
    <col min="10729" max="10729" width="10.140625" style="245" customWidth="1"/>
    <col min="10730" max="10730" width="10.5703125" style="245" customWidth="1"/>
    <col min="10731" max="10731" width="12.5703125" style="245" customWidth="1"/>
    <col min="10732" max="10732" width="0" style="245" hidden="1" customWidth="1"/>
    <col min="10733" max="10733" width="11.28515625" style="245" customWidth="1"/>
    <col min="10734" max="10735" width="11.42578125" style="245"/>
    <col min="10736" max="10736" width="13.42578125" style="245" customWidth="1"/>
    <col min="10737" max="10737" width="12.140625" style="245" customWidth="1"/>
    <col min="10738" max="10739" width="12.42578125" style="245" customWidth="1"/>
    <col min="10740" max="10740" width="11.42578125" style="245"/>
    <col min="10741" max="10741" width="5.5703125" style="245" customWidth="1"/>
    <col min="10742" max="10742" width="14.140625" style="245" customWidth="1"/>
    <col min="10743" max="10984" width="11.42578125" style="245"/>
    <col min="10985" max="10985" width="10.140625" style="245" customWidth="1"/>
    <col min="10986" max="10986" width="10.5703125" style="245" customWidth="1"/>
    <col min="10987" max="10987" width="12.5703125" style="245" customWidth="1"/>
    <col min="10988" max="10988" width="0" style="245" hidden="1" customWidth="1"/>
    <col min="10989" max="10989" width="11.28515625" style="245" customWidth="1"/>
    <col min="10990" max="10991" width="11.42578125" style="245"/>
    <col min="10992" max="10992" width="13.42578125" style="245" customWidth="1"/>
    <col min="10993" max="10993" width="12.140625" style="245" customWidth="1"/>
    <col min="10994" max="10995" width="12.42578125" style="245" customWidth="1"/>
    <col min="10996" max="10996" width="11.42578125" style="245"/>
    <col min="10997" max="10997" width="5.5703125" style="245" customWidth="1"/>
    <col min="10998" max="10998" width="14.140625" style="245" customWidth="1"/>
    <col min="10999" max="11240" width="11.42578125" style="245"/>
    <col min="11241" max="11241" width="10.140625" style="245" customWidth="1"/>
    <col min="11242" max="11242" width="10.5703125" style="245" customWidth="1"/>
    <col min="11243" max="11243" width="12.5703125" style="245" customWidth="1"/>
    <col min="11244" max="11244" width="0" style="245" hidden="1" customWidth="1"/>
    <col min="11245" max="11245" width="11.28515625" style="245" customWidth="1"/>
    <col min="11246" max="11247" width="11.42578125" style="245"/>
    <col min="11248" max="11248" width="13.42578125" style="245" customWidth="1"/>
    <col min="11249" max="11249" width="12.140625" style="245" customWidth="1"/>
    <col min="11250" max="11251" width="12.42578125" style="245" customWidth="1"/>
    <col min="11252" max="11252" width="11.42578125" style="245"/>
    <col min="11253" max="11253" width="5.5703125" style="245" customWidth="1"/>
    <col min="11254" max="11254" width="14.140625" style="245" customWidth="1"/>
    <col min="11255" max="11496" width="11.42578125" style="245"/>
    <col min="11497" max="11497" width="10.140625" style="245" customWidth="1"/>
    <col min="11498" max="11498" width="10.5703125" style="245" customWidth="1"/>
    <col min="11499" max="11499" width="12.5703125" style="245" customWidth="1"/>
    <col min="11500" max="11500" width="0" style="245" hidden="1" customWidth="1"/>
    <col min="11501" max="11501" width="11.28515625" style="245" customWidth="1"/>
    <col min="11502" max="11503" width="11.42578125" style="245"/>
    <col min="11504" max="11504" width="13.42578125" style="245" customWidth="1"/>
    <col min="11505" max="11505" width="12.140625" style="245" customWidth="1"/>
    <col min="11506" max="11507" width="12.42578125" style="245" customWidth="1"/>
    <col min="11508" max="11508" width="11.42578125" style="245"/>
    <col min="11509" max="11509" width="5.5703125" style="245" customWidth="1"/>
    <col min="11510" max="11510" width="14.140625" style="245" customWidth="1"/>
    <col min="11511" max="11752" width="11.42578125" style="245"/>
    <col min="11753" max="11753" width="10.140625" style="245" customWidth="1"/>
    <col min="11754" max="11754" width="10.5703125" style="245" customWidth="1"/>
    <col min="11755" max="11755" width="12.5703125" style="245" customWidth="1"/>
    <col min="11756" max="11756" width="0" style="245" hidden="1" customWidth="1"/>
    <col min="11757" max="11757" width="11.28515625" style="245" customWidth="1"/>
    <col min="11758" max="11759" width="11.42578125" style="245"/>
    <col min="11760" max="11760" width="13.42578125" style="245" customWidth="1"/>
    <col min="11761" max="11761" width="12.140625" style="245" customWidth="1"/>
    <col min="11762" max="11763" width="12.42578125" style="245" customWidth="1"/>
    <col min="11764" max="11764" width="11.42578125" style="245"/>
    <col min="11765" max="11765" width="5.5703125" style="245" customWidth="1"/>
    <col min="11766" max="11766" width="14.140625" style="245" customWidth="1"/>
    <col min="11767" max="12008" width="11.42578125" style="245"/>
    <col min="12009" max="12009" width="10.140625" style="245" customWidth="1"/>
    <col min="12010" max="12010" width="10.5703125" style="245" customWidth="1"/>
    <col min="12011" max="12011" width="12.5703125" style="245" customWidth="1"/>
    <col min="12012" max="12012" width="0" style="245" hidden="1" customWidth="1"/>
    <col min="12013" max="12013" width="11.28515625" style="245" customWidth="1"/>
    <col min="12014" max="12015" width="11.42578125" style="245"/>
    <col min="12016" max="12016" width="13.42578125" style="245" customWidth="1"/>
    <col min="12017" max="12017" width="12.140625" style="245" customWidth="1"/>
    <col min="12018" max="12019" width="12.42578125" style="245" customWidth="1"/>
    <col min="12020" max="12020" width="11.42578125" style="245"/>
    <col min="12021" max="12021" width="5.5703125" style="245" customWidth="1"/>
    <col min="12022" max="12022" width="14.140625" style="245" customWidth="1"/>
    <col min="12023" max="12264" width="11.42578125" style="245"/>
    <col min="12265" max="12265" width="10.140625" style="245" customWidth="1"/>
    <col min="12266" max="12266" width="10.5703125" style="245" customWidth="1"/>
    <col min="12267" max="12267" width="12.5703125" style="245" customWidth="1"/>
    <col min="12268" max="12268" width="0" style="245" hidden="1" customWidth="1"/>
    <col min="12269" max="12269" width="11.28515625" style="245" customWidth="1"/>
    <col min="12270" max="12271" width="11.42578125" style="245"/>
    <col min="12272" max="12272" width="13.42578125" style="245" customWidth="1"/>
    <col min="12273" max="12273" width="12.140625" style="245" customWidth="1"/>
    <col min="12274" max="12275" width="12.42578125" style="245" customWidth="1"/>
    <col min="12276" max="12276" width="11.42578125" style="245"/>
    <col min="12277" max="12277" width="5.5703125" style="245" customWidth="1"/>
    <col min="12278" max="12278" width="14.140625" style="245" customWidth="1"/>
    <col min="12279" max="12520" width="11.42578125" style="245"/>
    <col min="12521" max="12521" width="10.140625" style="245" customWidth="1"/>
    <col min="12522" max="12522" width="10.5703125" style="245" customWidth="1"/>
    <col min="12523" max="12523" width="12.5703125" style="245" customWidth="1"/>
    <col min="12524" max="12524" width="0" style="245" hidden="1" customWidth="1"/>
    <col min="12525" max="12525" width="11.28515625" style="245" customWidth="1"/>
    <col min="12526" max="12527" width="11.42578125" style="245"/>
    <col min="12528" max="12528" width="13.42578125" style="245" customWidth="1"/>
    <col min="12529" max="12529" width="12.140625" style="245" customWidth="1"/>
    <col min="12530" max="12531" width="12.42578125" style="245" customWidth="1"/>
    <col min="12532" max="12532" width="11.42578125" style="245"/>
    <col min="12533" max="12533" width="5.5703125" style="245" customWidth="1"/>
    <col min="12534" max="12534" width="14.140625" style="245" customWidth="1"/>
    <col min="12535" max="12776" width="11.42578125" style="245"/>
    <col min="12777" max="12777" width="10.140625" style="245" customWidth="1"/>
    <col min="12778" max="12778" width="10.5703125" style="245" customWidth="1"/>
    <col min="12779" max="12779" width="12.5703125" style="245" customWidth="1"/>
    <col min="12780" max="12780" width="0" style="245" hidden="1" customWidth="1"/>
    <col min="12781" max="12781" width="11.28515625" style="245" customWidth="1"/>
    <col min="12782" max="12783" width="11.42578125" style="245"/>
    <col min="12784" max="12784" width="13.42578125" style="245" customWidth="1"/>
    <col min="12785" max="12785" width="12.140625" style="245" customWidth="1"/>
    <col min="12786" max="12787" width="12.42578125" style="245" customWidth="1"/>
    <col min="12788" max="12788" width="11.42578125" style="245"/>
    <col min="12789" max="12789" width="5.5703125" style="245" customWidth="1"/>
    <col min="12790" max="12790" width="14.140625" style="245" customWidth="1"/>
    <col min="12791" max="13032" width="11.42578125" style="245"/>
    <col min="13033" max="13033" width="10.140625" style="245" customWidth="1"/>
    <col min="13034" max="13034" width="10.5703125" style="245" customWidth="1"/>
    <col min="13035" max="13035" width="12.5703125" style="245" customWidth="1"/>
    <col min="13036" max="13036" width="0" style="245" hidden="1" customWidth="1"/>
    <col min="13037" max="13037" width="11.28515625" style="245" customWidth="1"/>
    <col min="13038" max="13039" width="11.42578125" style="245"/>
    <col min="13040" max="13040" width="13.42578125" style="245" customWidth="1"/>
    <col min="13041" max="13041" width="12.140625" style="245" customWidth="1"/>
    <col min="13042" max="13043" width="12.42578125" style="245" customWidth="1"/>
    <col min="13044" max="13044" width="11.42578125" style="245"/>
    <col min="13045" max="13045" width="5.5703125" style="245" customWidth="1"/>
    <col min="13046" max="13046" width="14.140625" style="245" customWidth="1"/>
    <col min="13047" max="13288" width="11.42578125" style="245"/>
    <col min="13289" max="13289" width="10.140625" style="245" customWidth="1"/>
    <col min="13290" max="13290" width="10.5703125" style="245" customWidth="1"/>
    <col min="13291" max="13291" width="12.5703125" style="245" customWidth="1"/>
    <col min="13292" max="13292" width="0" style="245" hidden="1" customWidth="1"/>
    <col min="13293" max="13293" width="11.28515625" style="245" customWidth="1"/>
    <col min="13294" max="13295" width="11.42578125" style="245"/>
    <col min="13296" max="13296" width="13.42578125" style="245" customWidth="1"/>
    <col min="13297" max="13297" width="12.140625" style="245" customWidth="1"/>
    <col min="13298" max="13299" width="12.42578125" style="245" customWidth="1"/>
    <col min="13300" max="13300" width="11.42578125" style="245"/>
    <col min="13301" max="13301" width="5.5703125" style="245" customWidth="1"/>
    <col min="13302" max="13302" width="14.140625" style="245" customWidth="1"/>
    <col min="13303" max="13544" width="11.42578125" style="245"/>
    <col min="13545" max="13545" width="10.140625" style="245" customWidth="1"/>
    <col min="13546" max="13546" width="10.5703125" style="245" customWidth="1"/>
    <col min="13547" max="13547" width="12.5703125" style="245" customWidth="1"/>
    <col min="13548" max="13548" width="0" style="245" hidden="1" customWidth="1"/>
    <col min="13549" max="13549" width="11.28515625" style="245" customWidth="1"/>
    <col min="13550" max="13551" width="11.42578125" style="245"/>
    <col min="13552" max="13552" width="13.42578125" style="245" customWidth="1"/>
    <col min="13553" max="13553" width="12.140625" style="245" customWidth="1"/>
    <col min="13554" max="13555" width="12.42578125" style="245" customWidth="1"/>
    <col min="13556" max="13556" width="11.42578125" style="245"/>
    <col min="13557" max="13557" width="5.5703125" style="245" customWidth="1"/>
    <col min="13558" max="13558" width="14.140625" style="245" customWidth="1"/>
    <col min="13559" max="13800" width="11.42578125" style="245"/>
    <col min="13801" max="13801" width="10.140625" style="245" customWidth="1"/>
    <col min="13802" max="13802" width="10.5703125" style="245" customWidth="1"/>
    <col min="13803" max="13803" width="12.5703125" style="245" customWidth="1"/>
    <col min="13804" max="13804" width="0" style="245" hidden="1" customWidth="1"/>
    <col min="13805" max="13805" width="11.28515625" style="245" customWidth="1"/>
    <col min="13806" max="13807" width="11.42578125" style="245"/>
    <col min="13808" max="13808" width="13.42578125" style="245" customWidth="1"/>
    <col min="13809" max="13809" width="12.140625" style="245" customWidth="1"/>
    <col min="13810" max="13811" width="12.42578125" style="245" customWidth="1"/>
    <col min="13812" max="13812" width="11.42578125" style="245"/>
    <col min="13813" max="13813" width="5.5703125" style="245" customWidth="1"/>
    <col min="13814" max="13814" width="14.140625" style="245" customWidth="1"/>
    <col min="13815" max="14056" width="11.42578125" style="245"/>
    <col min="14057" max="14057" width="10.140625" style="245" customWidth="1"/>
    <col min="14058" max="14058" width="10.5703125" style="245" customWidth="1"/>
    <col min="14059" max="14059" width="12.5703125" style="245" customWidth="1"/>
    <col min="14060" max="14060" width="0" style="245" hidden="1" customWidth="1"/>
    <col min="14061" max="14061" width="11.28515625" style="245" customWidth="1"/>
    <col min="14062" max="14063" width="11.42578125" style="245"/>
    <col min="14064" max="14064" width="13.42578125" style="245" customWidth="1"/>
    <col min="14065" max="14065" width="12.140625" style="245" customWidth="1"/>
    <col min="14066" max="14067" width="12.42578125" style="245" customWidth="1"/>
    <col min="14068" max="14068" width="11.42578125" style="245"/>
    <col min="14069" max="14069" width="5.5703125" style="245" customWidth="1"/>
    <col min="14070" max="14070" width="14.140625" style="245" customWidth="1"/>
    <col min="14071" max="14312" width="11.42578125" style="245"/>
    <col min="14313" max="14313" width="10.140625" style="245" customWidth="1"/>
    <col min="14314" max="14314" width="10.5703125" style="245" customWidth="1"/>
    <col min="14315" max="14315" width="12.5703125" style="245" customWidth="1"/>
    <col min="14316" max="14316" width="0" style="245" hidden="1" customWidth="1"/>
    <col min="14317" max="14317" width="11.28515625" style="245" customWidth="1"/>
    <col min="14318" max="14319" width="11.42578125" style="245"/>
    <col min="14320" max="14320" width="13.42578125" style="245" customWidth="1"/>
    <col min="14321" max="14321" width="12.140625" style="245" customWidth="1"/>
    <col min="14322" max="14323" width="12.42578125" style="245" customWidth="1"/>
    <col min="14324" max="14324" width="11.42578125" style="245"/>
    <col min="14325" max="14325" width="5.5703125" style="245" customWidth="1"/>
    <col min="14326" max="14326" width="14.140625" style="245" customWidth="1"/>
    <col min="14327" max="14568" width="11.42578125" style="245"/>
    <col min="14569" max="14569" width="10.140625" style="245" customWidth="1"/>
    <col min="14570" max="14570" width="10.5703125" style="245" customWidth="1"/>
    <col min="14571" max="14571" width="12.5703125" style="245" customWidth="1"/>
    <col min="14572" max="14572" width="0" style="245" hidden="1" customWidth="1"/>
    <col min="14573" max="14573" width="11.28515625" style="245" customWidth="1"/>
    <col min="14574" max="14575" width="11.42578125" style="245"/>
    <col min="14576" max="14576" width="13.42578125" style="245" customWidth="1"/>
    <col min="14577" max="14577" width="12.140625" style="245" customWidth="1"/>
    <col min="14578" max="14579" width="12.42578125" style="245" customWidth="1"/>
    <col min="14580" max="14580" width="11.42578125" style="245"/>
    <col min="14581" max="14581" width="5.5703125" style="245" customWidth="1"/>
    <col min="14582" max="14582" width="14.140625" style="245" customWidth="1"/>
    <col min="14583" max="14824" width="11.42578125" style="245"/>
    <col min="14825" max="14825" width="10.140625" style="245" customWidth="1"/>
    <col min="14826" max="14826" width="10.5703125" style="245" customWidth="1"/>
    <col min="14827" max="14827" width="12.5703125" style="245" customWidth="1"/>
    <col min="14828" max="14828" width="0" style="245" hidden="1" customWidth="1"/>
    <col min="14829" max="14829" width="11.28515625" style="245" customWidth="1"/>
    <col min="14830" max="14831" width="11.42578125" style="245"/>
    <col min="14832" max="14832" width="13.42578125" style="245" customWidth="1"/>
    <col min="14833" max="14833" width="12.140625" style="245" customWidth="1"/>
    <col min="14834" max="14835" width="12.42578125" style="245" customWidth="1"/>
    <col min="14836" max="14836" width="11.42578125" style="245"/>
    <col min="14837" max="14837" width="5.5703125" style="245" customWidth="1"/>
    <col min="14838" max="14838" width="14.140625" style="245" customWidth="1"/>
    <col min="14839" max="15080" width="11.42578125" style="245"/>
    <col min="15081" max="15081" width="10.140625" style="245" customWidth="1"/>
    <col min="15082" max="15082" width="10.5703125" style="245" customWidth="1"/>
    <col min="15083" max="15083" width="12.5703125" style="245" customWidth="1"/>
    <col min="15084" max="15084" width="0" style="245" hidden="1" customWidth="1"/>
    <col min="15085" max="15085" width="11.28515625" style="245" customWidth="1"/>
    <col min="15086" max="15087" width="11.42578125" style="245"/>
    <col min="15088" max="15088" width="13.42578125" style="245" customWidth="1"/>
    <col min="15089" max="15089" width="12.140625" style="245" customWidth="1"/>
    <col min="15090" max="15091" width="12.42578125" style="245" customWidth="1"/>
    <col min="15092" max="15092" width="11.42578125" style="245"/>
    <col min="15093" max="15093" width="5.5703125" style="245" customWidth="1"/>
    <col min="15094" max="15094" width="14.140625" style="245" customWidth="1"/>
    <col min="15095" max="15336" width="11.42578125" style="245"/>
    <col min="15337" max="15337" width="10.140625" style="245" customWidth="1"/>
    <col min="15338" max="15338" width="10.5703125" style="245" customWidth="1"/>
    <col min="15339" max="15339" width="12.5703125" style="245" customWidth="1"/>
    <col min="15340" max="15340" width="0" style="245" hidden="1" customWidth="1"/>
    <col min="15341" max="15341" width="11.28515625" style="245" customWidth="1"/>
    <col min="15342" max="15343" width="11.42578125" style="245"/>
    <col min="15344" max="15344" width="13.42578125" style="245" customWidth="1"/>
    <col min="15345" max="15345" width="12.140625" style="245" customWidth="1"/>
    <col min="15346" max="15347" width="12.42578125" style="245" customWidth="1"/>
    <col min="15348" max="15348" width="11.42578125" style="245"/>
    <col min="15349" max="15349" width="5.5703125" style="245" customWidth="1"/>
    <col min="15350" max="15350" width="14.140625" style="245" customWidth="1"/>
    <col min="15351" max="15592" width="11.42578125" style="245"/>
    <col min="15593" max="15593" width="10.140625" style="245" customWidth="1"/>
    <col min="15594" max="15594" width="10.5703125" style="245" customWidth="1"/>
    <col min="15595" max="15595" width="12.5703125" style="245" customWidth="1"/>
    <col min="15596" max="15596" width="0" style="245" hidden="1" customWidth="1"/>
    <col min="15597" max="15597" width="11.28515625" style="245" customWidth="1"/>
    <col min="15598" max="15599" width="11.42578125" style="245"/>
    <col min="15600" max="15600" width="13.42578125" style="245" customWidth="1"/>
    <col min="15601" max="15601" width="12.140625" style="245" customWidth="1"/>
    <col min="15602" max="15603" width="12.42578125" style="245" customWidth="1"/>
    <col min="15604" max="15604" width="11.42578125" style="245"/>
    <col min="15605" max="15605" width="5.5703125" style="245" customWidth="1"/>
    <col min="15606" max="15606" width="14.140625" style="245" customWidth="1"/>
    <col min="15607" max="15848" width="11.42578125" style="245"/>
    <col min="15849" max="15849" width="10.140625" style="245" customWidth="1"/>
    <col min="15850" max="15850" width="10.5703125" style="245" customWidth="1"/>
    <col min="15851" max="15851" width="12.5703125" style="245" customWidth="1"/>
    <col min="15852" max="15852" width="0" style="245" hidden="1" customWidth="1"/>
    <col min="15853" max="15853" width="11.28515625" style="245" customWidth="1"/>
    <col min="15854" max="15855" width="11.42578125" style="245"/>
    <col min="15856" max="15856" width="13.42578125" style="245" customWidth="1"/>
    <col min="15857" max="15857" width="12.140625" style="245" customWidth="1"/>
    <col min="15858" max="15859" width="12.42578125" style="245" customWidth="1"/>
    <col min="15860" max="15860" width="11.42578125" style="245"/>
    <col min="15861" max="15861" width="5.5703125" style="245" customWidth="1"/>
    <col min="15862" max="15862" width="14.140625" style="245" customWidth="1"/>
    <col min="15863" max="16104" width="11.42578125" style="245"/>
    <col min="16105" max="16105" width="10.140625" style="245" customWidth="1"/>
    <col min="16106" max="16106" width="10.5703125" style="245" customWidth="1"/>
    <col min="16107" max="16107" width="12.5703125" style="245" customWidth="1"/>
    <col min="16108" max="16108" width="0" style="245" hidden="1" customWidth="1"/>
    <col min="16109" max="16109" width="11.28515625" style="245" customWidth="1"/>
    <col min="16110" max="16111" width="11.42578125" style="245"/>
    <col min="16112" max="16112" width="13.42578125" style="245" customWidth="1"/>
    <col min="16113" max="16113" width="12.140625" style="245" customWidth="1"/>
    <col min="16114" max="16115" width="12.42578125" style="245" customWidth="1"/>
    <col min="16116" max="16116" width="11.42578125" style="245"/>
    <col min="16117" max="16117" width="5.5703125" style="245" customWidth="1"/>
    <col min="16118" max="16118" width="14.140625" style="245" customWidth="1"/>
    <col min="16119" max="16384" width="11.42578125" style="245"/>
  </cols>
  <sheetData>
    <row r="1" spans="1:15" s="245" customFormat="1" ht="21.75" customHeight="1" thickBot="1" x14ac:dyDescent="0.3">
      <c r="A1" s="240" t="s">
        <v>14</v>
      </c>
      <c r="B1" s="241"/>
      <c r="C1" s="241"/>
      <c r="D1" s="241"/>
      <c r="E1" s="242"/>
      <c r="F1" s="243" t="s">
        <v>15</v>
      </c>
      <c r="G1" s="243"/>
      <c r="H1" s="243"/>
      <c r="I1" s="243"/>
      <c r="J1" s="243"/>
      <c r="K1" s="243"/>
      <c r="L1" s="243"/>
      <c r="M1" s="243"/>
      <c r="N1" s="243"/>
      <c r="O1" s="244"/>
    </row>
    <row r="2" spans="1:15" s="245" customFormat="1" ht="45" customHeight="1" thickBot="1" x14ac:dyDescent="0.3">
      <c r="A2" s="246"/>
      <c r="B2" s="247"/>
      <c r="C2" s="247"/>
      <c r="D2" s="247"/>
      <c r="E2" s="248"/>
      <c r="F2" s="243" t="s">
        <v>16</v>
      </c>
      <c r="G2" s="243"/>
      <c r="H2" s="243"/>
      <c r="I2" s="243"/>
      <c r="J2" s="243"/>
      <c r="K2" s="243"/>
      <c r="L2" s="243"/>
      <c r="M2" s="243"/>
      <c r="N2" s="243"/>
      <c r="O2" s="244"/>
    </row>
    <row r="3" spans="1:15" s="255" customFormat="1" ht="19.5" customHeight="1" thickBot="1" x14ac:dyDescent="0.3">
      <c r="A3" s="250"/>
      <c r="B3" s="251"/>
      <c r="C3" s="251"/>
      <c r="D3" s="251"/>
      <c r="E3" s="252"/>
      <c r="F3" s="253" t="s">
        <v>17</v>
      </c>
      <c r="G3" s="253"/>
      <c r="H3" s="253"/>
      <c r="I3" s="253"/>
      <c r="J3" s="253"/>
      <c r="K3" s="253"/>
      <c r="L3" s="253"/>
      <c r="M3" s="253"/>
      <c r="N3" s="253"/>
      <c r="O3" s="254"/>
    </row>
    <row r="4" spans="1:15" s="255" customFormat="1" ht="15.75" x14ac:dyDescent="0.25">
      <c r="A4" s="63" t="s">
        <v>18</v>
      </c>
      <c r="B4" s="64"/>
      <c r="C4" s="64"/>
      <c r="D4" s="64"/>
      <c r="E4" s="65" t="s">
        <v>48</v>
      </c>
      <c r="F4" s="65"/>
      <c r="G4" s="65"/>
      <c r="H4" s="66"/>
      <c r="I4" s="66"/>
      <c r="J4" s="66"/>
      <c r="K4" s="66"/>
      <c r="L4" s="66"/>
      <c r="M4" s="66"/>
      <c r="N4" s="66"/>
      <c r="O4" s="67"/>
    </row>
    <row r="5" spans="1:15" s="255" customFormat="1" ht="15.75" x14ac:dyDescent="0.25">
      <c r="A5" s="68" t="s">
        <v>19</v>
      </c>
      <c r="B5" s="69"/>
      <c r="C5" s="69"/>
      <c r="D5" s="69"/>
      <c r="E5" s="70" t="s">
        <v>51</v>
      </c>
      <c r="F5" s="70"/>
      <c r="G5" s="70"/>
      <c r="H5" s="71"/>
      <c r="I5" s="71"/>
      <c r="J5" s="71"/>
      <c r="K5" s="71"/>
      <c r="L5" s="71"/>
      <c r="M5" s="71"/>
      <c r="N5" s="71"/>
      <c r="O5" s="72"/>
    </row>
    <row r="6" spans="1:15" s="255" customFormat="1" ht="15.75" x14ac:dyDescent="0.25">
      <c r="A6" s="68" t="s">
        <v>20</v>
      </c>
      <c r="B6" s="69"/>
      <c r="C6" s="69"/>
      <c r="D6" s="69"/>
      <c r="E6" s="73" t="s">
        <v>50</v>
      </c>
      <c r="F6" s="71"/>
      <c r="G6" s="71"/>
      <c r="H6" s="71"/>
      <c r="I6" s="71"/>
      <c r="J6" s="71"/>
      <c r="K6" s="71"/>
      <c r="L6" s="71"/>
      <c r="M6" s="71"/>
      <c r="N6" s="71"/>
      <c r="O6" s="72"/>
    </row>
    <row r="7" spans="1:15" s="255" customFormat="1" ht="16.5" thickBot="1" x14ac:dyDescent="0.3">
      <c r="A7" s="74"/>
      <c r="B7" s="75"/>
      <c r="C7" s="75"/>
      <c r="D7" s="75"/>
      <c r="E7" s="73"/>
      <c r="F7" s="76"/>
      <c r="G7" s="76"/>
      <c r="H7" s="76"/>
      <c r="I7" s="76"/>
      <c r="J7" s="76"/>
      <c r="K7" s="76"/>
      <c r="L7" s="76"/>
      <c r="M7" s="76"/>
      <c r="N7" s="76"/>
      <c r="O7" s="77"/>
    </row>
    <row r="8" spans="1:15" s="245" customFormat="1" ht="27" thickBot="1" x14ac:dyDescent="0.3">
      <c r="A8" s="78" t="s">
        <v>21</v>
      </c>
      <c r="B8" s="79"/>
      <c r="C8" s="79"/>
      <c r="D8" s="79"/>
      <c r="E8" s="79"/>
      <c r="F8" s="79"/>
      <c r="G8" s="79"/>
      <c r="H8" s="79"/>
      <c r="I8" s="79"/>
      <c r="J8" s="79"/>
      <c r="K8" s="79"/>
      <c r="L8" s="79"/>
      <c r="M8" s="79"/>
      <c r="N8" s="79"/>
      <c r="O8" s="80"/>
    </row>
    <row r="9" spans="1:15" s="245" customFormat="1" ht="15" customHeight="1" x14ac:dyDescent="0.25">
      <c r="A9" s="81" t="s">
        <v>22</v>
      </c>
      <c r="B9" s="82"/>
      <c r="C9" s="83" t="s">
        <v>23</v>
      </c>
      <c r="D9" s="84"/>
      <c r="E9" s="85" t="s">
        <v>24</v>
      </c>
      <c r="F9" s="86"/>
      <c r="G9" s="85" t="s">
        <v>25</v>
      </c>
      <c r="H9" s="86"/>
      <c r="I9" s="87" t="s">
        <v>26</v>
      </c>
      <c r="J9" s="87" t="s">
        <v>27</v>
      </c>
      <c r="K9" s="87" t="s">
        <v>28</v>
      </c>
      <c r="L9" s="88" t="s">
        <v>29</v>
      </c>
      <c r="M9" s="89"/>
      <c r="N9" s="89"/>
      <c r="O9" s="90" t="s">
        <v>30</v>
      </c>
    </row>
    <row r="10" spans="1:15" s="245" customFormat="1" ht="31.5" customHeight="1" thickBot="1" x14ac:dyDescent="0.3">
      <c r="A10" s="91"/>
      <c r="B10" s="92"/>
      <c r="C10" s="93"/>
      <c r="D10" s="94"/>
      <c r="E10" s="93"/>
      <c r="F10" s="95"/>
      <c r="G10" s="93"/>
      <c r="H10" s="95"/>
      <c r="I10" s="96"/>
      <c r="J10" s="96"/>
      <c r="K10" s="96"/>
      <c r="L10" s="97"/>
      <c r="M10" s="98"/>
      <c r="N10" s="98"/>
      <c r="O10" s="99"/>
    </row>
    <row r="11" spans="1:15" s="245" customFormat="1" ht="44.25" customHeight="1" thickBot="1" x14ac:dyDescent="0.3">
      <c r="A11" s="100" t="s">
        <v>62</v>
      </c>
      <c r="B11" s="101"/>
      <c r="C11" s="32">
        <f>O15</f>
        <v>4</v>
      </c>
      <c r="D11" s="33"/>
      <c r="E11" s="61">
        <f>O17</f>
        <v>0</v>
      </c>
      <c r="F11" s="62"/>
      <c r="G11" s="61">
        <f>O19</f>
        <v>3</v>
      </c>
      <c r="H11" s="62"/>
      <c r="I11" s="8">
        <f>O21</f>
        <v>0</v>
      </c>
      <c r="J11" s="8">
        <f>O28</f>
        <v>4.8499999999999996</v>
      </c>
      <c r="K11" s="8">
        <f>O33</f>
        <v>2.4300000000000002</v>
      </c>
      <c r="L11" s="9">
        <f>O38</f>
        <v>3.45</v>
      </c>
      <c r="M11" s="10"/>
      <c r="N11" s="10"/>
      <c r="O11" s="11">
        <f>IF( SUM(C11:L11)&lt;=40,SUM(C11:L11),"EXCEDE LOS 40 PUNTOS")</f>
        <v>17.73</v>
      </c>
    </row>
    <row r="12" spans="1:15" s="245" customFormat="1" ht="16.5" thickTop="1" thickBot="1" x14ac:dyDescent="0.3">
      <c r="A12" s="102"/>
      <c r="B12" s="73"/>
      <c r="C12" s="73"/>
      <c r="D12" s="73"/>
      <c r="E12" s="73"/>
      <c r="F12" s="73"/>
      <c r="G12" s="73"/>
      <c r="H12" s="73"/>
      <c r="I12" s="73"/>
      <c r="J12" s="73"/>
      <c r="K12" s="73"/>
      <c r="L12" s="73"/>
      <c r="M12" s="73"/>
      <c r="N12" s="73"/>
      <c r="O12" s="103"/>
    </row>
    <row r="13" spans="1:15" s="245" customFormat="1" ht="18.75" thickBot="1" x14ac:dyDescent="0.3">
      <c r="A13" s="104" t="s">
        <v>31</v>
      </c>
      <c r="B13" s="105"/>
      <c r="C13" s="105"/>
      <c r="D13" s="105"/>
      <c r="E13" s="105"/>
      <c r="F13" s="105"/>
      <c r="G13" s="105"/>
      <c r="H13" s="105"/>
      <c r="I13" s="105"/>
      <c r="J13" s="105"/>
      <c r="K13" s="105"/>
      <c r="L13" s="105"/>
      <c r="M13" s="105"/>
      <c r="N13" s="106"/>
      <c r="O13" s="107" t="s">
        <v>32</v>
      </c>
    </row>
    <row r="14" spans="1:15" s="245" customFormat="1" ht="24" thickBot="1" x14ac:dyDescent="0.3">
      <c r="A14" s="108" t="s">
        <v>33</v>
      </c>
      <c r="B14" s="109"/>
      <c r="C14" s="109"/>
      <c r="D14" s="109"/>
      <c r="E14" s="109"/>
      <c r="F14" s="109"/>
      <c r="G14" s="109"/>
      <c r="H14" s="109"/>
      <c r="I14" s="109"/>
      <c r="J14" s="109"/>
      <c r="K14" s="109"/>
      <c r="L14" s="109"/>
      <c r="M14" s="110"/>
      <c r="N14" s="73"/>
      <c r="O14" s="103"/>
    </row>
    <row r="15" spans="1:15" s="245" customFormat="1" ht="31.5" customHeight="1" thickBot="1" x14ac:dyDescent="0.3">
      <c r="A15" s="111" t="s">
        <v>34</v>
      </c>
      <c r="B15" s="112"/>
      <c r="C15" s="113"/>
      <c r="D15" s="114" t="s">
        <v>73</v>
      </c>
      <c r="E15" s="115"/>
      <c r="F15" s="115"/>
      <c r="G15" s="115"/>
      <c r="H15" s="115"/>
      <c r="I15" s="115"/>
      <c r="J15" s="115"/>
      <c r="K15" s="115"/>
      <c r="L15" s="115"/>
      <c r="M15" s="116"/>
      <c r="N15" s="117"/>
      <c r="O15" s="24">
        <v>4</v>
      </c>
    </row>
    <row r="16" spans="1:15" s="245" customFormat="1" ht="15.75" thickBot="1" x14ac:dyDescent="0.3">
      <c r="A16" s="118"/>
      <c r="B16" s="73"/>
      <c r="C16" s="73"/>
      <c r="D16" s="119"/>
      <c r="E16" s="73"/>
      <c r="F16" s="73"/>
      <c r="G16" s="73"/>
      <c r="H16" s="73"/>
      <c r="I16" s="73"/>
      <c r="J16" s="73"/>
      <c r="K16" s="73"/>
      <c r="L16" s="73"/>
      <c r="M16" s="73"/>
      <c r="N16" s="73"/>
      <c r="O16" s="120"/>
    </row>
    <row r="17" spans="1:17" s="245" customFormat="1" ht="40.5" customHeight="1" thickBot="1" x14ac:dyDescent="0.3">
      <c r="A17" s="121" t="s">
        <v>35</v>
      </c>
      <c r="B17" s="122"/>
      <c r="C17" s="73"/>
      <c r="D17" s="123"/>
      <c r="E17" s="124"/>
      <c r="F17" s="125"/>
      <c r="G17" s="125"/>
      <c r="H17" s="125"/>
      <c r="I17" s="125"/>
      <c r="J17" s="125"/>
      <c r="K17" s="125"/>
      <c r="L17" s="125"/>
      <c r="M17" s="126"/>
      <c r="N17" s="117"/>
      <c r="O17" s="24"/>
    </row>
    <row r="18" spans="1:17" s="245" customFormat="1" ht="15.75" thickBot="1" x14ac:dyDescent="0.3">
      <c r="A18" s="118"/>
      <c r="B18" s="73"/>
      <c r="C18" s="73"/>
      <c r="D18" s="119"/>
      <c r="E18" s="73"/>
      <c r="F18" s="73"/>
      <c r="G18" s="73"/>
      <c r="H18" s="73"/>
      <c r="I18" s="73"/>
      <c r="J18" s="73"/>
      <c r="K18" s="73"/>
      <c r="L18" s="73"/>
      <c r="M18" s="73"/>
      <c r="N18" s="73"/>
      <c r="O18" s="120"/>
    </row>
    <row r="19" spans="1:17" s="245" customFormat="1" ht="40.5" customHeight="1" thickBot="1" x14ac:dyDescent="0.3">
      <c r="A19" s="121" t="s">
        <v>36</v>
      </c>
      <c r="B19" s="122"/>
      <c r="C19" s="113"/>
      <c r="D19" s="127"/>
      <c r="E19" s="125" t="s">
        <v>80</v>
      </c>
      <c r="F19" s="125"/>
      <c r="G19" s="125"/>
      <c r="H19" s="125"/>
      <c r="I19" s="125"/>
      <c r="J19" s="125"/>
      <c r="K19" s="125"/>
      <c r="L19" s="125"/>
      <c r="M19" s="126"/>
      <c r="N19" s="117"/>
      <c r="O19" s="24">
        <v>3</v>
      </c>
    </row>
    <row r="20" spans="1:17" s="245" customFormat="1" ht="15.75" thickBot="1" x14ac:dyDescent="0.3">
      <c r="A20" s="118"/>
      <c r="B20" s="73"/>
      <c r="C20" s="73"/>
      <c r="D20" s="73"/>
      <c r="E20" s="73"/>
      <c r="F20" s="73"/>
      <c r="G20" s="73"/>
      <c r="H20" s="73"/>
      <c r="I20" s="73"/>
      <c r="J20" s="73"/>
      <c r="K20" s="73"/>
      <c r="L20" s="73"/>
      <c r="M20" s="73"/>
      <c r="N20" s="73"/>
      <c r="O20" s="120"/>
    </row>
    <row r="21" spans="1:17" s="245" customFormat="1" ht="48.75" customHeight="1" thickBot="1" x14ac:dyDescent="0.3">
      <c r="A21" s="121" t="s">
        <v>37</v>
      </c>
      <c r="B21" s="122"/>
      <c r="C21" s="113"/>
      <c r="D21" s="128"/>
      <c r="E21" s="129"/>
      <c r="F21" s="129"/>
      <c r="G21" s="129"/>
      <c r="H21" s="129"/>
      <c r="I21" s="129"/>
      <c r="J21" s="129"/>
      <c r="K21" s="129"/>
      <c r="L21" s="129"/>
      <c r="M21" s="130"/>
      <c r="N21" s="117"/>
      <c r="O21" s="24"/>
    </row>
    <row r="22" spans="1:17" s="245" customFormat="1" ht="16.5" thickBot="1" x14ac:dyDescent="0.3">
      <c r="A22" s="131"/>
      <c r="B22" s="132"/>
      <c r="C22" s="133"/>
      <c r="D22" s="134"/>
      <c r="E22" s="134"/>
      <c r="F22" s="134"/>
      <c r="G22" s="134"/>
      <c r="H22" s="134"/>
      <c r="I22" s="134"/>
      <c r="J22" s="134"/>
      <c r="K22" s="134"/>
      <c r="L22" s="134"/>
      <c r="M22" s="134"/>
      <c r="N22" s="133"/>
      <c r="O22" s="120"/>
    </row>
    <row r="23" spans="1:17" s="245" customFormat="1" ht="19.5" thickTop="1" thickBot="1" x14ac:dyDescent="0.3">
      <c r="A23" s="135" t="s">
        <v>38</v>
      </c>
      <c r="B23" s="136"/>
      <c r="C23" s="136"/>
      <c r="D23" s="136"/>
      <c r="E23" s="136"/>
      <c r="F23" s="136"/>
      <c r="G23" s="136"/>
      <c r="H23" s="136"/>
      <c r="I23" s="136"/>
      <c r="J23" s="136"/>
      <c r="K23" s="136"/>
      <c r="L23" s="136"/>
      <c r="M23" s="137"/>
      <c r="N23" s="73"/>
      <c r="O23" s="138">
        <f>IF( SUM(O15:O21)&lt;=10,SUM(O15:O21),"EXCEDE LOS 10 PUNTOS VALIDOS")</f>
        <v>7</v>
      </c>
    </row>
    <row r="24" spans="1:17" s="245" customFormat="1" ht="18.75" thickBot="1" x14ac:dyDescent="0.3">
      <c r="A24" s="139"/>
      <c r="B24" s="140"/>
      <c r="C24" s="140"/>
      <c r="D24" s="140"/>
      <c r="E24" s="140"/>
      <c r="F24" s="140"/>
      <c r="G24" s="140"/>
      <c r="H24" s="140"/>
      <c r="I24" s="140"/>
      <c r="J24" s="140"/>
      <c r="K24" s="140"/>
      <c r="L24" s="140"/>
      <c r="M24" s="140"/>
      <c r="N24" s="73"/>
      <c r="O24" s="120"/>
    </row>
    <row r="25" spans="1:17" s="245" customFormat="1" ht="24" thickBot="1" x14ac:dyDescent="0.3">
      <c r="A25" s="108" t="s">
        <v>39</v>
      </c>
      <c r="B25" s="109"/>
      <c r="C25" s="109"/>
      <c r="D25" s="109"/>
      <c r="E25" s="109"/>
      <c r="F25" s="109"/>
      <c r="G25" s="109"/>
      <c r="H25" s="109"/>
      <c r="I25" s="109"/>
      <c r="J25" s="109"/>
      <c r="K25" s="109"/>
      <c r="L25" s="109"/>
      <c r="M25" s="110"/>
      <c r="N25" s="73"/>
      <c r="O25" s="120"/>
    </row>
    <row r="26" spans="1:17" s="245" customFormat="1" ht="409.5" customHeight="1" thickBot="1" x14ac:dyDescent="0.3">
      <c r="A26" s="111" t="s">
        <v>40</v>
      </c>
      <c r="B26" s="112"/>
      <c r="C26" s="113"/>
      <c r="D26" s="114" t="s">
        <v>123</v>
      </c>
      <c r="E26" s="115"/>
      <c r="F26" s="115"/>
      <c r="G26" s="115"/>
      <c r="H26" s="115"/>
      <c r="I26" s="115"/>
      <c r="J26" s="115"/>
      <c r="K26" s="115"/>
      <c r="L26" s="115"/>
      <c r="M26" s="116"/>
      <c r="N26" s="117"/>
      <c r="O26" s="298">
        <f>0.23+1+2.68+0.42+0.25+0.27</f>
        <v>4.8499999999999996</v>
      </c>
    </row>
    <row r="27" spans="1:17" s="245" customFormat="1" ht="16.5" thickBot="1" x14ac:dyDescent="0.3">
      <c r="A27" s="131"/>
      <c r="B27" s="132"/>
      <c r="C27" s="133"/>
      <c r="D27" s="134"/>
      <c r="E27" s="134"/>
      <c r="F27" s="134"/>
      <c r="G27" s="134"/>
      <c r="H27" s="134"/>
      <c r="I27" s="134"/>
      <c r="J27" s="134"/>
      <c r="K27" s="134"/>
      <c r="L27" s="134"/>
      <c r="M27" s="134"/>
      <c r="N27" s="133"/>
      <c r="O27" s="120"/>
    </row>
    <row r="28" spans="1:17" s="245" customFormat="1" ht="19.5" thickTop="1" thickBot="1" x14ac:dyDescent="0.3">
      <c r="A28" s="135" t="s">
        <v>41</v>
      </c>
      <c r="B28" s="136"/>
      <c r="C28" s="136"/>
      <c r="D28" s="136"/>
      <c r="E28" s="136"/>
      <c r="F28" s="136"/>
      <c r="G28" s="136"/>
      <c r="H28" s="136"/>
      <c r="I28" s="136"/>
      <c r="J28" s="136"/>
      <c r="K28" s="136"/>
      <c r="L28" s="136"/>
      <c r="M28" s="137"/>
      <c r="N28" s="133"/>
      <c r="O28" s="138">
        <f>IF(O26&lt;=10,O26,"EXCEDE LOS 10 PUNTOS PERMITIDOS")</f>
        <v>4.8499999999999996</v>
      </c>
      <c r="Q28" s="262"/>
    </row>
    <row r="29" spans="1:17" s="245" customFormat="1" ht="15.75" thickBot="1" x14ac:dyDescent="0.3">
      <c r="A29" s="142"/>
      <c r="B29" s="143"/>
      <c r="C29" s="143"/>
      <c r="D29" s="143"/>
      <c r="E29" s="143"/>
      <c r="F29" s="143"/>
      <c r="G29" s="143"/>
      <c r="H29" s="143"/>
      <c r="I29" s="143"/>
      <c r="J29" s="143"/>
      <c r="K29" s="143"/>
      <c r="L29" s="143"/>
      <c r="M29" s="143"/>
      <c r="N29" s="143"/>
      <c r="O29" s="120"/>
    </row>
    <row r="30" spans="1:17" s="245" customFormat="1" ht="24" thickBot="1" x14ac:dyDescent="0.3">
      <c r="A30" s="108" t="s">
        <v>42</v>
      </c>
      <c r="B30" s="109"/>
      <c r="C30" s="109"/>
      <c r="D30" s="109"/>
      <c r="E30" s="109"/>
      <c r="F30" s="109"/>
      <c r="G30" s="109"/>
      <c r="H30" s="109"/>
      <c r="I30" s="109"/>
      <c r="J30" s="109"/>
      <c r="K30" s="109"/>
      <c r="L30" s="109"/>
      <c r="M30" s="110"/>
      <c r="N30" s="143"/>
      <c r="O30" s="120"/>
    </row>
    <row r="31" spans="1:17" s="245" customFormat="1" ht="312" customHeight="1" thickBot="1" x14ac:dyDescent="0.3">
      <c r="A31" s="111" t="s">
        <v>43</v>
      </c>
      <c r="B31" s="112"/>
      <c r="C31" s="113"/>
      <c r="D31" s="114" t="s">
        <v>124</v>
      </c>
      <c r="E31" s="115"/>
      <c r="F31" s="115"/>
      <c r="G31" s="115"/>
      <c r="H31" s="115"/>
      <c r="I31" s="115"/>
      <c r="J31" s="115"/>
      <c r="K31" s="115"/>
      <c r="L31" s="115"/>
      <c r="M31" s="116"/>
      <c r="N31" s="117"/>
      <c r="O31" s="24">
        <f>0.03+0.73+0.06+1.61</f>
        <v>2.4300000000000002</v>
      </c>
    </row>
    <row r="32" spans="1:17" s="245" customFormat="1" ht="15.75" thickBot="1" x14ac:dyDescent="0.3">
      <c r="A32" s="144"/>
      <c r="B32" s="73"/>
      <c r="C32" s="73"/>
      <c r="D32" s="73"/>
      <c r="E32" s="73"/>
      <c r="F32" s="73"/>
      <c r="G32" s="73"/>
      <c r="H32" s="73"/>
      <c r="I32" s="73"/>
      <c r="J32" s="73"/>
      <c r="K32" s="73"/>
      <c r="L32" s="73"/>
      <c r="M32" s="73"/>
      <c r="N32" s="73"/>
      <c r="O32" s="120"/>
    </row>
    <row r="33" spans="1:26" s="245" customFormat="1" ht="19.5" thickTop="1" thickBot="1" x14ac:dyDescent="0.3">
      <c r="A33" s="135" t="s">
        <v>44</v>
      </c>
      <c r="B33" s="136"/>
      <c r="C33" s="136"/>
      <c r="D33" s="136"/>
      <c r="E33" s="136"/>
      <c r="F33" s="136"/>
      <c r="G33" s="136"/>
      <c r="H33" s="136"/>
      <c r="I33" s="136"/>
      <c r="J33" s="136"/>
      <c r="K33" s="136"/>
      <c r="L33" s="136"/>
      <c r="M33" s="137"/>
      <c r="N33" s="133"/>
      <c r="O33" s="138">
        <f>IF(O31&lt;=10,O31,"EXCEDE LOS 10 PUNTOS PERMITIDOS")</f>
        <v>2.4300000000000002</v>
      </c>
    </row>
    <row r="34" spans="1:26" s="245" customFormat="1" ht="15.75" thickBot="1" x14ac:dyDescent="0.3">
      <c r="A34" s="144"/>
      <c r="B34" s="73"/>
      <c r="C34" s="73"/>
      <c r="D34" s="73"/>
      <c r="E34" s="73"/>
      <c r="F34" s="73"/>
      <c r="G34" s="73"/>
      <c r="H34" s="73"/>
      <c r="I34" s="73"/>
      <c r="J34" s="73"/>
      <c r="K34" s="73"/>
      <c r="L34" s="73"/>
      <c r="M34" s="73"/>
      <c r="N34" s="73"/>
      <c r="O34" s="120"/>
    </row>
    <row r="35" spans="1:26" s="245" customFormat="1" ht="24" thickBot="1" x14ac:dyDescent="0.3">
      <c r="A35" s="108" t="s">
        <v>45</v>
      </c>
      <c r="B35" s="109"/>
      <c r="C35" s="109"/>
      <c r="D35" s="109"/>
      <c r="E35" s="109"/>
      <c r="F35" s="109"/>
      <c r="G35" s="109"/>
      <c r="H35" s="109"/>
      <c r="I35" s="109"/>
      <c r="J35" s="109"/>
      <c r="K35" s="109"/>
      <c r="L35" s="109"/>
      <c r="M35" s="110"/>
      <c r="N35" s="73"/>
      <c r="O35" s="120"/>
    </row>
    <row r="36" spans="1:26" s="245" customFormat="1" ht="342" customHeight="1" thickBot="1" x14ac:dyDescent="0.3">
      <c r="A36" s="121" t="s">
        <v>46</v>
      </c>
      <c r="B36" s="122"/>
      <c r="C36" s="113"/>
      <c r="D36" s="114" t="s">
        <v>107</v>
      </c>
      <c r="E36" s="115"/>
      <c r="F36" s="115"/>
      <c r="G36" s="115"/>
      <c r="H36" s="115"/>
      <c r="I36" s="115"/>
      <c r="J36" s="115"/>
      <c r="K36" s="115"/>
      <c r="L36" s="115"/>
      <c r="M36" s="116"/>
      <c r="N36" s="117"/>
      <c r="O36" s="24">
        <f>2+0.5+0.45+0.5</f>
        <v>3.45</v>
      </c>
    </row>
    <row r="37" spans="1:26" s="245" customFormat="1" ht="16.5" thickBot="1" x14ac:dyDescent="0.3">
      <c r="A37" s="131"/>
      <c r="B37" s="132"/>
      <c r="C37" s="133"/>
      <c r="D37" s="134"/>
      <c r="E37" s="134"/>
      <c r="F37" s="134"/>
      <c r="G37" s="134"/>
      <c r="H37" s="134"/>
      <c r="I37" s="134"/>
      <c r="J37" s="134"/>
      <c r="K37" s="134"/>
      <c r="L37" s="134"/>
      <c r="M37" s="134"/>
      <c r="N37" s="133"/>
      <c r="O37" s="141"/>
    </row>
    <row r="38" spans="1:26" s="245" customFormat="1" ht="19.5" thickTop="1" thickBot="1" x14ac:dyDescent="0.3">
      <c r="A38" s="135" t="s">
        <v>47</v>
      </c>
      <c r="B38" s="136"/>
      <c r="C38" s="136"/>
      <c r="D38" s="136"/>
      <c r="E38" s="136"/>
      <c r="F38" s="136"/>
      <c r="G38" s="136"/>
      <c r="H38" s="136"/>
      <c r="I38" s="136"/>
      <c r="J38" s="136"/>
      <c r="K38" s="136"/>
      <c r="L38" s="136"/>
      <c r="M38" s="137"/>
      <c r="N38" s="133"/>
      <c r="O38" s="138">
        <f>IF(O36&lt;=10,O36,"EXCEDE LOS 10 PUNTOS PERMITIDOS")</f>
        <v>3.45</v>
      </c>
    </row>
    <row r="39" spans="1:26" s="245" customFormat="1" x14ac:dyDescent="0.25">
      <c r="A39" s="144"/>
      <c r="B39" s="73"/>
      <c r="C39" s="73"/>
      <c r="D39" s="73"/>
      <c r="E39" s="73"/>
      <c r="F39" s="73"/>
      <c r="G39" s="73"/>
      <c r="H39" s="73"/>
      <c r="I39" s="73"/>
      <c r="J39" s="73"/>
      <c r="K39" s="73"/>
      <c r="L39" s="73"/>
      <c r="M39" s="73"/>
      <c r="N39" s="73"/>
      <c r="O39" s="120"/>
    </row>
    <row r="40" spans="1:26" s="245" customFormat="1" ht="15.75" thickBot="1" x14ac:dyDescent="0.3">
      <c r="A40" s="144"/>
      <c r="B40" s="73"/>
      <c r="C40" s="73"/>
      <c r="D40" s="73"/>
      <c r="E40" s="73"/>
      <c r="F40" s="73"/>
      <c r="G40" s="73"/>
      <c r="H40" s="73"/>
      <c r="I40" s="73"/>
      <c r="J40" s="73"/>
      <c r="K40" s="73"/>
      <c r="L40" s="73"/>
      <c r="M40" s="73"/>
      <c r="N40" s="73"/>
      <c r="O40" s="145"/>
    </row>
    <row r="41" spans="1:26" s="245" customFormat="1" ht="24.75" thickTop="1" thickBot="1" x14ac:dyDescent="0.3">
      <c r="A41" s="146" t="s">
        <v>30</v>
      </c>
      <c r="B41" s="147"/>
      <c r="C41" s="147"/>
      <c r="D41" s="147"/>
      <c r="E41" s="147"/>
      <c r="F41" s="147"/>
      <c r="G41" s="147"/>
      <c r="H41" s="147"/>
      <c r="I41" s="147"/>
      <c r="J41" s="147"/>
      <c r="K41" s="147"/>
      <c r="L41" s="147"/>
      <c r="M41" s="148"/>
      <c r="N41" s="149"/>
      <c r="O41" s="150">
        <f>IF((O23+O28+O33+O38)&lt;=40,(O23+O28+O33+O38),"ERROR EXCEDE LOS 40 PUNTOS")</f>
        <v>17.73</v>
      </c>
    </row>
    <row r="42" spans="1:26" s="245" customFormat="1" x14ac:dyDescent="0.25">
      <c r="A42" s="151"/>
      <c r="B42" s="73"/>
      <c r="C42" s="73"/>
      <c r="D42" s="73"/>
      <c r="E42" s="73"/>
      <c r="F42" s="73"/>
      <c r="G42" s="73"/>
      <c r="H42" s="73"/>
      <c r="I42" s="73"/>
      <c r="J42" s="73"/>
      <c r="K42" s="73"/>
      <c r="L42" s="73"/>
      <c r="M42" s="73"/>
      <c r="N42" s="73"/>
      <c r="O42" s="152"/>
    </row>
    <row r="43" spans="1:26" s="245" customFormat="1" x14ac:dyDescent="0.25">
      <c r="A43" s="151"/>
      <c r="B43" s="73"/>
      <c r="C43" s="73"/>
      <c r="D43" s="73"/>
      <c r="E43" s="73"/>
      <c r="F43" s="73"/>
      <c r="G43" s="73"/>
      <c r="H43" s="73"/>
      <c r="I43" s="73"/>
      <c r="J43" s="73"/>
      <c r="K43" s="73"/>
      <c r="L43" s="73"/>
      <c r="M43" s="73"/>
      <c r="N43" s="73"/>
      <c r="O43" s="152"/>
    </row>
    <row r="44" spans="1:26" s="258" customFormat="1" ht="15.75" customHeight="1" x14ac:dyDescent="0.25">
      <c r="A44" s="153"/>
      <c r="B44" s="154"/>
      <c r="C44" s="154"/>
      <c r="D44" s="154"/>
      <c r="E44" s="154"/>
      <c r="F44" s="154"/>
      <c r="G44" s="154"/>
      <c r="H44" s="154"/>
      <c r="I44" s="154"/>
      <c r="J44" s="154"/>
      <c r="K44" s="154"/>
      <c r="L44" s="154"/>
      <c r="M44" s="154"/>
      <c r="N44" s="154"/>
      <c r="O44" s="155"/>
      <c r="P44" s="245"/>
      <c r="Q44" s="245"/>
      <c r="R44" s="245"/>
      <c r="S44" s="245"/>
      <c r="T44" s="245"/>
      <c r="U44" s="245"/>
      <c r="V44" s="245"/>
      <c r="W44" s="245"/>
      <c r="X44" s="245"/>
      <c r="Y44" s="245"/>
      <c r="Z44" s="245"/>
    </row>
    <row r="45" spans="1:26" s="258" customFormat="1" ht="15.75" customHeight="1" thickBot="1" x14ac:dyDescent="0.3">
      <c r="A45" s="153"/>
      <c r="B45" s="154"/>
      <c r="C45" s="154"/>
      <c r="D45" s="154"/>
      <c r="E45" s="154"/>
      <c r="F45" s="154"/>
      <c r="G45" s="154"/>
      <c r="H45" s="154"/>
      <c r="I45" s="154"/>
      <c r="J45" s="154"/>
      <c r="K45" s="154"/>
      <c r="L45" s="154"/>
      <c r="M45" s="154"/>
      <c r="N45" s="154"/>
      <c r="O45" s="155"/>
      <c r="P45" s="245"/>
      <c r="Q45" s="245"/>
      <c r="R45" s="245"/>
      <c r="S45" s="245"/>
      <c r="T45" s="245"/>
      <c r="U45" s="245"/>
      <c r="V45" s="245"/>
      <c r="W45" s="245"/>
      <c r="X45" s="245"/>
      <c r="Y45" s="245"/>
      <c r="Z45" s="245"/>
    </row>
    <row r="46" spans="1:26" s="258" customFormat="1" ht="27" customHeight="1" thickBot="1" x14ac:dyDescent="0.3">
      <c r="A46" s="78" t="s">
        <v>141</v>
      </c>
      <c r="B46" s="79"/>
      <c r="C46" s="79"/>
      <c r="D46" s="79"/>
      <c r="E46" s="79"/>
      <c r="F46" s="79"/>
      <c r="G46" s="79"/>
      <c r="H46" s="79"/>
      <c r="I46" s="79"/>
      <c r="J46" s="79"/>
      <c r="K46" s="79"/>
      <c r="L46" s="79"/>
      <c r="M46" s="79"/>
      <c r="N46" s="79"/>
      <c r="O46" s="80"/>
      <c r="P46" s="245"/>
      <c r="Q46" s="245"/>
      <c r="R46" s="245"/>
      <c r="S46" s="245"/>
      <c r="T46" s="245"/>
      <c r="U46" s="245"/>
      <c r="V46" s="245"/>
      <c r="W46" s="245"/>
      <c r="X46" s="245"/>
      <c r="Y46" s="245"/>
      <c r="Z46" s="245"/>
    </row>
    <row r="47" spans="1:26" s="258" customFormat="1" ht="15.75" customHeight="1" thickBot="1" x14ac:dyDescent="0.3">
      <c r="A47" s="156"/>
      <c r="B47" s="157"/>
      <c r="C47" s="157"/>
      <c r="D47" s="157"/>
      <c r="E47" s="157"/>
      <c r="F47" s="157"/>
      <c r="G47" s="157"/>
      <c r="H47" s="157"/>
      <c r="I47" s="157"/>
      <c r="J47" s="157"/>
      <c r="K47" s="157"/>
      <c r="L47" s="157"/>
      <c r="M47" s="157"/>
      <c r="N47" s="157"/>
      <c r="O47" s="158"/>
      <c r="P47" s="245"/>
      <c r="Q47" s="245"/>
      <c r="R47" s="245"/>
      <c r="S47" s="245"/>
      <c r="T47" s="245"/>
      <c r="U47" s="245"/>
      <c r="V47" s="245"/>
      <c r="W47" s="245"/>
      <c r="X47" s="245"/>
      <c r="Y47" s="245"/>
      <c r="Z47" s="245"/>
    </row>
    <row r="48" spans="1:26" s="258" customFormat="1" ht="45" customHeight="1" x14ac:dyDescent="0.25">
      <c r="A48" s="159" t="s">
        <v>142</v>
      </c>
      <c r="B48" s="159"/>
      <c r="C48" s="159"/>
      <c r="D48" s="159"/>
      <c r="E48" s="159"/>
      <c r="F48" s="160"/>
      <c r="G48" s="160"/>
      <c r="H48" s="160"/>
      <c r="I48" s="161" t="s">
        <v>127</v>
      </c>
      <c r="J48" s="162" t="s">
        <v>128</v>
      </c>
      <c r="K48" s="162" t="s">
        <v>143</v>
      </c>
      <c r="L48" s="163"/>
      <c r="M48" s="164"/>
      <c r="N48" s="157"/>
      <c r="O48" s="165" t="s">
        <v>129</v>
      </c>
      <c r="P48" s="245"/>
      <c r="Q48" s="245"/>
      <c r="R48" s="245"/>
      <c r="S48" s="245"/>
      <c r="T48" s="245"/>
      <c r="U48" s="245"/>
      <c r="V48" s="245"/>
      <c r="W48" s="245"/>
      <c r="X48" s="245"/>
      <c r="Y48" s="245"/>
      <c r="Z48" s="245"/>
    </row>
    <row r="49" spans="1:26" s="258" customFormat="1" ht="15.75" customHeight="1" x14ac:dyDescent="0.25">
      <c r="A49" s="166">
        <v>1</v>
      </c>
      <c r="B49" s="167" t="s">
        <v>144</v>
      </c>
      <c r="C49" s="167"/>
      <c r="D49" s="167"/>
      <c r="E49" s="167"/>
      <c r="F49" s="168"/>
      <c r="G49" s="168"/>
      <c r="H49" s="168"/>
      <c r="I49" s="169" t="s">
        <v>145</v>
      </c>
      <c r="J49" s="170">
        <v>0</v>
      </c>
      <c r="K49" s="170">
        <v>0</v>
      </c>
      <c r="L49" s="171"/>
      <c r="M49" s="143"/>
      <c r="N49" s="143"/>
      <c r="O49" s="170">
        <f>J49+K49</f>
        <v>0</v>
      </c>
      <c r="P49" s="245"/>
      <c r="Q49" s="245"/>
      <c r="R49" s="245"/>
      <c r="S49" s="245"/>
      <c r="T49" s="245"/>
      <c r="U49" s="245"/>
      <c r="V49" s="245"/>
      <c r="W49" s="245"/>
      <c r="X49" s="245"/>
      <c r="Y49" s="245"/>
      <c r="Z49" s="245"/>
    </row>
    <row r="50" spans="1:26" s="258" customFormat="1" ht="15.75" customHeight="1" x14ac:dyDescent="0.25">
      <c r="A50" s="166">
        <v>2</v>
      </c>
      <c r="B50" s="172" t="s">
        <v>146</v>
      </c>
      <c r="C50" s="167"/>
      <c r="D50" s="167"/>
      <c r="E50" s="167"/>
      <c r="F50" s="168"/>
      <c r="G50" s="168"/>
      <c r="H50" s="168"/>
      <c r="I50" s="169" t="s">
        <v>145</v>
      </c>
      <c r="J50" s="170">
        <v>0</v>
      </c>
      <c r="K50" s="170">
        <v>0</v>
      </c>
      <c r="L50" s="171"/>
      <c r="M50" s="143"/>
      <c r="N50" s="143"/>
      <c r="O50" s="170">
        <f t="shared" ref="O50:O56" si="0">J50+K50</f>
        <v>0</v>
      </c>
      <c r="P50" s="245"/>
      <c r="Q50" s="245"/>
      <c r="R50" s="245"/>
      <c r="S50" s="245"/>
      <c r="T50" s="245"/>
      <c r="U50" s="245"/>
      <c r="V50" s="245"/>
      <c r="W50" s="245"/>
      <c r="X50" s="245"/>
      <c r="Y50" s="245"/>
      <c r="Z50" s="245"/>
    </row>
    <row r="51" spans="1:26" s="258" customFormat="1" ht="35.450000000000003" customHeight="1" x14ac:dyDescent="0.25">
      <c r="A51" s="166">
        <v>3</v>
      </c>
      <c r="B51" s="167" t="s">
        <v>147</v>
      </c>
      <c r="C51" s="167"/>
      <c r="D51" s="167"/>
      <c r="E51" s="167"/>
      <c r="F51" s="168"/>
      <c r="G51" s="168"/>
      <c r="H51" s="168"/>
      <c r="I51" s="169" t="s">
        <v>148</v>
      </c>
      <c r="J51" s="170">
        <v>0</v>
      </c>
      <c r="K51" s="170">
        <v>0</v>
      </c>
      <c r="L51" s="171"/>
      <c r="M51" s="143"/>
      <c r="N51" s="143"/>
      <c r="O51" s="170">
        <f t="shared" si="0"/>
        <v>0</v>
      </c>
      <c r="P51" s="245"/>
      <c r="Q51" s="245"/>
      <c r="R51" s="245"/>
      <c r="S51" s="245"/>
      <c r="T51" s="245"/>
      <c r="U51" s="245"/>
      <c r="V51" s="245"/>
      <c r="W51" s="245"/>
      <c r="X51" s="245"/>
      <c r="Y51" s="245"/>
      <c r="Z51" s="245"/>
    </row>
    <row r="52" spans="1:26" s="258" customFormat="1" ht="37.15" customHeight="1" x14ac:dyDescent="0.25">
      <c r="A52" s="166">
        <v>4</v>
      </c>
      <c r="B52" s="167" t="s">
        <v>149</v>
      </c>
      <c r="C52" s="167"/>
      <c r="D52" s="167"/>
      <c r="E52" s="167"/>
      <c r="F52" s="168"/>
      <c r="G52" s="168"/>
      <c r="H52" s="168"/>
      <c r="I52" s="169" t="s">
        <v>150</v>
      </c>
      <c r="J52" s="170">
        <v>0</v>
      </c>
      <c r="K52" s="170">
        <v>0</v>
      </c>
      <c r="L52" s="171"/>
      <c r="M52" s="143"/>
      <c r="N52" s="143"/>
      <c r="O52" s="170">
        <f t="shared" si="0"/>
        <v>0</v>
      </c>
      <c r="P52" s="245"/>
      <c r="Q52" s="245"/>
      <c r="R52" s="245"/>
      <c r="S52" s="245"/>
      <c r="T52" s="245"/>
      <c r="U52" s="245"/>
      <c r="V52" s="245"/>
      <c r="W52" s="245"/>
      <c r="X52" s="245"/>
      <c r="Y52" s="245"/>
      <c r="Z52" s="245"/>
    </row>
    <row r="53" spans="1:26" s="258" customFormat="1" ht="43.9" customHeight="1" x14ac:dyDescent="0.25">
      <c r="A53" s="166">
        <v>5</v>
      </c>
      <c r="B53" s="167" t="s">
        <v>151</v>
      </c>
      <c r="C53" s="167"/>
      <c r="D53" s="167"/>
      <c r="E53" s="167"/>
      <c r="F53" s="168"/>
      <c r="G53" s="168"/>
      <c r="H53" s="168"/>
      <c r="I53" s="169" t="s">
        <v>150</v>
      </c>
      <c r="J53" s="170">
        <v>0</v>
      </c>
      <c r="K53" s="170">
        <v>0</v>
      </c>
      <c r="L53" s="171"/>
      <c r="M53" s="143"/>
      <c r="N53" s="143"/>
      <c r="O53" s="170">
        <f t="shared" si="0"/>
        <v>0</v>
      </c>
      <c r="P53" s="245"/>
      <c r="Q53" s="245"/>
      <c r="R53" s="245"/>
      <c r="S53" s="245"/>
      <c r="T53" s="245"/>
      <c r="U53" s="245"/>
      <c r="V53" s="245"/>
      <c r="W53" s="245"/>
      <c r="X53" s="245"/>
      <c r="Y53" s="245"/>
      <c r="Z53" s="245"/>
    </row>
    <row r="54" spans="1:26" s="258" customFormat="1" ht="45" customHeight="1" x14ac:dyDescent="0.25">
      <c r="A54" s="166">
        <v>6</v>
      </c>
      <c r="B54" s="167" t="s">
        <v>152</v>
      </c>
      <c r="C54" s="167"/>
      <c r="D54" s="167"/>
      <c r="E54" s="167"/>
      <c r="F54" s="168"/>
      <c r="G54" s="168"/>
      <c r="H54" s="168"/>
      <c r="I54" s="169" t="s">
        <v>150</v>
      </c>
      <c r="J54" s="170">
        <v>0</v>
      </c>
      <c r="K54" s="170">
        <v>0</v>
      </c>
      <c r="L54" s="171"/>
      <c r="M54" s="143"/>
      <c r="N54" s="143"/>
      <c r="O54" s="170">
        <f t="shared" si="0"/>
        <v>0</v>
      </c>
      <c r="P54" s="245"/>
      <c r="Q54" s="245"/>
      <c r="R54" s="245"/>
      <c r="S54" s="245"/>
      <c r="T54" s="245"/>
      <c r="U54" s="245"/>
      <c r="V54" s="245"/>
      <c r="W54" s="245"/>
      <c r="X54" s="245"/>
      <c r="Y54" s="245"/>
      <c r="Z54" s="245"/>
    </row>
    <row r="55" spans="1:26" s="258" customFormat="1" ht="37.15" customHeight="1" x14ac:dyDescent="0.25">
      <c r="A55" s="166">
        <v>7</v>
      </c>
      <c r="B55" s="167" t="s">
        <v>153</v>
      </c>
      <c r="C55" s="167"/>
      <c r="D55" s="167"/>
      <c r="E55" s="167"/>
      <c r="F55" s="168"/>
      <c r="G55" s="168"/>
      <c r="H55" s="168"/>
      <c r="I55" s="169" t="s">
        <v>150</v>
      </c>
      <c r="J55" s="170">
        <v>0</v>
      </c>
      <c r="K55" s="170">
        <v>0</v>
      </c>
      <c r="L55" s="171"/>
      <c r="M55" s="143"/>
      <c r="N55" s="143"/>
      <c r="O55" s="170">
        <f t="shared" si="0"/>
        <v>0</v>
      </c>
      <c r="P55" s="245"/>
      <c r="Q55" s="245"/>
      <c r="R55" s="245"/>
      <c r="S55" s="245"/>
      <c r="T55" s="245"/>
      <c r="U55" s="245"/>
      <c r="V55" s="245"/>
      <c r="W55" s="245"/>
      <c r="X55" s="245"/>
      <c r="Y55" s="245"/>
      <c r="Z55" s="245"/>
    </row>
    <row r="56" spans="1:26" s="258" customFormat="1" ht="15.75" customHeight="1" thickBot="1" x14ac:dyDescent="0.3">
      <c r="A56" s="173" t="s">
        <v>154</v>
      </c>
      <c r="B56" s="173"/>
      <c r="C56" s="173"/>
      <c r="D56" s="173"/>
      <c r="E56" s="173"/>
      <c r="F56" s="173"/>
      <c r="G56" s="173"/>
      <c r="H56" s="173"/>
      <c r="I56" s="173"/>
      <c r="J56" s="174">
        <f>SUM(J49:J55)</f>
        <v>0</v>
      </c>
      <c r="K56" s="174">
        <f>SUM(K49:K55)</f>
        <v>0</v>
      </c>
      <c r="L56" s="175"/>
      <c r="M56" s="176"/>
      <c r="N56" s="143"/>
      <c r="O56" s="170">
        <f t="shared" si="0"/>
        <v>0</v>
      </c>
      <c r="P56" s="245"/>
      <c r="Q56" s="245"/>
      <c r="R56" s="245"/>
      <c r="S56" s="245"/>
      <c r="T56" s="245"/>
      <c r="U56" s="245"/>
      <c r="V56" s="245"/>
      <c r="W56" s="245"/>
      <c r="X56" s="245"/>
      <c r="Y56" s="245"/>
      <c r="Z56" s="245"/>
    </row>
    <row r="57" spans="1:26" s="258" customFormat="1" ht="15.75" customHeight="1" thickBot="1" x14ac:dyDescent="0.3">
      <c r="A57" s="177" t="s">
        <v>155</v>
      </c>
      <c r="B57" s="178"/>
      <c r="C57" s="178"/>
      <c r="D57" s="178"/>
      <c r="E57" s="178"/>
      <c r="F57" s="178"/>
      <c r="G57" s="178"/>
      <c r="H57" s="178"/>
      <c r="I57" s="178"/>
      <c r="J57" s="178"/>
      <c r="K57" s="179"/>
      <c r="L57" s="180"/>
      <c r="M57" s="157"/>
      <c r="N57" s="181"/>
      <c r="O57" s="182">
        <f>O56/2</f>
        <v>0</v>
      </c>
      <c r="P57" s="245"/>
      <c r="Q57" s="245"/>
      <c r="R57" s="245"/>
      <c r="S57" s="245"/>
      <c r="T57" s="245"/>
      <c r="U57" s="245"/>
      <c r="V57" s="245"/>
      <c r="W57" s="245"/>
      <c r="X57" s="245"/>
      <c r="Y57" s="245"/>
      <c r="Z57" s="245"/>
    </row>
    <row r="58" spans="1:26" s="258" customFormat="1" ht="15.75" customHeight="1" x14ac:dyDescent="0.25">
      <c r="A58" s="183"/>
      <c r="B58" s="183"/>
      <c r="C58" s="183"/>
      <c r="D58" s="183"/>
      <c r="E58" s="183"/>
      <c r="F58" s="183"/>
      <c r="G58" s="183"/>
      <c r="H58" s="183"/>
      <c r="I58" s="183"/>
      <c r="J58" s="183"/>
      <c r="K58" s="183"/>
      <c r="L58" s="183"/>
      <c r="M58" s="183"/>
      <c r="N58" s="183"/>
      <c r="O58" s="183"/>
      <c r="P58" s="245"/>
      <c r="Q58" s="245"/>
      <c r="R58" s="245"/>
      <c r="S58" s="245"/>
      <c r="T58" s="245"/>
      <c r="U58" s="245"/>
      <c r="V58" s="245"/>
      <c r="W58" s="245"/>
      <c r="X58" s="245"/>
      <c r="Y58" s="245"/>
      <c r="Z58" s="245"/>
    </row>
    <row r="59" spans="1:26" s="258" customFormat="1" ht="15.75" customHeight="1" thickBot="1" x14ac:dyDescent="0.3">
      <c r="A59" s="183"/>
      <c r="B59" s="183"/>
      <c r="C59" s="183"/>
      <c r="D59" s="183"/>
      <c r="E59" s="183"/>
      <c r="F59" s="183"/>
      <c r="G59" s="183"/>
      <c r="H59" s="183"/>
      <c r="I59" s="183"/>
      <c r="J59" s="183"/>
      <c r="K59" s="183"/>
      <c r="L59" s="183"/>
      <c r="M59" s="183"/>
      <c r="N59" s="183"/>
      <c r="O59" s="183"/>
      <c r="P59" s="245"/>
      <c r="Q59" s="245"/>
      <c r="R59" s="245"/>
      <c r="S59" s="245"/>
      <c r="T59" s="245"/>
      <c r="U59" s="245"/>
      <c r="V59" s="245"/>
      <c r="W59" s="245"/>
      <c r="X59" s="245"/>
      <c r="Y59" s="245"/>
      <c r="Z59" s="245"/>
    </row>
    <row r="60" spans="1:26" s="258" customFormat="1" ht="33" customHeight="1" thickBot="1" x14ac:dyDescent="0.3">
      <c r="A60" s="184" t="s">
        <v>126</v>
      </c>
      <c r="B60" s="185"/>
      <c r="C60" s="185"/>
      <c r="D60" s="185"/>
      <c r="E60" s="185"/>
      <c r="F60" s="185"/>
      <c r="G60" s="185"/>
      <c r="H60" s="186"/>
      <c r="I60" s="187" t="s">
        <v>127</v>
      </c>
      <c r="J60" s="188" t="s">
        <v>128</v>
      </c>
      <c r="K60" s="164"/>
      <c r="L60" s="164"/>
      <c r="M60" s="164"/>
      <c r="N60" s="143"/>
      <c r="O60" s="165" t="s">
        <v>129</v>
      </c>
      <c r="P60" s="245"/>
      <c r="Q60" s="245"/>
      <c r="R60" s="245"/>
      <c r="S60" s="245"/>
      <c r="T60" s="245"/>
      <c r="U60" s="245"/>
      <c r="V60" s="245"/>
      <c r="W60" s="245"/>
      <c r="X60" s="245"/>
      <c r="Y60" s="245"/>
      <c r="Z60" s="245"/>
    </row>
    <row r="61" spans="1:26" s="258" customFormat="1" ht="37.15" customHeight="1" thickBot="1" x14ac:dyDescent="0.3">
      <c r="A61" s="189">
        <v>1</v>
      </c>
      <c r="B61" s="190" t="s">
        <v>130</v>
      </c>
      <c r="C61" s="190"/>
      <c r="D61" s="190"/>
      <c r="E61" s="190"/>
      <c r="F61" s="191"/>
      <c r="G61" s="192"/>
      <c r="H61" s="193"/>
      <c r="I61" s="194" t="s">
        <v>131</v>
      </c>
      <c r="J61" s="195">
        <v>0</v>
      </c>
      <c r="K61" s="164"/>
      <c r="L61" s="164"/>
      <c r="M61" s="164"/>
      <c r="N61" s="143"/>
      <c r="O61" s="196">
        <f>J61</f>
        <v>0</v>
      </c>
      <c r="P61" s="245"/>
      <c r="Q61" s="245"/>
      <c r="R61" s="245"/>
      <c r="S61" s="245"/>
      <c r="T61" s="245"/>
      <c r="U61" s="245"/>
      <c r="V61" s="245"/>
      <c r="W61" s="245"/>
      <c r="X61" s="245"/>
      <c r="Y61" s="245"/>
      <c r="Z61" s="245"/>
    </row>
    <row r="62" spans="1:26" s="258" customFormat="1" ht="29.45" customHeight="1" thickBot="1" x14ac:dyDescent="0.3">
      <c r="A62" s="197">
        <v>2</v>
      </c>
      <c r="B62" s="172" t="s">
        <v>132</v>
      </c>
      <c r="C62" s="172"/>
      <c r="D62" s="172"/>
      <c r="E62" s="172"/>
      <c r="F62" s="168"/>
      <c r="G62" s="198"/>
      <c r="H62" s="199"/>
      <c r="I62" s="200" t="s">
        <v>131</v>
      </c>
      <c r="J62" s="201">
        <v>0</v>
      </c>
      <c r="K62" s="164"/>
      <c r="L62" s="164"/>
      <c r="M62" s="164"/>
      <c r="N62" s="143"/>
      <c r="O62" s="196">
        <f>J62</f>
        <v>0</v>
      </c>
      <c r="P62" s="245"/>
      <c r="Q62" s="245"/>
      <c r="R62" s="245"/>
      <c r="S62" s="245"/>
      <c r="T62" s="245"/>
      <c r="U62" s="245"/>
      <c r="V62" s="245"/>
      <c r="W62" s="245"/>
      <c r="X62" s="245"/>
      <c r="Y62" s="245"/>
      <c r="Z62" s="245"/>
    </row>
    <row r="63" spans="1:26" s="258" customFormat="1" ht="37.9" customHeight="1" thickBot="1" x14ac:dyDescent="0.3">
      <c r="A63" s="202">
        <v>3</v>
      </c>
      <c r="B63" s="203" t="s">
        <v>133</v>
      </c>
      <c r="C63" s="203"/>
      <c r="D63" s="203"/>
      <c r="E63" s="203"/>
      <c r="F63" s="204"/>
      <c r="G63" s="205"/>
      <c r="H63" s="206"/>
      <c r="I63" s="207" t="s">
        <v>131</v>
      </c>
      <c r="J63" s="208">
        <v>0</v>
      </c>
      <c r="K63" s="164"/>
      <c r="L63" s="164"/>
      <c r="M63" s="164"/>
      <c r="N63" s="143"/>
      <c r="O63" s="196">
        <f>J63</f>
        <v>0</v>
      </c>
      <c r="P63" s="245"/>
      <c r="Q63" s="245"/>
      <c r="R63" s="245"/>
      <c r="S63" s="245"/>
      <c r="T63" s="245"/>
      <c r="U63" s="245"/>
      <c r="V63" s="245"/>
      <c r="W63" s="245"/>
      <c r="X63" s="245"/>
      <c r="Y63" s="245"/>
      <c r="Z63" s="245"/>
    </row>
    <row r="64" spans="1:26" s="258" customFormat="1" ht="15.75" customHeight="1" thickBot="1" x14ac:dyDescent="0.3">
      <c r="A64" s="209" t="s">
        <v>134</v>
      </c>
      <c r="B64" s="210"/>
      <c r="C64" s="210"/>
      <c r="D64" s="210"/>
      <c r="E64" s="210"/>
      <c r="F64" s="210"/>
      <c r="G64" s="210"/>
      <c r="H64" s="210"/>
      <c r="I64" s="211"/>
      <c r="J64" s="107">
        <f>J61+J62+J63</f>
        <v>0</v>
      </c>
      <c r="K64" s="176"/>
      <c r="L64" s="176"/>
      <c r="M64" s="176"/>
      <c r="N64" s="143"/>
      <c r="O64" s="120"/>
      <c r="P64" s="245"/>
      <c r="Q64" s="245"/>
      <c r="R64" s="245"/>
      <c r="S64" s="245"/>
      <c r="T64" s="245"/>
      <c r="U64" s="245"/>
      <c r="V64" s="245"/>
      <c r="W64" s="245"/>
      <c r="X64" s="245"/>
      <c r="Y64" s="245"/>
      <c r="Z64" s="245"/>
    </row>
    <row r="65" spans="1:26" s="258" customFormat="1" ht="15.75" customHeight="1" thickTop="1" thickBot="1" x14ac:dyDescent="0.3">
      <c r="A65" s="212" t="s">
        <v>135</v>
      </c>
      <c r="B65" s="213"/>
      <c r="C65" s="213"/>
      <c r="D65" s="213"/>
      <c r="E65" s="213"/>
      <c r="F65" s="213"/>
      <c r="G65" s="213"/>
      <c r="H65" s="213"/>
      <c r="I65" s="213"/>
      <c r="J65" s="214"/>
      <c r="K65" s="215"/>
      <c r="L65" s="215"/>
      <c r="M65" s="176"/>
      <c r="N65" s="143"/>
      <c r="O65" s="216">
        <f>SUM(O61:O63)</f>
        <v>0</v>
      </c>
      <c r="P65" s="245"/>
      <c r="Q65" s="245"/>
      <c r="R65" s="245"/>
      <c r="S65" s="245"/>
      <c r="T65" s="245"/>
      <c r="U65" s="245"/>
      <c r="V65" s="245"/>
      <c r="W65" s="245"/>
      <c r="X65" s="245"/>
      <c r="Y65" s="245"/>
      <c r="Z65" s="245"/>
    </row>
    <row r="66" spans="1:26" s="258" customFormat="1" ht="15.75" customHeight="1" x14ac:dyDescent="0.25">
      <c r="A66" s="183"/>
      <c r="B66" s="183"/>
      <c r="C66" s="183"/>
      <c r="D66" s="183"/>
      <c r="E66" s="183"/>
      <c r="F66" s="183"/>
      <c r="G66" s="183"/>
      <c r="H66" s="183"/>
      <c r="I66" s="183"/>
      <c r="J66" s="183"/>
      <c r="K66" s="183"/>
      <c r="L66" s="183"/>
      <c r="M66" s="183"/>
      <c r="N66" s="183"/>
      <c r="O66" s="183"/>
      <c r="P66" s="245"/>
      <c r="Q66" s="245"/>
      <c r="R66" s="245"/>
      <c r="S66" s="245"/>
      <c r="T66" s="245"/>
      <c r="U66" s="245"/>
      <c r="V66" s="245"/>
      <c r="W66" s="245"/>
      <c r="X66" s="245"/>
      <c r="Y66" s="245"/>
      <c r="Z66" s="245"/>
    </row>
    <row r="67" spans="1:26" s="258" customFormat="1" ht="15.75" customHeight="1" thickBot="1" x14ac:dyDescent="0.3">
      <c r="A67" s="183"/>
      <c r="B67" s="183"/>
      <c r="C67" s="183"/>
      <c r="D67" s="183"/>
      <c r="E67" s="183"/>
      <c r="F67" s="183"/>
      <c r="G67" s="183"/>
      <c r="H67" s="183"/>
      <c r="I67" s="183"/>
      <c r="J67" s="183"/>
      <c r="K67" s="183"/>
      <c r="L67" s="183"/>
      <c r="M67" s="183"/>
      <c r="N67" s="183"/>
      <c r="O67" s="183"/>
      <c r="P67" s="245"/>
      <c r="Q67" s="245"/>
      <c r="R67" s="245"/>
      <c r="S67" s="245"/>
      <c r="T67" s="245"/>
      <c r="U67" s="245"/>
      <c r="V67" s="245"/>
      <c r="W67" s="245"/>
      <c r="X67" s="245"/>
      <c r="Y67" s="245"/>
      <c r="Z67" s="245"/>
    </row>
    <row r="68" spans="1:26" s="258" customFormat="1" ht="27" customHeight="1" thickBot="1" x14ac:dyDescent="0.3">
      <c r="A68" s="217" t="s">
        <v>136</v>
      </c>
      <c r="B68" s="218"/>
      <c r="C68" s="218"/>
      <c r="D68" s="218"/>
      <c r="E68" s="218"/>
      <c r="F68" s="218"/>
      <c r="G68" s="218"/>
      <c r="H68" s="218"/>
      <c r="I68" s="218"/>
      <c r="J68" s="218"/>
      <c r="K68" s="218"/>
      <c r="L68" s="218"/>
      <c r="M68" s="218"/>
      <c r="N68" s="218"/>
      <c r="O68" s="219"/>
      <c r="P68" s="245"/>
      <c r="Q68" s="245"/>
      <c r="R68" s="245"/>
      <c r="S68" s="245"/>
      <c r="T68" s="245"/>
      <c r="U68" s="245"/>
      <c r="V68" s="245"/>
      <c r="W68" s="245"/>
      <c r="X68" s="245"/>
      <c r="Y68" s="245"/>
      <c r="Z68" s="245"/>
    </row>
    <row r="69" spans="1:26" s="258" customFormat="1" ht="15.75" customHeight="1" thickBot="1" x14ac:dyDescent="0.3">
      <c r="A69" s="144"/>
      <c r="B69" s="73"/>
      <c r="C69" s="73"/>
      <c r="D69" s="73"/>
      <c r="E69" s="73"/>
      <c r="F69" s="73"/>
      <c r="G69" s="73"/>
      <c r="H69" s="73"/>
      <c r="I69" s="73"/>
      <c r="J69" s="73"/>
      <c r="K69" s="73"/>
      <c r="L69" s="73"/>
      <c r="M69" s="73"/>
      <c r="N69" s="73"/>
      <c r="O69" s="103"/>
      <c r="P69" s="245"/>
      <c r="Q69" s="245"/>
      <c r="R69" s="245"/>
      <c r="S69" s="245"/>
      <c r="T69" s="245"/>
      <c r="U69" s="245"/>
      <c r="V69" s="245"/>
      <c r="W69" s="245"/>
      <c r="X69" s="245"/>
      <c r="Y69" s="245"/>
      <c r="Z69" s="245"/>
    </row>
    <row r="70" spans="1:26" s="258" customFormat="1" ht="15.75" customHeight="1" thickTop="1" x14ac:dyDescent="0.25">
      <c r="A70" s="220" t="s">
        <v>30</v>
      </c>
      <c r="B70" s="221"/>
      <c r="C70" s="221"/>
      <c r="D70" s="221"/>
      <c r="E70" s="221"/>
      <c r="F70" s="221"/>
      <c r="G70" s="221"/>
      <c r="H70" s="221"/>
      <c r="I70" s="221"/>
      <c r="J70" s="221"/>
      <c r="K70" s="222"/>
      <c r="L70" s="223"/>
      <c r="M70" s="223"/>
      <c r="N70" s="224"/>
      <c r="O70" s="225">
        <f>O11</f>
        <v>17.73</v>
      </c>
      <c r="P70" s="245"/>
      <c r="Q70" s="245"/>
      <c r="R70" s="245"/>
      <c r="S70" s="245"/>
      <c r="T70" s="245"/>
      <c r="U70" s="245"/>
      <c r="V70" s="245"/>
      <c r="W70" s="245"/>
      <c r="X70" s="245"/>
      <c r="Y70" s="245"/>
      <c r="Z70" s="245"/>
    </row>
    <row r="71" spans="1:26" s="258" customFormat="1" ht="15.75" customHeight="1" x14ac:dyDescent="0.25">
      <c r="A71" s="226" t="s">
        <v>137</v>
      </c>
      <c r="B71" s="227"/>
      <c r="C71" s="227"/>
      <c r="D71" s="227"/>
      <c r="E71" s="227"/>
      <c r="F71" s="227"/>
      <c r="G71" s="227"/>
      <c r="H71" s="227"/>
      <c r="I71" s="227"/>
      <c r="J71" s="227"/>
      <c r="K71" s="228"/>
      <c r="L71" s="223"/>
      <c r="M71" s="223"/>
      <c r="N71" s="224"/>
      <c r="O71" s="229">
        <f>O57</f>
        <v>0</v>
      </c>
      <c r="P71" s="245"/>
      <c r="Q71" s="245"/>
      <c r="R71" s="245"/>
      <c r="S71" s="245"/>
      <c r="T71" s="245"/>
      <c r="U71" s="245"/>
      <c r="V71" s="245"/>
      <c r="W71" s="245"/>
      <c r="X71" s="245"/>
      <c r="Y71" s="245"/>
      <c r="Z71" s="245"/>
    </row>
    <row r="72" spans="1:26" s="258" customFormat="1" ht="15.75" customHeight="1" x14ac:dyDescent="0.25">
      <c r="A72" s="226" t="s">
        <v>135</v>
      </c>
      <c r="B72" s="227"/>
      <c r="C72" s="227"/>
      <c r="D72" s="227"/>
      <c r="E72" s="227"/>
      <c r="F72" s="227"/>
      <c r="G72" s="227"/>
      <c r="H72" s="227"/>
      <c r="I72" s="227"/>
      <c r="J72" s="227"/>
      <c r="K72" s="228"/>
      <c r="L72" s="223"/>
      <c r="M72" s="223"/>
      <c r="N72" s="224"/>
      <c r="O72" s="230">
        <f>O65</f>
        <v>0</v>
      </c>
      <c r="P72" s="245"/>
      <c r="Q72" s="245"/>
      <c r="R72" s="245"/>
      <c r="S72" s="245"/>
      <c r="T72" s="245"/>
      <c r="U72" s="245"/>
      <c r="V72" s="245"/>
      <c r="W72" s="245"/>
      <c r="X72" s="245"/>
      <c r="Y72" s="245"/>
      <c r="Z72" s="245"/>
    </row>
    <row r="73" spans="1:26" s="258" customFormat="1" ht="15.75" customHeight="1" thickBot="1" x14ac:dyDescent="0.3">
      <c r="A73" s="231" t="s">
        <v>138</v>
      </c>
      <c r="B73" s="232"/>
      <c r="C73" s="232"/>
      <c r="D73" s="232"/>
      <c r="E73" s="232"/>
      <c r="F73" s="232"/>
      <c r="G73" s="232"/>
      <c r="H73" s="232"/>
      <c r="I73" s="232"/>
      <c r="J73" s="233" t="s">
        <v>160</v>
      </c>
      <c r="K73" s="234" t="s">
        <v>161</v>
      </c>
      <c r="L73" s="223"/>
      <c r="M73" s="223"/>
      <c r="N73" s="224"/>
      <c r="O73" s="230"/>
      <c r="P73" s="245"/>
      <c r="Q73" s="245"/>
      <c r="R73" s="245"/>
      <c r="S73" s="245"/>
      <c r="T73" s="245"/>
      <c r="U73" s="245"/>
      <c r="V73" s="245"/>
      <c r="W73" s="245"/>
      <c r="X73" s="245"/>
      <c r="Y73" s="245"/>
      <c r="Z73" s="245"/>
    </row>
    <row r="74" spans="1:26" s="258" customFormat="1" ht="31.15" customHeight="1" thickTop="1" thickBot="1" x14ac:dyDescent="0.3">
      <c r="A74" s="235" t="s">
        <v>140</v>
      </c>
      <c r="B74" s="236"/>
      <c r="C74" s="236"/>
      <c r="D74" s="236"/>
      <c r="E74" s="236"/>
      <c r="F74" s="236"/>
      <c r="G74" s="236"/>
      <c r="H74" s="236"/>
      <c r="I74" s="236"/>
      <c r="J74" s="236"/>
      <c r="K74" s="237"/>
      <c r="L74" s="238"/>
      <c r="M74" s="239"/>
      <c r="N74" s="27"/>
      <c r="O74" s="28">
        <f>SUM(O70:O72)</f>
        <v>17.73</v>
      </c>
      <c r="P74" s="245"/>
      <c r="Q74" s="245"/>
      <c r="R74" s="245"/>
      <c r="S74" s="245"/>
      <c r="T74" s="245"/>
      <c r="U74" s="245"/>
      <c r="V74" s="245"/>
      <c r="W74" s="245"/>
      <c r="X74" s="245"/>
      <c r="Y74" s="245"/>
      <c r="Z74" s="245"/>
    </row>
    <row r="75" spans="1:26" s="258" customFormat="1" ht="15.75" customHeight="1" x14ac:dyDescent="0.25">
      <c r="A75" s="245"/>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row>
  </sheetData>
  <sheetProtection algorithmName="SHA-512" hashValue="nW0iq/MjNQKdt8IrtN/x8oed6SV3B4oBrijfzAxc5BLCVoYY4friHr+/rvt1BfbbT4/SqpJ66YzXqWW8a4Biag==" saltValue="Y9igZ12KAZWkQFbSctvSRA=="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14:M14"/>
    <mergeCell ref="A15:B15"/>
    <mergeCell ref="D15:M15"/>
    <mergeCell ref="A17:B17"/>
    <mergeCell ref="E17:M17"/>
    <mergeCell ref="A19:B19"/>
    <mergeCell ref="E19:M19"/>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E3"/>
    <mergeCell ref="F1:O1"/>
    <mergeCell ref="F2:O2"/>
    <mergeCell ref="F3:O3"/>
    <mergeCell ref="A4:D4"/>
    <mergeCell ref="E4:G4"/>
  </mergeCells>
  <dataValidations count="6">
    <dataValidation type="decimal" allowBlank="1" showInputMessage="1" showErrorMessage="1" errorTitle="Error Pregado" error="El pregrado no puede superar los 4 PUNTOS" sqref="O15">
      <formula1>0</formula1>
      <formula2>4</formula2>
    </dataValidation>
    <dataValidation allowBlank="1" showInputMessage="1" showErrorMessage="1" errorTitle="Error Especializacion" error="La especializacion no puede superar 1 PUNTO" sqref="O17"/>
    <dataValidation allowBlank="1" showInputMessage="1" showErrorMessage="1" errorTitle="Error Maestrias" error="La maestria no puede superar los 3 PUNTOS" sqref="O19"/>
    <dataValidation allowBlank="1" showInputMessage="1" showErrorMessage="1" errorTitle="Error Doctorado" error="El doctorado no puede superar los 6 PUNTOS" sqref="O21"/>
    <dataValidation type="decimal" allowBlank="1" showInputMessage="1" showErrorMessage="1" errorTitle="Error Formacion Academica" error="La formacion academica no puede superar los 10 PUNTOS" sqref="O23">
      <formula1>0</formula1>
      <formula2>9</formula2>
    </dataValidation>
    <dataValidation type="decimal" allowBlank="1" showInputMessage="1" showErrorMessage="1" errorTitle="Error General" error="La evaluación de hoja de vida no puede superar los 30 PUNTOS" sqref="O11">
      <formula1>0</formula1>
      <formula2>30</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workbookViewId="0">
      <selection activeCell="A11" sqref="A11:B11"/>
    </sheetView>
  </sheetViews>
  <sheetFormatPr baseColWidth="10" defaultRowHeight="15" x14ac:dyDescent="0.25"/>
  <cols>
    <col min="1" max="1" width="9.5703125" style="4" customWidth="1"/>
    <col min="2" max="2" width="11.140625" style="4" customWidth="1"/>
    <col min="3" max="3" width="17.28515625" style="4" customWidth="1"/>
    <col min="4" max="4" width="11.42578125" style="4" hidden="1" customWidth="1"/>
    <col min="5" max="5" width="8.28515625" style="4" customWidth="1"/>
    <col min="6" max="6" width="8.85546875" style="4" customWidth="1"/>
    <col min="7" max="7" width="6.140625" style="4" customWidth="1"/>
    <col min="8" max="8" width="11.42578125" style="4"/>
    <col min="9" max="9" width="13.42578125" style="4" customWidth="1"/>
    <col min="10" max="10" width="13.28515625" style="4" customWidth="1"/>
    <col min="11" max="12" width="12.42578125" style="4" customWidth="1"/>
    <col min="13" max="13" width="11.42578125" style="4"/>
    <col min="14" max="14" width="5.5703125" style="4" customWidth="1"/>
    <col min="15" max="15" width="14.5703125" style="4" customWidth="1"/>
    <col min="16" max="16" width="11.42578125" style="4"/>
    <col min="17" max="17" width="11.85546875" style="4" bestFit="1" customWidth="1"/>
    <col min="18" max="257" width="11.42578125" style="4"/>
    <col min="258" max="258" width="10.140625" style="4" customWidth="1"/>
    <col min="259" max="259" width="10.5703125" style="4" customWidth="1"/>
    <col min="260" max="260" width="12.5703125" style="4" customWidth="1"/>
    <col min="261" max="261" width="0" style="4" hidden="1" customWidth="1"/>
    <col min="262" max="262" width="11.28515625" style="4" customWidth="1"/>
    <col min="263" max="264" width="11.42578125" style="4"/>
    <col min="265" max="265" width="13.42578125" style="4" customWidth="1"/>
    <col min="266" max="266" width="12.140625" style="4" customWidth="1"/>
    <col min="267" max="268" width="12.42578125" style="4" customWidth="1"/>
    <col min="269" max="269" width="11.42578125" style="4"/>
    <col min="270" max="270" width="5.5703125" style="4" customWidth="1"/>
    <col min="271" max="271" width="14.140625" style="4" customWidth="1"/>
    <col min="272" max="513" width="11.42578125" style="4"/>
    <col min="514" max="514" width="10.140625" style="4" customWidth="1"/>
    <col min="515" max="515" width="10.5703125" style="4" customWidth="1"/>
    <col min="516" max="516" width="12.5703125" style="4" customWidth="1"/>
    <col min="517" max="517" width="0" style="4" hidden="1" customWidth="1"/>
    <col min="518" max="518" width="11.28515625" style="4" customWidth="1"/>
    <col min="519" max="520" width="11.42578125" style="4"/>
    <col min="521" max="521" width="13.42578125" style="4" customWidth="1"/>
    <col min="522" max="522" width="12.140625" style="4" customWidth="1"/>
    <col min="523" max="524" width="12.42578125" style="4" customWidth="1"/>
    <col min="525" max="525" width="11.42578125" style="4"/>
    <col min="526" max="526" width="5.5703125" style="4" customWidth="1"/>
    <col min="527" max="527" width="14.140625" style="4" customWidth="1"/>
    <col min="528" max="769" width="11.42578125" style="4"/>
    <col min="770" max="770" width="10.140625" style="4" customWidth="1"/>
    <col min="771" max="771" width="10.5703125" style="4" customWidth="1"/>
    <col min="772" max="772" width="12.5703125" style="4" customWidth="1"/>
    <col min="773" max="773" width="0" style="4" hidden="1" customWidth="1"/>
    <col min="774" max="774" width="11.28515625" style="4" customWidth="1"/>
    <col min="775" max="776" width="11.42578125" style="4"/>
    <col min="777" max="777" width="13.42578125" style="4" customWidth="1"/>
    <col min="778" max="778" width="12.140625" style="4" customWidth="1"/>
    <col min="779" max="780" width="12.42578125" style="4" customWidth="1"/>
    <col min="781" max="781" width="11.42578125" style="4"/>
    <col min="782" max="782" width="5.5703125" style="4" customWidth="1"/>
    <col min="783" max="783" width="14.140625" style="4" customWidth="1"/>
    <col min="784" max="1025" width="11.42578125" style="4"/>
    <col min="1026" max="1026" width="10.140625" style="4" customWidth="1"/>
    <col min="1027" max="1027" width="10.5703125" style="4" customWidth="1"/>
    <col min="1028" max="1028" width="12.5703125" style="4" customWidth="1"/>
    <col min="1029" max="1029" width="0" style="4" hidden="1" customWidth="1"/>
    <col min="1030" max="1030" width="11.28515625" style="4" customWidth="1"/>
    <col min="1031" max="1032" width="11.42578125" style="4"/>
    <col min="1033" max="1033" width="13.42578125" style="4" customWidth="1"/>
    <col min="1034" max="1034" width="12.140625" style="4" customWidth="1"/>
    <col min="1035" max="1036" width="12.42578125" style="4" customWidth="1"/>
    <col min="1037" max="1037" width="11.42578125" style="4"/>
    <col min="1038" max="1038" width="5.5703125" style="4" customWidth="1"/>
    <col min="1039" max="1039" width="14.140625" style="4" customWidth="1"/>
    <col min="1040" max="1281" width="11.42578125" style="4"/>
    <col min="1282" max="1282" width="10.140625" style="4" customWidth="1"/>
    <col min="1283" max="1283" width="10.5703125" style="4" customWidth="1"/>
    <col min="1284" max="1284" width="12.5703125" style="4" customWidth="1"/>
    <col min="1285" max="1285" width="0" style="4" hidden="1" customWidth="1"/>
    <col min="1286" max="1286" width="11.28515625" style="4" customWidth="1"/>
    <col min="1287" max="1288" width="11.42578125" style="4"/>
    <col min="1289" max="1289" width="13.42578125" style="4" customWidth="1"/>
    <col min="1290" max="1290" width="12.140625" style="4" customWidth="1"/>
    <col min="1291" max="1292" width="12.42578125" style="4" customWidth="1"/>
    <col min="1293" max="1293" width="11.42578125" style="4"/>
    <col min="1294" max="1294" width="5.5703125" style="4" customWidth="1"/>
    <col min="1295" max="1295" width="14.140625" style="4" customWidth="1"/>
    <col min="1296" max="1537" width="11.42578125" style="4"/>
    <col min="1538" max="1538" width="10.140625" style="4" customWidth="1"/>
    <col min="1539" max="1539" width="10.5703125" style="4" customWidth="1"/>
    <col min="1540" max="1540" width="12.5703125" style="4" customWidth="1"/>
    <col min="1541" max="1541" width="0" style="4" hidden="1" customWidth="1"/>
    <col min="1542" max="1542" width="11.28515625" style="4" customWidth="1"/>
    <col min="1543" max="1544" width="11.42578125" style="4"/>
    <col min="1545" max="1545" width="13.42578125" style="4" customWidth="1"/>
    <col min="1546" max="1546" width="12.140625" style="4" customWidth="1"/>
    <col min="1547" max="1548" width="12.42578125" style="4" customWidth="1"/>
    <col min="1549" max="1549" width="11.42578125" style="4"/>
    <col min="1550" max="1550" width="5.5703125" style="4" customWidth="1"/>
    <col min="1551" max="1551" width="14.140625" style="4" customWidth="1"/>
    <col min="1552" max="1793" width="11.42578125" style="4"/>
    <col min="1794" max="1794" width="10.140625" style="4" customWidth="1"/>
    <col min="1795" max="1795" width="10.5703125" style="4" customWidth="1"/>
    <col min="1796" max="1796" width="12.5703125" style="4" customWidth="1"/>
    <col min="1797" max="1797" width="0" style="4" hidden="1" customWidth="1"/>
    <col min="1798" max="1798" width="11.28515625" style="4" customWidth="1"/>
    <col min="1799" max="1800" width="11.42578125" style="4"/>
    <col min="1801" max="1801" width="13.42578125" style="4" customWidth="1"/>
    <col min="1802" max="1802" width="12.140625" style="4" customWidth="1"/>
    <col min="1803" max="1804" width="12.42578125" style="4" customWidth="1"/>
    <col min="1805" max="1805" width="11.42578125" style="4"/>
    <col min="1806" max="1806" width="5.5703125" style="4" customWidth="1"/>
    <col min="1807" max="1807" width="14.140625" style="4" customWidth="1"/>
    <col min="1808" max="2049" width="11.42578125" style="4"/>
    <col min="2050" max="2050" width="10.140625" style="4" customWidth="1"/>
    <col min="2051" max="2051" width="10.5703125" style="4" customWidth="1"/>
    <col min="2052" max="2052" width="12.5703125" style="4" customWidth="1"/>
    <col min="2053" max="2053" width="0" style="4" hidden="1" customWidth="1"/>
    <col min="2054" max="2054" width="11.28515625" style="4" customWidth="1"/>
    <col min="2055" max="2056" width="11.42578125" style="4"/>
    <col min="2057" max="2057" width="13.42578125" style="4" customWidth="1"/>
    <col min="2058" max="2058" width="12.140625" style="4" customWidth="1"/>
    <col min="2059" max="2060" width="12.42578125" style="4" customWidth="1"/>
    <col min="2061" max="2061" width="11.42578125" style="4"/>
    <col min="2062" max="2062" width="5.5703125" style="4" customWidth="1"/>
    <col min="2063" max="2063" width="14.140625" style="4" customWidth="1"/>
    <col min="2064" max="2305" width="11.42578125" style="4"/>
    <col min="2306" max="2306" width="10.140625" style="4" customWidth="1"/>
    <col min="2307" max="2307" width="10.5703125" style="4" customWidth="1"/>
    <col min="2308" max="2308" width="12.5703125" style="4" customWidth="1"/>
    <col min="2309" max="2309" width="0" style="4" hidden="1" customWidth="1"/>
    <col min="2310" max="2310" width="11.28515625" style="4" customWidth="1"/>
    <col min="2311" max="2312" width="11.42578125" style="4"/>
    <col min="2313" max="2313" width="13.42578125" style="4" customWidth="1"/>
    <col min="2314" max="2314" width="12.140625" style="4" customWidth="1"/>
    <col min="2315" max="2316" width="12.42578125" style="4" customWidth="1"/>
    <col min="2317" max="2317" width="11.42578125" style="4"/>
    <col min="2318" max="2318" width="5.5703125" style="4" customWidth="1"/>
    <col min="2319" max="2319" width="14.140625" style="4" customWidth="1"/>
    <col min="2320" max="2561" width="11.42578125" style="4"/>
    <col min="2562" max="2562" width="10.140625" style="4" customWidth="1"/>
    <col min="2563" max="2563" width="10.5703125" style="4" customWidth="1"/>
    <col min="2564" max="2564" width="12.5703125" style="4" customWidth="1"/>
    <col min="2565" max="2565" width="0" style="4" hidden="1" customWidth="1"/>
    <col min="2566" max="2566" width="11.28515625" style="4" customWidth="1"/>
    <col min="2567" max="2568" width="11.42578125" style="4"/>
    <col min="2569" max="2569" width="13.42578125" style="4" customWidth="1"/>
    <col min="2570" max="2570" width="12.140625" style="4" customWidth="1"/>
    <col min="2571" max="2572" width="12.42578125" style="4" customWidth="1"/>
    <col min="2573" max="2573" width="11.42578125" style="4"/>
    <col min="2574" max="2574" width="5.5703125" style="4" customWidth="1"/>
    <col min="2575" max="2575" width="14.140625" style="4" customWidth="1"/>
    <col min="2576" max="2817" width="11.42578125" style="4"/>
    <col min="2818" max="2818" width="10.140625" style="4" customWidth="1"/>
    <col min="2819" max="2819" width="10.5703125" style="4" customWidth="1"/>
    <col min="2820" max="2820" width="12.5703125" style="4" customWidth="1"/>
    <col min="2821" max="2821" width="0" style="4" hidden="1" customWidth="1"/>
    <col min="2822" max="2822" width="11.28515625" style="4" customWidth="1"/>
    <col min="2823" max="2824" width="11.42578125" style="4"/>
    <col min="2825" max="2825" width="13.42578125" style="4" customWidth="1"/>
    <col min="2826" max="2826" width="12.140625" style="4" customWidth="1"/>
    <col min="2827" max="2828" width="12.42578125" style="4" customWidth="1"/>
    <col min="2829" max="2829" width="11.42578125" style="4"/>
    <col min="2830" max="2830" width="5.5703125" style="4" customWidth="1"/>
    <col min="2831" max="2831" width="14.140625" style="4" customWidth="1"/>
    <col min="2832" max="3073" width="11.42578125" style="4"/>
    <col min="3074" max="3074" width="10.140625" style="4" customWidth="1"/>
    <col min="3075" max="3075" width="10.5703125" style="4" customWidth="1"/>
    <col min="3076" max="3076" width="12.5703125" style="4" customWidth="1"/>
    <col min="3077" max="3077" width="0" style="4" hidden="1" customWidth="1"/>
    <col min="3078" max="3078" width="11.28515625" style="4" customWidth="1"/>
    <col min="3079" max="3080" width="11.42578125" style="4"/>
    <col min="3081" max="3081" width="13.42578125" style="4" customWidth="1"/>
    <col min="3082" max="3082" width="12.140625" style="4" customWidth="1"/>
    <col min="3083" max="3084" width="12.42578125" style="4" customWidth="1"/>
    <col min="3085" max="3085" width="11.42578125" style="4"/>
    <col min="3086" max="3086" width="5.5703125" style="4" customWidth="1"/>
    <col min="3087" max="3087" width="14.140625" style="4" customWidth="1"/>
    <col min="3088" max="3329" width="11.42578125" style="4"/>
    <col min="3330" max="3330" width="10.140625" style="4" customWidth="1"/>
    <col min="3331" max="3331" width="10.5703125" style="4" customWidth="1"/>
    <col min="3332" max="3332" width="12.5703125" style="4" customWidth="1"/>
    <col min="3333" max="3333" width="0" style="4" hidden="1" customWidth="1"/>
    <col min="3334" max="3334" width="11.28515625" style="4" customWidth="1"/>
    <col min="3335" max="3336" width="11.42578125" style="4"/>
    <col min="3337" max="3337" width="13.42578125" style="4" customWidth="1"/>
    <col min="3338" max="3338" width="12.140625" style="4" customWidth="1"/>
    <col min="3339" max="3340" width="12.42578125" style="4" customWidth="1"/>
    <col min="3341" max="3341" width="11.42578125" style="4"/>
    <col min="3342" max="3342" width="5.5703125" style="4" customWidth="1"/>
    <col min="3343" max="3343" width="14.140625" style="4" customWidth="1"/>
    <col min="3344" max="3585" width="11.42578125" style="4"/>
    <col min="3586" max="3586" width="10.140625" style="4" customWidth="1"/>
    <col min="3587" max="3587" width="10.5703125" style="4" customWidth="1"/>
    <col min="3588" max="3588" width="12.5703125" style="4" customWidth="1"/>
    <col min="3589" max="3589" width="0" style="4" hidden="1" customWidth="1"/>
    <col min="3590" max="3590" width="11.28515625" style="4" customWidth="1"/>
    <col min="3591" max="3592" width="11.42578125" style="4"/>
    <col min="3593" max="3593" width="13.42578125" style="4" customWidth="1"/>
    <col min="3594" max="3594" width="12.140625" style="4" customWidth="1"/>
    <col min="3595" max="3596" width="12.42578125" style="4" customWidth="1"/>
    <col min="3597" max="3597" width="11.42578125" style="4"/>
    <col min="3598" max="3598" width="5.5703125" style="4" customWidth="1"/>
    <col min="3599" max="3599" width="14.140625" style="4" customWidth="1"/>
    <col min="3600" max="3841" width="11.42578125" style="4"/>
    <col min="3842" max="3842" width="10.140625" style="4" customWidth="1"/>
    <col min="3843" max="3843" width="10.5703125" style="4" customWidth="1"/>
    <col min="3844" max="3844" width="12.5703125" style="4" customWidth="1"/>
    <col min="3845" max="3845" width="0" style="4" hidden="1" customWidth="1"/>
    <col min="3846" max="3846" width="11.28515625" style="4" customWidth="1"/>
    <col min="3847" max="3848" width="11.42578125" style="4"/>
    <col min="3849" max="3849" width="13.42578125" style="4" customWidth="1"/>
    <col min="3850" max="3850" width="12.140625" style="4" customWidth="1"/>
    <col min="3851" max="3852" width="12.42578125" style="4" customWidth="1"/>
    <col min="3853" max="3853" width="11.42578125" style="4"/>
    <col min="3854" max="3854" width="5.5703125" style="4" customWidth="1"/>
    <col min="3855" max="3855" width="14.140625" style="4" customWidth="1"/>
    <col min="3856" max="4097" width="11.42578125" style="4"/>
    <col min="4098" max="4098" width="10.140625" style="4" customWidth="1"/>
    <col min="4099" max="4099" width="10.5703125" style="4" customWidth="1"/>
    <col min="4100" max="4100" width="12.5703125" style="4" customWidth="1"/>
    <col min="4101" max="4101" width="0" style="4" hidden="1" customWidth="1"/>
    <col min="4102" max="4102" width="11.28515625" style="4" customWidth="1"/>
    <col min="4103" max="4104" width="11.42578125" style="4"/>
    <col min="4105" max="4105" width="13.42578125" style="4" customWidth="1"/>
    <col min="4106" max="4106" width="12.140625" style="4" customWidth="1"/>
    <col min="4107" max="4108" width="12.42578125" style="4" customWidth="1"/>
    <col min="4109" max="4109" width="11.42578125" style="4"/>
    <col min="4110" max="4110" width="5.5703125" style="4" customWidth="1"/>
    <col min="4111" max="4111" width="14.140625" style="4" customWidth="1"/>
    <col min="4112" max="4353" width="11.42578125" style="4"/>
    <col min="4354" max="4354" width="10.140625" style="4" customWidth="1"/>
    <col min="4355" max="4355" width="10.5703125" style="4" customWidth="1"/>
    <col min="4356" max="4356" width="12.5703125" style="4" customWidth="1"/>
    <col min="4357" max="4357" width="0" style="4" hidden="1" customWidth="1"/>
    <col min="4358" max="4358" width="11.28515625" style="4" customWidth="1"/>
    <col min="4359" max="4360" width="11.42578125" style="4"/>
    <col min="4361" max="4361" width="13.42578125" style="4" customWidth="1"/>
    <col min="4362" max="4362" width="12.140625" style="4" customWidth="1"/>
    <col min="4363" max="4364" width="12.42578125" style="4" customWidth="1"/>
    <col min="4365" max="4365" width="11.42578125" style="4"/>
    <col min="4366" max="4366" width="5.5703125" style="4" customWidth="1"/>
    <col min="4367" max="4367" width="14.140625" style="4" customWidth="1"/>
    <col min="4368" max="4609" width="11.42578125" style="4"/>
    <col min="4610" max="4610" width="10.140625" style="4" customWidth="1"/>
    <col min="4611" max="4611" width="10.5703125" style="4" customWidth="1"/>
    <col min="4612" max="4612" width="12.5703125" style="4" customWidth="1"/>
    <col min="4613" max="4613" width="0" style="4" hidden="1" customWidth="1"/>
    <col min="4614" max="4614" width="11.28515625" style="4" customWidth="1"/>
    <col min="4615" max="4616" width="11.42578125" style="4"/>
    <col min="4617" max="4617" width="13.42578125" style="4" customWidth="1"/>
    <col min="4618" max="4618" width="12.140625" style="4" customWidth="1"/>
    <col min="4619" max="4620" width="12.42578125" style="4" customWidth="1"/>
    <col min="4621" max="4621" width="11.42578125" style="4"/>
    <col min="4622" max="4622" width="5.5703125" style="4" customWidth="1"/>
    <col min="4623" max="4623" width="14.140625" style="4" customWidth="1"/>
    <col min="4624" max="4865" width="11.42578125" style="4"/>
    <col min="4866" max="4866" width="10.140625" style="4" customWidth="1"/>
    <col min="4867" max="4867" width="10.5703125" style="4" customWidth="1"/>
    <col min="4868" max="4868" width="12.5703125" style="4" customWidth="1"/>
    <col min="4869" max="4869" width="0" style="4" hidden="1" customWidth="1"/>
    <col min="4870" max="4870" width="11.28515625" style="4" customWidth="1"/>
    <col min="4871" max="4872" width="11.42578125" style="4"/>
    <col min="4873" max="4873" width="13.42578125" style="4" customWidth="1"/>
    <col min="4874" max="4874" width="12.140625" style="4" customWidth="1"/>
    <col min="4875" max="4876" width="12.42578125" style="4" customWidth="1"/>
    <col min="4877" max="4877" width="11.42578125" style="4"/>
    <col min="4878" max="4878" width="5.5703125" style="4" customWidth="1"/>
    <col min="4879" max="4879" width="14.140625" style="4" customWidth="1"/>
    <col min="4880" max="5121" width="11.42578125" style="4"/>
    <col min="5122" max="5122" width="10.140625" style="4" customWidth="1"/>
    <col min="5123" max="5123" width="10.5703125" style="4" customWidth="1"/>
    <col min="5124" max="5124" width="12.5703125" style="4" customWidth="1"/>
    <col min="5125" max="5125" width="0" style="4" hidden="1" customWidth="1"/>
    <col min="5126" max="5126" width="11.28515625" style="4" customWidth="1"/>
    <col min="5127" max="5128" width="11.42578125" style="4"/>
    <col min="5129" max="5129" width="13.42578125" style="4" customWidth="1"/>
    <col min="5130" max="5130" width="12.140625" style="4" customWidth="1"/>
    <col min="5131" max="5132" width="12.42578125" style="4" customWidth="1"/>
    <col min="5133" max="5133" width="11.42578125" style="4"/>
    <col min="5134" max="5134" width="5.5703125" style="4" customWidth="1"/>
    <col min="5135" max="5135" width="14.140625" style="4" customWidth="1"/>
    <col min="5136" max="5377" width="11.42578125" style="4"/>
    <col min="5378" max="5378" width="10.140625" style="4" customWidth="1"/>
    <col min="5379" max="5379" width="10.5703125" style="4" customWidth="1"/>
    <col min="5380" max="5380" width="12.5703125" style="4" customWidth="1"/>
    <col min="5381" max="5381" width="0" style="4" hidden="1" customWidth="1"/>
    <col min="5382" max="5382" width="11.28515625" style="4" customWidth="1"/>
    <col min="5383" max="5384" width="11.42578125" style="4"/>
    <col min="5385" max="5385" width="13.42578125" style="4" customWidth="1"/>
    <col min="5386" max="5386" width="12.140625" style="4" customWidth="1"/>
    <col min="5387" max="5388" width="12.42578125" style="4" customWidth="1"/>
    <col min="5389" max="5389" width="11.42578125" style="4"/>
    <col min="5390" max="5390" width="5.5703125" style="4" customWidth="1"/>
    <col min="5391" max="5391" width="14.140625" style="4" customWidth="1"/>
    <col min="5392" max="5633" width="11.42578125" style="4"/>
    <col min="5634" max="5634" width="10.140625" style="4" customWidth="1"/>
    <col min="5635" max="5635" width="10.5703125" style="4" customWidth="1"/>
    <col min="5636" max="5636" width="12.5703125" style="4" customWidth="1"/>
    <col min="5637" max="5637" width="0" style="4" hidden="1" customWidth="1"/>
    <col min="5638" max="5638" width="11.28515625" style="4" customWidth="1"/>
    <col min="5639" max="5640" width="11.42578125" style="4"/>
    <col min="5641" max="5641" width="13.42578125" style="4" customWidth="1"/>
    <col min="5642" max="5642" width="12.140625" style="4" customWidth="1"/>
    <col min="5643" max="5644" width="12.42578125" style="4" customWidth="1"/>
    <col min="5645" max="5645" width="11.42578125" style="4"/>
    <col min="5646" max="5646" width="5.5703125" style="4" customWidth="1"/>
    <col min="5647" max="5647" width="14.140625" style="4" customWidth="1"/>
    <col min="5648" max="5889" width="11.42578125" style="4"/>
    <col min="5890" max="5890" width="10.140625" style="4" customWidth="1"/>
    <col min="5891" max="5891" width="10.5703125" style="4" customWidth="1"/>
    <col min="5892" max="5892" width="12.5703125" style="4" customWidth="1"/>
    <col min="5893" max="5893" width="0" style="4" hidden="1" customWidth="1"/>
    <col min="5894" max="5894" width="11.28515625" style="4" customWidth="1"/>
    <col min="5895" max="5896" width="11.42578125" style="4"/>
    <col min="5897" max="5897" width="13.42578125" style="4" customWidth="1"/>
    <col min="5898" max="5898" width="12.140625" style="4" customWidth="1"/>
    <col min="5899" max="5900" width="12.42578125" style="4" customWidth="1"/>
    <col min="5901" max="5901" width="11.42578125" style="4"/>
    <col min="5902" max="5902" width="5.5703125" style="4" customWidth="1"/>
    <col min="5903" max="5903" width="14.140625" style="4" customWidth="1"/>
    <col min="5904" max="6145" width="11.42578125" style="4"/>
    <col min="6146" max="6146" width="10.140625" style="4" customWidth="1"/>
    <col min="6147" max="6147" width="10.5703125" style="4" customWidth="1"/>
    <col min="6148" max="6148" width="12.5703125" style="4" customWidth="1"/>
    <col min="6149" max="6149" width="0" style="4" hidden="1" customWidth="1"/>
    <col min="6150" max="6150" width="11.28515625" style="4" customWidth="1"/>
    <col min="6151" max="6152" width="11.42578125" style="4"/>
    <col min="6153" max="6153" width="13.42578125" style="4" customWidth="1"/>
    <col min="6154" max="6154" width="12.140625" style="4" customWidth="1"/>
    <col min="6155" max="6156" width="12.42578125" style="4" customWidth="1"/>
    <col min="6157" max="6157" width="11.42578125" style="4"/>
    <col min="6158" max="6158" width="5.5703125" style="4" customWidth="1"/>
    <col min="6159" max="6159" width="14.140625" style="4" customWidth="1"/>
    <col min="6160" max="6401" width="11.42578125" style="4"/>
    <col min="6402" max="6402" width="10.140625" style="4" customWidth="1"/>
    <col min="6403" max="6403" width="10.5703125" style="4" customWidth="1"/>
    <col min="6404" max="6404" width="12.5703125" style="4" customWidth="1"/>
    <col min="6405" max="6405" width="0" style="4" hidden="1" customWidth="1"/>
    <col min="6406" max="6406" width="11.28515625" style="4" customWidth="1"/>
    <col min="6407" max="6408" width="11.42578125" style="4"/>
    <col min="6409" max="6409" width="13.42578125" style="4" customWidth="1"/>
    <col min="6410" max="6410" width="12.140625" style="4" customWidth="1"/>
    <col min="6411" max="6412" width="12.42578125" style="4" customWidth="1"/>
    <col min="6413" max="6413" width="11.42578125" style="4"/>
    <col min="6414" max="6414" width="5.5703125" style="4" customWidth="1"/>
    <col min="6415" max="6415" width="14.140625" style="4" customWidth="1"/>
    <col min="6416" max="6657" width="11.42578125" style="4"/>
    <col min="6658" max="6658" width="10.140625" style="4" customWidth="1"/>
    <col min="6659" max="6659" width="10.5703125" style="4" customWidth="1"/>
    <col min="6660" max="6660" width="12.5703125" style="4" customWidth="1"/>
    <col min="6661" max="6661" width="0" style="4" hidden="1" customWidth="1"/>
    <col min="6662" max="6662" width="11.28515625" style="4" customWidth="1"/>
    <col min="6663" max="6664" width="11.42578125" style="4"/>
    <col min="6665" max="6665" width="13.42578125" style="4" customWidth="1"/>
    <col min="6666" max="6666" width="12.140625" style="4" customWidth="1"/>
    <col min="6667" max="6668" width="12.42578125" style="4" customWidth="1"/>
    <col min="6669" max="6669" width="11.42578125" style="4"/>
    <col min="6670" max="6670" width="5.5703125" style="4" customWidth="1"/>
    <col min="6671" max="6671" width="14.140625" style="4" customWidth="1"/>
    <col min="6672" max="6913" width="11.42578125" style="4"/>
    <col min="6914" max="6914" width="10.140625" style="4" customWidth="1"/>
    <col min="6915" max="6915" width="10.5703125" style="4" customWidth="1"/>
    <col min="6916" max="6916" width="12.5703125" style="4" customWidth="1"/>
    <col min="6917" max="6917" width="0" style="4" hidden="1" customWidth="1"/>
    <col min="6918" max="6918" width="11.28515625" style="4" customWidth="1"/>
    <col min="6919" max="6920" width="11.42578125" style="4"/>
    <col min="6921" max="6921" width="13.42578125" style="4" customWidth="1"/>
    <col min="6922" max="6922" width="12.140625" style="4" customWidth="1"/>
    <col min="6923" max="6924" width="12.42578125" style="4" customWidth="1"/>
    <col min="6925" max="6925" width="11.42578125" style="4"/>
    <col min="6926" max="6926" width="5.5703125" style="4" customWidth="1"/>
    <col min="6927" max="6927" width="14.140625" style="4" customWidth="1"/>
    <col min="6928" max="7169" width="11.42578125" style="4"/>
    <col min="7170" max="7170" width="10.140625" style="4" customWidth="1"/>
    <col min="7171" max="7171" width="10.5703125" style="4" customWidth="1"/>
    <col min="7172" max="7172" width="12.5703125" style="4" customWidth="1"/>
    <col min="7173" max="7173" width="0" style="4" hidden="1" customWidth="1"/>
    <col min="7174" max="7174" width="11.28515625" style="4" customWidth="1"/>
    <col min="7175" max="7176" width="11.42578125" style="4"/>
    <col min="7177" max="7177" width="13.42578125" style="4" customWidth="1"/>
    <col min="7178" max="7178" width="12.140625" style="4" customWidth="1"/>
    <col min="7179" max="7180" width="12.42578125" style="4" customWidth="1"/>
    <col min="7181" max="7181" width="11.42578125" style="4"/>
    <col min="7182" max="7182" width="5.5703125" style="4" customWidth="1"/>
    <col min="7183" max="7183" width="14.140625" style="4" customWidth="1"/>
    <col min="7184" max="7425" width="11.42578125" style="4"/>
    <col min="7426" max="7426" width="10.140625" style="4" customWidth="1"/>
    <col min="7427" max="7427" width="10.5703125" style="4" customWidth="1"/>
    <col min="7428" max="7428" width="12.5703125" style="4" customWidth="1"/>
    <col min="7429" max="7429" width="0" style="4" hidden="1" customWidth="1"/>
    <col min="7430" max="7430" width="11.28515625" style="4" customWidth="1"/>
    <col min="7431" max="7432" width="11.42578125" style="4"/>
    <col min="7433" max="7433" width="13.42578125" style="4" customWidth="1"/>
    <col min="7434" max="7434" width="12.140625" style="4" customWidth="1"/>
    <col min="7435" max="7436" width="12.42578125" style="4" customWidth="1"/>
    <col min="7437" max="7437" width="11.42578125" style="4"/>
    <col min="7438" max="7438" width="5.5703125" style="4" customWidth="1"/>
    <col min="7439" max="7439" width="14.140625" style="4" customWidth="1"/>
    <col min="7440" max="7681" width="11.42578125" style="4"/>
    <col min="7682" max="7682" width="10.140625" style="4" customWidth="1"/>
    <col min="7683" max="7683" width="10.5703125" style="4" customWidth="1"/>
    <col min="7684" max="7684" width="12.5703125" style="4" customWidth="1"/>
    <col min="7685" max="7685" width="0" style="4" hidden="1" customWidth="1"/>
    <col min="7686" max="7686" width="11.28515625" style="4" customWidth="1"/>
    <col min="7687" max="7688" width="11.42578125" style="4"/>
    <col min="7689" max="7689" width="13.42578125" style="4" customWidth="1"/>
    <col min="7690" max="7690" width="12.140625" style="4" customWidth="1"/>
    <col min="7691" max="7692" width="12.42578125" style="4" customWidth="1"/>
    <col min="7693" max="7693" width="11.42578125" style="4"/>
    <col min="7694" max="7694" width="5.5703125" style="4" customWidth="1"/>
    <col min="7695" max="7695" width="14.140625" style="4" customWidth="1"/>
    <col min="7696" max="7937" width="11.42578125" style="4"/>
    <col min="7938" max="7938" width="10.140625" style="4" customWidth="1"/>
    <col min="7939" max="7939" width="10.5703125" style="4" customWidth="1"/>
    <col min="7940" max="7940" width="12.5703125" style="4" customWidth="1"/>
    <col min="7941" max="7941" width="0" style="4" hidden="1" customWidth="1"/>
    <col min="7942" max="7942" width="11.28515625" style="4" customWidth="1"/>
    <col min="7943" max="7944" width="11.42578125" style="4"/>
    <col min="7945" max="7945" width="13.42578125" style="4" customWidth="1"/>
    <col min="7946" max="7946" width="12.140625" style="4" customWidth="1"/>
    <col min="7947" max="7948" width="12.42578125" style="4" customWidth="1"/>
    <col min="7949" max="7949" width="11.42578125" style="4"/>
    <col min="7950" max="7950" width="5.5703125" style="4" customWidth="1"/>
    <col min="7951" max="7951" width="14.140625" style="4" customWidth="1"/>
    <col min="7952" max="8193" width="11.42578125" style="4"/>
    <col min="8194" max="8194" width="10.140625" style="4" customWidth="1"/>
    <col min="8195" max="8195" width="10.5703125" style="4" customWidth="1"/>
    <col min="8196" max="8196" width="12.5703125" style="4" customWidth="1"/>
    <col min="8197" max="8197" width="0" style="4" hidden="1" customWidth="1"/>
    <col min="8198" max="8198" width="11.28515625" style="4" customWidth="1"/>
    <col min="8199" max="8200" width="11.42578125" style="4"/>
    <col min="8201" max="8201" width="13.42578125" style="4" customWidth="1"/>
    <col min="8202" max="8202" width="12.140625" style="4" customWidth="1"/>
    <col min="8203" max="8204" width="12.42578125" style="4" customWidth="1"/>
    <col min="8205" max="8205" width="11.42578125" style="4"/>
    <col min="8206" max="8206" width="5.5703125" style="4" customWidth="1"/>
    <col min="8207" max="8207" width="14.140625" style="4" customWidth="1"/>
    <col min="8208" max="8449" width="11.42578125" style="4"/>
    <col min="8450" max="8450" width="10.140625" style="4" customWidth="1"/>
    <col min="8451" max="8451" width="10.5703125" style="4" customWidth="1"/>
    <col min="8452" max="8452" width="12.5703125" style="4" customWidth="1"/>
    <col min="8453" max="8453" width="0" style="4" hidden="1" customWidth="1"/>
    <col min="8454" max="8454" width="11.28515625" style="4" customWidth="1"/>
    <col min="8455" max="8456" width="11.42578125" style="4"/>
    <col min="8457" max="8457" width="13.42578125" style="4" customWidth="1"/>
    <col min="8458" max="8458" width="12.140625" style="4" customWidth="1"/>
    <col min="8459" max="8460" width="12.42578125" style="4" customWidth="1"/>
    <col min="8461" max="8461" width="11.42578125" style="4"/>
    <col min="8462" max="8462" width="5.5703125" style="4" customWidth="1"/>
    <col min="8463" max="8463" width="14.140625" style="4" customWidth="1"/>
    <col min="8464" max="8705" width="11.42578125" style="4"/>
    <col min="8706" max="8706" width="10.140625" style="4" customWidth="1"/>
    <col min="8707" max="8707" width="10.5703125" style="4" customWidth="1"/>
    <col min="8708" max="8708" width="12.5703125" style="4" customWidth="1"/>
    <col min="8709" max="8709" width="0" style="4" hidden="1" customWidth="1"/>
    <col min="8710" max="8710" width="11.28515625" style="4" customWidth="1"/>
    <col min="8711" max="8712" width="11.42578125" style="4"/>
    <col min="8713" max="8713" width="13.42578125" style="4" customWidth="1"/>
    <col min="8714" max="8714" width="12.140625" style="4" customWidth="1"/>
    <col min="8715" max="8716" width="12.42578125" style="4" customWidth="1"/>
    <col min="8717" max="8717" width="11.42578125" style="4"/>
    <col min="8718" max="8718" width="5.5703125" style="4" customWidth="1"/>
    <col min="8719" max="8719" width="14.140625" style="4" customWidth="1"/>
    <col min="8720" max="8961" width="11.42578125" style="4"/>
    <col min="8962" max="8962" width="10.140625" style="4" customWidth="1"/>
    <col min="8963" max="8963" width="10.5703125" style="4" customWidth="1"/>
    <col min="8964" max="8964" width="12.5703125" style="4" customWidth="1"/>
    <col min="8965" max="8965" width="0" style="4" hidden="1" customWidth="1"/>
    <col min="8966" max="8966" width="11.28515625" style="4" customWidth="1"/>
    <col min="8967" max="8968" width="11.42578125" style="4"/>
    <col min="8969" max="8969" width="13.42578125" style="4" customWidth="1"/>
    <col min="8970" max="8970" width="12.140625" style="4" customWidth="1"/>
    <col min="8971" max="8972" width="12.42578125" style="4" customWidth="1"/>
    <col min="8973" max="8973" width="11.42578125" style="4"/>
    <col min="8974" max="8974" width="5.5703125" style="4" customWidth="1"/>
    <col min="8975" max="8975" width="14.140625" style="4" customWidth="1"/>
    <col min="8976" max="9217" width="11.42578125" style="4"/>
    <col min="9218" max="9218" width="10.140625" style="4" customWidth="1"/>
    <col min="9219" max="9219" width="10.5703125" style="4" customWidth="1"/>
    <col min="9220" max="9220" width="12.5703125" style="4" customWidth="1"/>
    <col min="9221" max="9221" width="0" style="4" hidden="1" customWidth="1"/>
    <col min="9222" max="9222" width="11.28515625" style="4" customWidth="1"/>
    <col min="9223" max="9224" width="11.42578125" style="4"/>
    <col min="9225" max="9225" width="13.42578125" style="4" customWidth="1"/>
    <col min="9226" max="9226" width="12.140625" style="4" customWidth="1"/>
    <col min="9227" max="9228" width="12.42578125" style="4" customWidth="1"/>
    <col min="9229" max="9229" width="11.42578125" style="4"/>
    <col min="9230" max="9230" width="5.5703125" style="4" customWidth="1"/>
    <col min="9231" max="9231" width="14.140625" style="4" customWidth="1"/>
    <col min="9232" max="9473" width="11.42578125" style="4"/>
    <col min="9474" max="9474" width="10.140625" style="4" customWidth="1"/>
    <col min="9475" max="9475" width="10.5703125" style="4" customWidth="1"/>
    <col min="9476" max="9476" width="12.5703125" style="4" customWidth="1"/>
    <col min="9477" max="9477" width="0" style="4" hidden="1" customWidth="1"/>
    <col min="9478" max="9478" width="11.28515625" style="4" customWidth="1"/>
    <col min="9479" max="9480" width="11.42578125" style="4"/>
    <col min="9481" max="9481" width="13.42578125" style="4" customWidth="1"/>
    <col min="9482" max="9482" width="12.140625" style="4" customWidth="1"/>
    <col min="9483" max="9484" width="12.42578125" style="4" customWidth="1"/>
    <col min="9485" max="9485" width="11.42578125" style="4"/>
    <col min="9486" max="9486" width="5.5703125" style="4" customWidth="1"/>
    <col min="9487" max="9487" width="14.140625" style="4" customWidth="1"/>
    <col min="9488" max="9729" width="11.42578125" style="4"/>
    <col min="9730" max="9730" width="10.140625" style="4" customWidth="1"/>
    <col min="9731" max="9731" width="10.5703125" style="4" customWidth="1"/>
    <col min="9732" max="9732" width="12.5703125" style="4" customWidth="1"/>
    <col min="9733" max="9733" width="0" style="4" hidden="1" customWidth="1"/>
    <col min="9734" max="9734" width="11.28515625" style="4" customWidth="1"/>
    <col min="9735" max="9736" width="11.42578125" style="4"/>
    <col min="9737" max="9737" width="13.42578125" style="4" customWidth="1"/>
    <col min="9738" max="9738" width="12.140625" style="4" customWidth="1"/>
    <col min="9739" max="9740" width="12.42578125" style="4" customWidth="1"/>
    <col min="9741" max="9741" width="11.42578125" style="4"/>
    <col min="9742" max="9742" width="5.5703125" style="4" customWidth="1"/>
    <col min="9743" max="9743" width="14.140625" style="4" customWidth="1"/>
    <col min="9744" max="9985" width="11.42578125" style="4"/>
    <col min="9986" max="9986" width="10.140625" style="4" customWidth="1"/>
    <col min="9987" max="9987" width="10.5703125" style="4" customWidth="1"/>
    <col min="9988" max="9988" width="12.5703125" style="4" customWidth="1"/>
    <col min="9989" max="9989" width="0" style="4" hidden="1" customWidth="1"/>
    <col min="9990" max="9990" width="11.28515625" style="4" customWidth="1"/>
    <col min="9991" max="9992" width="11.42578125" style="4"/>
    <col min="9993" max="9993" width="13.42578125" style="4" customWidth="1"/>
    <col min="9994" max="9994" width="12.140625" style="4" customWidth="1"/>
    <col min="9995" max="9996" width="12.42578125" style="4" customWidth="1"/>
    <col min="9997" max="9997" width="11.42578125" style="4"/>
    <col min="9998" max="9998" width="5.5703125" style="4" customWidth="1"/>
    <col min="9999" max="9999" width="14.140625" style="4" customWidth="1"/>
    <col min="10000" max="10241" width="11.42578125" style="4"/>
    <col min="10242" max="10242" width="10.140625" style="4" customWidth="1"/>
    <col min="10243" max="10243" width="10.5703125" style="4" customWidth="1"/>
    <col min="10244" max="10244" width="12.5703125" style="4" customWidth="1"/>
    <col min="10245" max="10245" width="0" style="4" hidden="1" customWidth="1"/>
    <col min="10246" max="10246" width="11.28515625" style="4" customWidth="1"/>
    <col min="10247" max="10248" width="11.42578125" style="4"/>
    <col min="10249" max="10249" width="13.42578125" style="4" customWidth="1"/>
    <col min="10250" max="10250" width="12.140625" style="4" customWidth="1"/>
    <col min="10251" max="10252" width="12.42578125" style="4" customWidth="1"/>
    <col min="10253" max="10253" width="11.42578125" style="4"/>
    <col min="10254" max="10254" width="5.5703125" style="4" customWidth="1"/>
    <col min="10255" max="10255" width="14.140625" style="4" customWidth="1"/>
    <col min="10256" max="10497" width="11.42578125" style="4"/>
    <col min="10498" max="10498" width="10.140625" style="4" customWidth="1"/>
    <col min="10499" max="10499" width="10.5703125" style="4" customWidth="1"/>
    <col min="10500" max="10500" width="12.5703125" style="4" customWidth="1"/>
    <col min="10501" max="10501" width="0" style="4" hidden="1" customWidth="1"/>
    <col min="10502" max="10502" width="11.28515625" style="4" customWidth="1"/>
    <col min="10503" max="10504" width="11.42578125" style="4"/>
    <col min="10505" max="10505" width="13.42578125" style="4" customWidth="1"/>
    <col min="10506" max="10506" width="12.140625" style="4" customWidth="1"/>
    <col min="10507" max="10508" width="12.42578125" style="4" customWidth="1"/>
    <col min="10509" max="10509" width="11.42578125" style="4"/>
    <col min="10510" max="10510" width="5.5703125" style="4" customWidth="1"/>
    <col min="10511" max="10511" width="14.140625" style="4" customWidth="1"/>
    <col min="10512" max="10753" width="11.42578125" style="4"/>
    <col min="10754" max="10754" width="10.140625" style="4" customWidth="1"/>
    <col min="10755" max="10755" width="10.5703125" style="4" customWidth="1"/>
    <col min="10756" max="10756" width="12.5703125" style="4" customWidth="1"/>
    <col min="10757" max="10757" width="0" style="4" hidden="1" customWidth="1"/>
    <col min="10758" max="10758" width="11.28515625" style="4" customWidth="1"/>
    <col min="10759" max="10760" width="11.42578125" style="4"/>
    <col min="10761" max="10761" width="13.42578125" style="4" customWidth="1"/>
    <col min="10762" max="10762" width="12.140625" style="4" customWidth="1"/>
    <col min="10763" max="10764" width="12.42578125" style="4" customWidth="1"/>
    <col min="10765" max="10765" width="11.42578125" style="4"/>
    <col min="10766" max="10766" width="5.5703125" style="4" customWidth="1"/>
    <col min="10767" max="10767" width="14.140625" style="4" customWidth="1"/>
    <col min="10768" max="11009" width="11.42578125" style="4"/>
    <col min="11010" max="11010" width="10.140625" style="4" customWidth="1"/>
    <col min="11011" max="11011" width="10.5703125" style="4" customWidth="1"/>
    <col min="11012" max="11012" width="12.5703125" style="4" customWidth="1"/>
    <col min="11013" max="11013" width="0" style="4" hidden="1" customWidth="1"/>
    <col min="11014" max="11014" width="11.28515625" style="4" customWidth="1"/>
    <col min="11015" max="11016" width="11.42578125" style="4"/>
    <col min="11017" max="11017" width="13.42578125" style="4" customWidth="1"/>
    <col min="11018" max="11018" width="12.140625" style="4" customWidth="1"/>
    <col min="11019" max="11020" width="12.42578125" style="4" customWidth="1"/>
    <col min="11021" max="11021" width="11.42578125" style="4"/>
    <col min="11022" max="11022" width="5.5703125" style="4" customWidth="1"/>
    <col min="11023" max="11023" width="14.140625" style="4" customWidth="1"/>
    <col min="11024" max="11265" width="11.42578125" style="4"/>
    <col min="11266" max="11266" width="10.140625" style="4" customWidth="1"/>
    <col min="11267" max="11267" width="10.5703125" style="4" customWidth="1"/>
    <col min="11268" max="11268" width="12.5703125" style="4" customWidth="1"/>
    <col min="11269" max="11269" width="0" style="4" hidden="1" customWidth="1"/>
    <col min="11270" max="11270" width="11.28515625" style="4" customWidth="1"/>
    <col min="11271" max="11272" width="11.42578125" style="4"/>
    <col min="11273" max="11273" width="13.42578125" style="4" customWidth="1"/>
    <col min="11274" max="11274" width="12.140625" style="4" customWidth="1"/>
    <col min="11275" max="11276" width="12.42578125" style="4" customWidth="1"/>
    <col min="11277" max="11277" width="11.42578125" style="4"/>
    <col min="11278" max="11278" width="5.5703125" style="4" customWidth="1"/>
    <col min="11279" max="11279" width="14.140625" style="4" customWidth="1"/>
    <col min="11280" max="11521" width="11.42578125" style="4"/>
    <col min="11522" max="11522" width="10.140625" style="4" customWidth="1"/>
    <col min="11523" max="11523" width="10.5703125" style="4" customWidth="1"/>
    <col min="11524" max="11524" width="12.5703125" style="4" customWidth="1"/>
    <col min="11525" max="11525" width="0" style="4" hidden="1" customWidth="1"/>
    <col min="11526" max="11526" width="11.28515625" style="4" customWidth="1"/>
    <col min="11527" max="11528" width="11.42578125" style="4"/>
    <col min="11529" max="11529" width="13.42578125" style="4" customWidth="1"/>
    <col min="11530" max="11530" width="12.140625" style="4" customWidth="1"/>
    <col min="11531" max="11532" width="12.42578125" style="4" customWidth="1"/>
    <col min="11533" max="11533" width="11.42578125" style="4"/>
    <col min="11534" max="11534" width="5.5703125" style="4" customWidth="1"/>
    <col min="11535" max="11535" width="14.140625" style="4" customWidth="1"/>
    <col min="11536" max="11777" width="11.42578125" style="4"/>
    <col min="11778" max="11778" width="10.140625" style="4" customWidth="1"/>
    <col min="11779" max="11779" width="10.5703125" style="4" customWidth="1"/>
    <col min="11780" max="11780" width="12.5703125" style="4" customWidth="1"/>
    <col min="11781" max="11781" width="0" style="4" hidden="1" customWidth="1"/>
    <col min="11782" max="11782" width="11.28515625" style="4" customWidth="1"/>
    <col min="11783" max="11784" width="11.42578125" style="4"/>
    <col min="11785" max="11785" width="13.42578125" style="4" customWidth="1"/>
    <col min="11786" max="11786" width="12.140625" style="4" customWidth="1"/>
    <col min="11787" max="11788" width="12.42578125" style="4" customWidth="1"/>
    <col min="11789" max="11789" width="11.42578125" style="4"/>
    <col min="11790" max="11790" width="5.5703125" style="4" customWidth="1"/>
    <col min="11791" max="11791" width="14.140625" style="4" customWidth="1"/>
    <col min="11792" max="12033" width="11.42578125" style="4"/>
    <col min="12034" max="12034" width="10.140625" style="4" customWidth="1"/>
    <col min="12035" max="12035" width="10.5703125" style="4" customWidth="1"/>
    <col min="12036" max="12036" width="12.5703125" style="4" customWidth="1"/>
    <col min="12037" max="12037" width="0" style="4" hidden="1" customWidth="1"/>
    <col min="12038" max="12038" width="11.28515625" style="4" customWidth="1"/>
    <col min="12039" max="12040" width="11.42578125" style="4"/>
    <col min="12041" max="12041" width="13.42578125" style="4" customWidth="1"/>
    <col min="12042" max="12042" width="12.140625" style="4" customWidth="1"/>
    <col min="12043" max="12044" width="12.42578125" style="4" customWidth="1"/>
    <col min="12045" max="12045" width="11.42578125" style="4"/>
    <col min="12046" max="12046" width="5.5703125" style="4" customWidth="1"/>
    <col min="12047" max="12047" width="14.140625" style="4" customWidth="1"/>
    <col min="12048" max="12289" width="11.42578125" style="4"/>
    <col min="12290" max="12290" width="10.140625" style="4" customWidth="1"/>
    <col min="12291" max="12291" width="10.5703125" style="4" customWidth="1"/>
    <col min="12292" max="12292" width="12.5703125" style="4" customWidth="1"/>
    <col min="12293" max="12293" width="0" style="4" hidden="1" customWidth="1"/>
    <col min="12294" max="12294" width="11.28515625" style="4" customWidth="1"/>
    <col min="12295" max="12296" width="11.42578125" style="4"/>
    <col min="12297" max="12297" width="13.42578125" style="4" customWidth="1"/>
    <col min="12298" max="12298" width="12.140625" style="4" customWidth="1"/>
    <col min="12299" max="12300" width="12.42578125" style="4" customWidth="1"/>
    <col min="12301" max="12301" width="11.42578125" style="4"/>
    <col min="12302" max="12302" width="5.5703125" style="4" customWidth="1"/>
    <col min="12303" max="12303" width="14.140625" style="4" customWidth="1"/>
    <col min="12304" max="12545" width="11.42578125" style="4"/>
    <col min="12546" max="12546" width="10.140625" style="4" customWidth="1"/>
    <col min="12547" max="12547" width="10.5703125" style="4" customWidth="1"/>
    <col min="12548" max="12548" width="12.5703125" style="4" customWidth="1"/>
    <col min="12549" max="12549" width="0" style="4" hidden="1" customWidth="1"/>
    <col min="12550" max="12550" width="11.28515625" style="4" customWidth="1"/>
    <col min="12551" max="12552" width="11.42578125" style="4"/>
    <col min="12553" max="12553" width="13.42578125" style="4" customWidth="1"/>
    <col min="12554" max="12554" width="12.140625" style="4" customWidth="1"/>
    <col min="12555" max="12556" width="12.42578125" style="4" customWidth="1"/>
    <col min="12557" max="12557" width="11.42578125" style="4"/>
    <col min="12558" max="12558" width="5.5703125" style="4" customWidth="1"/>
    <col min="12559" max="12559" width="14.140625" style="4" customWidth="1"/>
    <col min="12560" max="12801" width="11.42578125" style="4"/>
    <col min="12802" max="12802" width="10.140625" style="4" customWidth="1"/>
    <col min="12803" max="12803" width="10.5703125" style="4" customWidth="1"/>
    <col min="12804" max="12804" width="12.5703125" style="4" customWidth="1"/>
    <col min="12805" max="12805" width="0" style="4" hidden="1" customWidth="1"/>
    <col min="12806" max="12806" width="11.28515625" style="4" customWidth="1"/>
    <col min="12807" max="12808" width="11.42578125" style="4"/>
    <col min="12809" max="12809" width="13.42578125" style="4" customWidth="1"/>
    <col min="12810" max="12810" width="12.140625" style="4" customWidth="1"/>
    <col min="12811" max="12812" width="12.42578125" style="4" customWidth="1"/>
    <col min="12813" max="12813" width="11.42578125" style="4"/>
    <col min="12814" max="12814" width="5.5703125" style="4" customWidth="1"/>
    <col min="12815" max="12815" width="14.140625" style="4" customWidth="1"/>
    <col min="12816" max="13057" width="11.42578125" style="4"/>
    <col min="13058" max="13058" width="10.140625" style="4" customWidth="1"/>
    <col min="13059" max="13059" width="10.5703125" style="4" customWidth="1"/>
    <col min="13060" max="13060" width="12.5703125" style="4" customWidth="1"/>
    <col min="13061" max="13061" width="0" style="4" hidden="1" customWidth="1"/>
    <col min="13062" max="13062" width="11.28515625" style="4" customWidth="1"/>
    <col min="13063" max="13064" width="11.42578125" style="4"/>
    <col min="13065" max="13065" width="13.42578125" style="4" customWidth="1"/>
    <col min="13066" max="13066" width="12.140625" style="4" customWidth="1"/>
    <col min="13067" max="13068" width="12.42578125" style="4" customWidth="1"/>
    <col min="13069" max="13069" width="11.42578125" style="4"/>
    <col min="13070" max="13070" width="5.5703125" style="4" customWidth="1"/>
    <col min="13071" max="13071" width="14.140625" style="4" customWidth="1"/>
    <col min="13072" max="13313" width="11.42578125" style="4"/>
    <col min="13314" max="13314" width="10.140625" style="4" customWidth="1"/>
    <col min="13315" max="13315" width="10.5703125" style="4" customWidth="1"/>
    <col min="13316" max="13316" width="12.5703125" style="4" customWidth="1"/>
    <col min="13317" max="13317" width="0" style="4" hidden="1" customWidth="1"/>
    <col min="13318" max="13318" width="11.28515625" style="4" customWidth="1"/>
    <col min="13319" max="13320" width="11.42578125" style="4"/>
    <col min="13321" max="13321" width="13.42578125" style="4" customWidth="1"/>
    <col min="13322" max="13322" width="12.140625" style="4" customWidth="1"/>
    <col min="13323" max="13324" width="12.42578125" style="4" customWidth="1"/>
    <col min="13325" max="13325" width="11.42578125" style="4"/>
    <col min="13326" max="13326" width="5.5703125" style="4" customWidth="1"/>
    <col min="13327" max="13327" width="14.140625" style="4" customWidth="1"/>
    <col min="13328" max="13569" width="11.42578125" style="4"/>
    <col min="13570" max="13570" width="10.140625" style="4" customWidth="1"/>
    <col min="13571" max="13571" width="10.5703125" style="4" customWidth="1"/>
    <col min="13572" max="13572" width="12.5703125" style="4" customWidth="1"/>
    <col min="13573" max="13573" width="0" style="4" hidden="1" customWidth="1"/>
    <col min="13574" max="13574" width="11.28515625" style="4" customWidth="1"/>
    <col min="13575" max="13576" width="11.42578125" style="4"/>
    <col min="13577" max="13577" width="13.42578125" style="4" customWidth="1"/>
    <col min="13578" max="13578" width="12.140625" style="4" customWidth="1"/>
    <col min="13579" max="13580" width="12.42578125" style="4" customWidth="1"/>
    <col min="13581" max="13581" width="11.42578125" style="4"/>
    <col min="13582" max="13582" width="5.5703125" style="4" customWidth="1"/>
    <col min="13583" max="13583" width="14.140625" style="4" customWidth="1"/>
    <col min="13584" max="13825" width="11.42578125" style="4"/>
    <col min="13826" max="13826" width="10.140625" style="4" customWidth="1"/>
    <col min="13827" max="13827" width="10.5703125" style="4" customWidth="1"/>
    <col min="13828" max="13828" width="12.5703125" style="4" customWidth="1"/>
    <col min="13829" max="13829" width="0" style="4" hidden="1" customWidth="1"/>
    <col min="13830" max="13830" width="11.28515625" style="4" customWidth="1"/>
    <col min="13831" max="13832" width="11.42578125" style="4"/>
    <col min="13833" max="13833" width="13.42578125" style="4" customWidth="1"/>
    <col min="13834" max="13834" width="12.140625" style="4" customWidth="1"/>
    <col min="13835" max="13836" width="12.42578125" style="4" customWidth="1"/>
    <col min="13837" max="13837" width="11.42578125" style="4"/>
    <col min="13838" max="13838" width="5.5703125" style="4" customWidth="1"/>
    <col min="13839" max="13839" width="14.140625" style="4" customWidth="1"/>
    <col min="13840" max="14081" width="11.42578125" style="4"/>
    <col min="14082" max="14082" width="10.140625" style="4" customWidth="1"/>
    <col min="14083" max="14083" width="10.5703125" style="4" customWidth="1"/>
    <col min="14084" max="14084" width="12.5703125" style="4" customWidth="1"/>
    <col min="14085" max="14085" width="0" style="4" hidden="1" customWidth="1"/>
    <col min="14086" max="14086" width="11.28515625" style="4" customWidth="1"/>
    <col min="14087" max="14088" width="11.42578125" style="4"/>
    <col min="14089" max="14089" width="13.42578125" style="4" customWidth="1"/>
    <col min="14090" max="14090" width="12.140625" style="4" customWidth="1"/>
    <col min="14091" max="14092" width="12.42578125" style="4" customWidth="1"/>
    <col min="14093" max="14093" width="11.42578125" style="4"/>
    <col min="14094" max="14094" width="5.5703125" style="4" customWidth="1"/>
    <col min="14095" max="14095" width="14.140625" style="4" customWidth="1"/>
    <col min="14096" max="14337" width="11.42578125" style="4"/>
    <col min="14338" max="14338" width="10.140625" style="4" customWidth="1"/>
    <col min="14339" max="14339" width="10.5703125" style="4" customWidth="1"/>
    <col min="14340" max="14340" width="12.5703125" style="4" customWidth="1"/>
    <col min="14341" max="14341" width="0" style="4" hidden="1" customWidth="1"/>
    <col min="14342" max="14342" width="11.28515625" style="4" customWidth="1"/>
    <col min="14343" max="14344" width="11.42578125" style="4"/>
    <col min="14345" max="14345" width="13.42578125" style="4" customWidth="1"/>
    <col min="14346" max="14346" width="12.140625" style="4" customWidth="1"/>
    <col min="14347" max="14348" width="12.42578125" style="4" customWidth="1"/>
    <col min="14349" max="14349" width="11.42578125" style="4"/>
    <col min="14350" max="14350" width="5.5703125" style="4" customWidth="1"/>
    <col min="14351" max="14351" width="14.140625" style="4" customWidth="1"/>
    <col min="14352" max="14593" width="11.42578125" style="4"/>
    <col min="14594" max="14594" width="10.140625" style="4" customWidth="1"/>
    <col min="14595" max="14595" width="10.5703125" style="4" customWidth="1"/>
    <col min="14596" max="14596" width="12.5703125" style="4" customWidth="1"/>
    <col min="14597" max="14597" width="0" style="4" hidden="1" customWidth="1"/>
    <col min="14598" max="14598" width="11.28515625" style="4" customWidth="1"/>
    <col min="14599" max="14600" width="11.42578125" style="4"/>
    <col min="14601" max="14601" width="13.42578125" style="4" customWidth="1"/>
    <col min="14602" max="14602" width="12.140625" style="4" customWidth="1"/>
    <col min="14603" max="14604" width="12.42578125" style="4" customWidth="1"/>
    <col min="14605" max="14605" width="11.42578125" style="4"/>
    <col min="14606" max="14606" width="5.5703125" style="4" customWidth="1"/>
    <col min="14607" max="14607" width="14.140625" style="4" customWidth="1"/>
    <col min="14608" max="14849" width="11.42578125" style="4"/>
    <col min="14850" max="14850" width="10.140625" style="4" customWidth="1"/>
    <col min="14851" max="14851" width="10.5703125" style="4" customWidth="1"/>
    <col min="14852" max="14852" width="12.5703125" style="4" customWidth="1"/>
    <col min="14853" max="14853" width="0" style="4" hidden="1" customWidth="1"/>
    <col min="14854" max="14854" width="11.28515625" style="4" customWidth="1"/>
    <col min="14855" max="14856" width="11.42578125" style="4"/>
    <col min="14857" max="14857" width="13.42578125" style="4" customWidth="1"/>
    <col min="14858" max="14858" width="12.140625" style="4" customWidth="1"/>
    <col min="14859" max="14860" width="12.42578125" style="4" customWidth="1"/>
    <col min="14861" max="14861" width="11.42578125" style="4"/>
    <col min="14862" max="14862" width="5.5703125" style="4" customWidth="1"/>
    <col min="14863" max="14863" width="14.140625" style="4" customWidth="1"/>
    <col min="14864" max="15105" width="11.42578125" style="4"/>
    <col min="15106" max="15106" width="10.140625" style="4" customWidth="1"/>
    <col min="15107" max="15107" width="10.5703125" style="4" customWidth="1"/>
    <col min="15108" max="15108" width="12.5703125" style="4" customWidth="1"/>
    <col min="15109" max="15109" width="0" style="4" hidden="1" customWidth="1"/>
    <col min="15110" max="15110" width="11.28515625" style="4" customWidth="1"/>
    <col min="15111" max="15112" width="11.42578125" style="4"/>
    <col min="15113" max="15113" width="13.42578125" style="4" customWidth="1"/>
    <col min="15114" max="15114" width="12.140625" style="4" customWidth="1"/>
    <col min="15115" max="15116" width="12.42578125" style="4" customWidth="1"/>
    <col min="15117" max="15117" width="11.42578125" style="4"/>
    <col min="15118" max="15118" width="5.5703125" style="4" customWidth="1"/>
    <col min="15119" max="15119" width="14.140625" style="4" customWidth="1"/>
    <col min="15120" max="15361" width="11.42578125" style="4"/>
    <col min="15362" max="15362" width="10.140625" style="4" customWidth="1"/>
    <col min="15363" max="15363" width="10.5703125" style="4" customWidth="1"/>
    <col min="15364" max="15364" width="12.5703125" style="4" customWidth="1"/>
    <col min="15365" max="15365" width="0" style="4" hidden="1" customWidth="1"/>
    <col min="15366" max="15366" width="11.28515625" style="4" customWidth="1"/>
    <col min="15367" max="15368" width="11.42578125" style="4"/>
    <col min="15369" max="15369" width="13.42578125" style="4" customWidth="1"/>
    <col min="15370" max="15370" width="12.140625" style="4" customWidth="1"/>
    <col min="15371" max="15372" width="12.42578125" style="4" customWidth="1"/>
    <col min="15373" max="15373" width="11.42578125" style="4"/>
    <col min="15374" max="15374" width="5.5703125" style="4" customWidth="1"/>
    <col min="15375" max="15375" width="14.140625" style="4" customWidth="1"/>
    <col min="15376" max="15617" width="11.42578125" style="4"/>
    <col min="15618" max="15618" width="10.140625" style="4" customWidth="1"/>
    <col min="15619" max="15619" width="10.5703125" style="4" customWidth="1"/>
    <col min="15620" max="15620" width="12.5703125" style="4" customWidth="1"/>
    <col min="15621" max="15621" width="0" style="4" hidden="1" customWidth="1"/>
    <col min="15622" max="15622" width="11.28515625" style="4" customWidth="1"/>
    <col min="15623" max="15624" width="11.42578125" style="4"/>
    <col min="15625" max="15625" width="13.42578125" style="4" customWidth="1"/>
    <col min="15626" max="15626" width="12.140625" style="4" customWidth="1"/>
    <col min="15627" max="15628" width="12.42578125" style="4" customWidth="1"/>
    <col min="15629" max="15629" width="11.42578125" style="4"/>
    <col min="15630" max="15630" width="5.5703125" style="4" customWidth="1"/>
    <col min="15631" max="15631" width="14.140625" style="4" customWidth="1"/>
    <col min="15632" max="15873" width="11.42578125" style="4"/>
    <col min="15874" max="15874" width="10.140625" style="4" customWidth="1"/>
    <col min="15875" max="15875" width="10.5703125" style="4" customWidth="1"/>
    <col min="15876" max="15876" width="12.5703125" style="4" customWidth="1"/>
    <col min="15877" max="15877" width="0" style="4" hidden="1" customWidth="1"/>
    <col min="15878" max="15878" width="11.28515625" style="4" customWidth="1"/>
    <col min="15879" max="15880" width="11.42578125" style="4"/>
    <col min="15881" max="15881" width="13.42578125" style="4" customWidth="1"/>
    <col min="15882" max="15882" width="12.140625" style="4" customWidth="1"/>
    <col min="15883" max="15884" width="12.42578125" style="4" customWidth="1"/>
    <col min="15885" max="15885" width="11.42578125" style="4"/>
    <col min="15886" max="15886" width="5.5703125" style="4" customWidth="1"/>
    <col min="15887" max="15887" width="14.140625" style="4" customWidth="1"/>
    <col min="15888" max="16129" width="11.42578125" style="4"/>
    <col min="16130" max="16130" width="10.140625" style="4" customWidth="1"/>
    <col min="16131" max="16131" width="10.5703125" style="4" customWidth="1"/>
    <col min="16132" max="16132" width="12.5703125" style="4" customWidth="1"/>
    <col min="16133" max="16133" width="0" style="4" hidden="1" customWidth="1"/>
    <col min="16134" max="16134" width="11.28515625" style="4" customWidth="1"/>
    <col min="16135" max="16136" width="11.42578125" style="4"/>
    <col min="16137" max="16137" width="13.42578125" style="4" customWidth="1"/>
    <col min="16138" max="16138" width="12.140625" style="4" customWidth="1"/>
    <col min="16139" max="16140" width="12.42578125" style="4" customWidth="1"/>
    <col min="16141" max="16141" width="11.42578125" style="4"/>
    <col min="16142" max="16142" width="5.5703125" style="4" customWidth="1"/>
    <col min="16143" max="16143" width="14.140625" style="4" customWidth="1"/>
    <col min="16144" max="16384" width="11.42578125" style="4"/>
  </cols>
  <sheetData>
    <row r="1" spans="1:17" ht="21.75" customHeight="1" thickBot="1" x14ac:dyDescent="0.3">
      <c r="A1" s="48" t="s">
        <v>14</v>
      </c>
      <c r="B1" s="49"/>
      <c r="C1" s="49"/>
      <c r="D1" s="49"/>
      <c r="E1" s="50"/>
      <c r="F1" s="57" t="s">
        <v>15</v>
      </c>
      <c r="G1" s="57"/>
      <c r="H1" s="57"/>
      <c r="I1" s="57"/>
      <c r="J1" s="57"/>
      <c r="K1" s="57"/>
      <c r="L1" s="57"/>
      <c r="M1" s="57"/>
      <c r="N1" s="57"/>
      <c r="O1" s="58"/>
    </row>
    <row r="2" spans="1:17" ht="45" customHeight="1" thickBot="1" x14ac:dyDescent="0.3">
      <c r="A2" s="51"/>
      <c r="B2" s="52"/>
      <c r="C2" s="52"/>
      <c r="D2" s="52"/>
      <c r="E2" s="53"/>
      <c r="F2" s="57" t="s">
        <v>16</v>
      </c>
      <c r="G2" s="57"/>
      <c r="H2" s="57"/>
      <c r="I2" s="57"/>
      <c r="J2" s="57"/>
      <c r="K2" s="57"/>
      <c r="L2" s="57"/>
      <c r="M2" s="57"/>
      <c r="N2" s="57"/>
      <c r="O2" s="58"/>
      <c r="Q2" s="5"/>
    </row>
    <row r="3" spans="1:17" s="6" customFormat="1" ht="19.5" customHeight="1" thickBot="1" x14ac:dyDescent="0.3">
      <c r="A3" s="54"/>
      <c r="B3" s="55"/>
      <c r="C3" s="55"/>
      <c r="D3" s="55"/>
      <c r="E3" s="56"/>
      <c r="F3" s="59" t="s">
        <v>17</v>
      </c>
      <c r="G3" s="59"/>
      <c r="H3" s="59"/>
      <c r="I3" s="59"/>
      <c r="J3" s="59"/>
      <c r="K3" s="59"/>
      <c r="L3" s="59"/>
      <c r="M3" s="59"/>
      <c r="N3" s="59"/>
      <c r="O3" s="60"/>
      <c r="Q3" s="7"/>
    </row>
    <row r="4" spans="1:17" s="6" customFormat="1" ht="15.75" x14ac:dyDescent="0.25">
      <c r="A4" s="63" t="s">
        <v>18</v>
      </c>
      <c r="B4" s="64"/>
      <c r="C4" s="64"/>
      <c r="D4" s="64"/>
      <c r="E4" s="65" t="s">
        <v>48</v>
      </c>
      <c r="F4" s="65"/>
      <c r="G4" s="65"/>
      <c r="H4" s="66"/>
      <c r="I4" s="66"/>
      <c r="J4" s="66"/>
      <c r="K4" s="66"/>
      <c r="L4" s="66"/>
      <c r="M4" s="66"/>
      <c r="N4" s="66"/>
      <c r="O4" s="67"/>
    </row>
    <row r="5" spans="1:17" s="6" customFormat="1" ht="15.75" x14ac:dyDescent="0.25">
      <c r="A5" s="68" t="s">
        <v>19</v>
      </c>
      <c r="B5" s="69"/>
      <c r="C5" s="69"/>
      <c r="D5" s="69"/>
      <c r="E5" s="70" t="s">
        <v>51</v>
      </c>
      <c r="F5" s="70"/>
      <c r="G5" s="70"/>
      <c r="H5" s="71"/>
      <c r="I5" s="71"/>
      <c r="J5" s="71"/>
      <c r="K5" s="71"/>
      <c r="L5" s="71"/>
      <c r="M5" s="71"/>
      <c r="N5" s="71"/>
      <c r="O5" s="72"/>
    </row>
    <row r="6" spans="1:17" s="6" customFormat="1" ht="15.75" x14ac:dyDescent="0.25">
      <c r="A6" s="68" t="s">
        <v>20</v>
      </c>
      <c r="B6" s="69"/>
      <c r="C6" s="69"/>
      <c r="D6" s="69"/>
      <c r="E6" s="73" t="s">
        <v>50</v>
      </c>
      <c r="F6" s="71"/>
      <c r="G6" s="71"/>
      <c r="H6" s="71"/>
      <c r="I6" s="71"/>
      <c r="J6" s="71"/>
      <c r="K6" s="71"/>
      <c r="L6" s="71"/>
      <c r="M6" s="71"/>
      <c r="N6" s="71"/>
      <c r="O6" s="72"/>
    </row>
    <row r="7" spans="1:17" s="6" customFormat="1" ht="16.5" thickBot="1" x14ac:dyDescent="0.3">
      <c r="A7" s="74"/>
      <c r="B7" s="75"/>
      <c r="C7" s="75"/>
      <c r="D7" s="75"/>
      <c r="E7" s="73"/>
      <c r="F7" s="76"/>
      <c r="G7" s="76"/>
      <c r="H7" s="76"/>
      <c r="I7" s="76"/>
      <c r="J7" s="76"/>
      <c r="K7" s="76"/>
      <c r="L7" s="76"/>
      <c r="M7" s="76"/>
      <c r="N7" s="76"/>
      <c r="O7" s="77"/>
    </row>
    <row r="8" spans="1:17" ht="27" thickBot="1" x14ac:dyDescent="0.3">
      <c r="A8" s="78" t="s">
        <v>21</v>
      </c>
      <c r="B8" s="79"/>
      <c r="C8" s="79"/>
      <c r="D8" s="79"/>
      <c r="E8" s="79"/>
      <c r="F8" s="79"/>
      <c r="G8" s="79"/>
      <c r="H8" s="79"/>
      <c r="I8" s="79"/>
      <c r="J8" s="79"/>
      <c r="K8" s="79"/>
      <c r="L8" s="79"/>
      <c r="M8" s="79"/>
      <c r="N8" s="79"/>
      <c r="O8" s="80"/>
    </row>
    <row r="9" spans="1:17" ht="15" customHeight="1" x14ac:dyDescent="0.25">
      <c r="A9" s="81" t="s">
        <v>22</v>
      </c>
      <c r="B9" s="82"/>
      <c r="C9" s="83" t="s">
        <v>23</v>
      </c>
      <c r="D9" s="84"/>
      <c r="E9" s="85" t="s">
        <v>24</v>
      </c>
      <c r="F9" s="86"/>
      <c r="G9" s="85" t="s">
        <v>25</v>
      </c>
      <c r="H9" s="86"/>
      <c r="I9" s="87" t="s">
        <v>26</v>
      </c>
      <c r="J9" s="87" t="s">
        <v>27</v>
      </c>
      <c r="K9" s="87" t="s">
        <v>28</v>
      </c>
      <c r="L9" s="88" t="s">
        <v>29</v>
      </c>
      <c r="M9" s="89"/>
      <c r="N9" s="89"/>
      <c r="O9" s="90" t="s">
        <v>30</v>
      </c>
    </row>
    <row r="10" spans="1:17" ht="31.5" customHeight="1" thickBot="1" x14ac:dyDescent="0.3">
      <c r="A10" s="91"/>
      <c r="B10" s="92"/>
      <c r="C10" s="93"/>
      <c r="D10" s="94"/>
      <c r="E10" s="93"/>
      <c r="F10" s="95"/>
      <c r="G10" s="93"/>
      <c r="H10" s="95"/>
      <c r="I10" s="96"/>
      <c r="J10" s="96"/>
      <c r="K10" s="96"/>
      <c r="L10" s="97"/>
      <c r="M10" s="98"/>
      <c r="N10" s="98"/>
      <c r="O10" s="99"/>
    </row>
    <row r="11" spans="1:17" ht="44.25" customHeight="1" thickBot="1" x14ac:dyDescent="0.3">
      <c r="A11" s="100" t="s">
        <v>60</v>
      </c>
      <c r="B11" s="101"/>
      <c r="C11" s="32">
        <f>O15</f>
        <v>4</v>
      </c>
      <c r="D11" s="33"/>
      <c r="E11" s="61">
        <f>O17</f>
        <v>0</v>
      </c>
      <c r="F11" s="62"/>
      <c r="G11" s="61">
        <f>O19</f>
        <v>3</v>
      </c>
      <c r="H11" s="62"/>
      <c r="I11" s="8">
        <f>O21</f>
        <v>0</v>
      </c>
      <c r="J11" s="8">
        <f>O28</f>
        <v>2.71</v>
      </c>
      <c r="K11" s="8">
        <f>O33</f>
        <v>7.65</v>
      </c>
      <c r="L11" s="9">
        <f>O38</f>
        <v>0.56999999999999995</v>
      </c>
      <c r="M11" s="10"/>
      <c r="N11" s="10"/>
      <c r="O11" s="11">
        <f>IF( SUM(C11:L11)&lt;=40,SUM(C11:L11),"EXCEDE LOS 40 PUNTOS")</f>
        <v>17.93</v>
      </c>
    </row>
    <row r="12" spans="1:17" ht="16.5" thickTop="1" thickBot="1" x14ac:dyDescent="0.3">
      <c r="A12" s="102"/>
      <c r="B12" s="73"/>
      <c r="C12" s="73"/>
      <c r="D12" s="73"/>
      <c r="E12" s="73"/>
      <c r="F12" s="73"/>
      <c r="G12" s="73"/>
      <c r="H12" s="73"/>
      <c r="I12" s="73"/>
      <c r="J12" s="73"/>
      <c r="K12" s="73"/>
      <c r="L12" s="73"/>
      <c r="M12" s="73"/>
      <c r="N12" s="73"/>
      <c r="O12" s="103"/>
    </row>
    <row r="13" spans="1:17" ht="18.75" thickBot="1" x14ac:dyDescent="0.3">
      <c r="A13" s="104" t="s">
        <v>31</v>
      </c>
      <c r="B13" s="105"/>
      <c r="C13" s="105"/>
      <c r="D13" s="105"/>
      <c r="E13" s="105"/>
      <c r="F13" s="105"/>
      <c r="G13" s="105"/>
      <c r="H13" s="105"/>
      <c r="I13" s="105"/>
      <c r="J13" s="105"/>
      <c r="K13" s="105"/>
      <c r="L13" s="105"/>
      <c r="M13" s="105"/>
      <c r="N13" s="106"/>
      <c r="O13" s="107" t="s">
        <v>32</v>
      </c>
    </row>
    <row r="14" spans="1:17" ht="24" thickBot="1" x14ac:dyDescent="0.3">
      <c r="A14" s="108" t="s">
        <v>33</v>
      </c>
      <c r="B14" s="109"/>
      <c r="C14" s="109"/>
      <c r="D14" s="109"/>
      <c r="E14" s="109"/>
      <c r="F14" s="109"/>
      <c r="G14" s="109"/>
      <c r="H14" s="109"/>
      <c r="I14" s="109"/>
      <c r="J14" s="109"/>
      <c r="K14" s="109"/>
      <c r="L14" s="109"/>
      <c r="M14" s="110"/>
      <c r="N14" s="73"/>
      <c r="O14" s="103"/>
    </row>
    <row r="15" spans="1:17" ht="31.5" customHeight="1" thickBot="1" x14ac:dyDescent="0.3">
      <c r="A15" s="111" t="s">
        <v>34</v>
      </c>
      <c r="B15" s="112"/>
      <c r="C15" s="113"/>
      <c r="D15" s="114" t="s">
        <v>71</v>
      </c>
      <c r="E15" s="115"/>
      <c r="F15" s="115"/>
      <c r="G15" s="115"/>
      <c r="H15" s="115"/>
      <c r="I15" s="115"/>
      <c r="J15" s="115"/>
      <c r="K15" s="115"/>
      <c r="L15" s="115"/>
      <c r="M15" s="116"/>
      <c r="N15" s="117"/>
      <c r="O15" s="24">
        <v>4</v>
      </c>
    </row>
    <row r="16" spans="1:17" ht="15.75" thickBot="1" x14ac:dyDescent="0.3">
      <c r="A16" s="118"/>
      <c r="B16" s="73"/>
      <c r="C16" s="73"/>
      <c r="D16" s="119"/>
      <c r="E16" s="73"/>
      <c r="F16" s="73"/>
      <c r="G16" s="73"/>
      <c r="H16" s="73"/>
      <c r="I16" s="73"/>
      <c r="J16" s="73"/>
      <c r="K16" s="73"/>
      <c r="L16" s="73"/>
      <c r="M16" s="73"/>
      <c r="N16" s="73"/>
      <c r="O16" s="120"/>
    </row>
    <row r="17" spans="1:19" ht="40.5" customHeight="1" thickBot="1" x14ac:dyDescent="0.3">
      <c r="A17" s="121" t="s">
        <v>35</v>
      </c>
      <c r="B17" s="122"/>
      <c r="C17" s="73"/>
      <c r="D17" s="123"/>
      <c r="E17" s="124"/>
      <c r="F17" s="125"/>
      <c r="G17" s="125"/>
      <c r="H17" s="125"/>
      <c r="I17" s="125"/>
      <c r="J17" s="125"/>
      <c r="K17" s="125"/>
      <c r="L17" s="125"/>
      <c r="M17" s="126"/>
      <c r="N17" s="117"/>
      <c r="O17" s="24"/>
    </row>
    <row r="18" spans="1:19" ht="15.75" thickBot="1" x14ac:dyDescent="0.3">
      <c r="A18" s="118"/>
      <c r="B18" s="73"/>
      <c r="C18" s="73"/>
      <c r="D18" s="119"/>
      <c r="E18" s="73"/>
      <c r="F18" s="73"/>
      <c r="G18" s="73"/>
      <c r="H18" s="73"/>
      <c r="I18" s="73"/>
      <c r="J18" s="73"/>
      <c r="K18" s="73"/>
      <c r="L18" s="73"/>
      <c r="M18" s="73"/>
      <c r="N18" s="73"/>
      <c r="O18" s="120"/>
    </row>
    <row r="19" spans="1:19" ht="40.5" customHeight="1" thickBot="1" x14ac:dyDescent="0.3">
      <c r="A19" s="121" t="s">
        <v>36</v>
      </c>
      <c r="B19" s="122"/>
      <c r="C19" s="113"/>
      <c r="D19" s="127"/>
      <c r="E19" s="125" t="s">
        <v>78</v>
      </c>
      <c r="F19" s="125"/>
      <c r="G19" s="125"/>
      <c r="H19" s="125"/>
      <c r="I19" s="125"/>
      <c r="J19" s="125"/>
      <c r="K19" s="125"/>
      <c r="L19" s="125"/>
      <c r="M19" s="126"/>
      <c r="N19" s="117"/>
      <c r="O19" s="24">
        <v>3</v>
      </c>
    </row>
    <row r="20" spans="1:19" ht="15.75" thickBot="1" x14ac:dyDescent="0.3">
      <c r="A20" s="118"/>
      <c r="B20" s="73"/>
      <c r="C20" s="73"/>
      <c r="D20" s="73"/>
      <c r="E20" s="73"/>
      <c r="F20" s="73"/>
      <c r="G20" s="73"/>
      <c r="H20" s="73"/>
      <c r="I20" s="73"/>
      <c r="J20" s="73"/>
      <c r="K20" s="73"/>
      <c r="L20" s="73"/>
      <c r="M20" s="73"/>
      <c r="N20" s="73"/>
      <c r="O20" s="120"/>
    </row>
    <row r="21" spans="1:19" ht="48.75" customHeight="1" thickBot="1" x14ac:dyDescent="0.3">
      <c r="A21" s="121" t="s">
        <v>37</v>
      </c>
      <c r="B21" s="122"/>
      <c r="C21" s="113"/>
      <c r="D21" s="128"/>
      <c r="E21" s="129"/>
      <c r="F21" s="129"/>
      <c r="G21" s="129"/>
      <c r="H21" s="129"/>
      <c r="I21" s="129"/>
      <c r="J21" s="129"/>
      <c r="K21" s="129"/>
      <c r="L21" s="129"/>
      <c r="M21" s="130"/>
      <c r="N21" s="117"/>
      <c r="O21" s="24"/>
    </row>
    <row r="22" spans="1:19" ht="16.5" thickBot="1" x14ac:dyDescent="0.3">
      <c r="A22" s="131"/>
      <c r="B22" s="132"/>
      <c r="C22" s="133"/>
      <c r="D22" s="134"/>
      <c r="E22" s="134"/>
      <c r="F22" s="134"/>
      <c r="G22" s="134"/>
      <c r="H22" s="134"/>
      <c r="I22" s="134"/>
      <c r="J22" s="134"/>
      <c r="K22" s="134"/>
      <c r="L22" s="134"/>
      <c r="M22" s="134"/>
      <c r="N22" s="133"/>
      <c r="O22" s="120"/>
    </row>
    <row r="23" spans="1:19" ht="19.5" thickTop="1" thickBot="1" x14ac:dyDescent="0.3">
      <c r="A23" s="135" t="s">
        <v>38</v>
      </c>
      <c r="B23" s="136"/>
      <c r="C23" s="136"/>
      <c r="D23" s="136"/>
      <c r="E23" s="136"/>
      <c r="F23" s="136"/>
      <c r="G23" s="136"/>
      <c r="H23" s="136"/>
      <c r="I23" s="136"/>
      <c r="J23" s="136"/>
      <c r="K23" s="136"/>
      <c r="L23" s="136"/>
      <c r="M23" s="137"/>
      <c r="N23" s="73"/>
      <c r="O23" s="138">
        <f>IF( SUM(O15:O21)&lt;=10,SUM(O15:O21),"EXCEDE LOS 10 PUNTOS VALIDOS")</f>
        <v>7</v>
      </c>
    </row>
    <row r="24" spans="1:19" ht="18.75" thickBot="1" x14ac:dyDescent="0.3">
      <c r="A24" s="139"/>
      <c r="B24" s="140"/>
      <c r="C24" s="140"/>
      <c r="D24" s="140"/>
      <c r="E24" s="140"/>
      <c r="F24" s="140"/>
      <c r="G24" s="140"/>
      <c r="H24" s="140"/>
      <c r="I24" s="140"/>
      <c r="J24" s="140"/>
      <c r="K24" s="140"/>
      <c r="L24" s="140"/>
      <c r="M24" s="140"/>
      <c r="N24" s="73"/>
      <c r="O24" s="120"/>
    </row>
    <row r="25" spans="1:19" ht="24" thickBot="1" x14ac:dyDescent="0.3">
      <c r="A25" s="108" t="s">
        <v>39</v>
      </c>
      <c r="B25" s="109"/>
      <c r="C25" s="109"/>
      <c r="D25" s="109"/>
      <c r="E25" s="109"/>
      <c r="F25" s="109"/>
      <c r="G25" s="109"/>
      <c r="H25" s="109"/>
      <c r="I25" s="109"/>
      <c r="J25" s="109"/>
      <c r="K25" s="109"/>
      <c r="L25" s="109"/>
      <c r="M25" s="110"/>
      <c r="N25" s="73"/>
      <c r="O25" s="120"/>
    </row>
    <row r="26" spans="1:19" ht="174" customHeight="1" thickBot="1" x14ac:dyDescent="0.3">
      <c r="A26" s="111" t="s">
        <v>40</v>
      </c>
      <c r="B26" s="112"/>
      <c r="C26" s="113"/>
      <c r="D26" s="114" t="s">
        <v>119</v>
      </c>
      <c r="E26" s="115"/>
      <c r="F26" s="115"/>
      <c r="G26" s="115"/>
      <c r="H26" s="115"/>
      <c r="I26" s="115"/>
      <c r="J26" s="115"/>
      <c r="K26" s="115"/>
      <c r="L26" s="115"/>
      <c r="M26" s="116"/>
      <c r="N26" s="117"/>
      <c r="O26" s="24">
        <f>0.03+2.68</f>
        <v>2.71</v>
      </c>
      <c r="Q26" s="12"/>
      <c r="R26" s="12"/>
    </row>
    <row r="27" spans="1:19" ht="16.5" thickBot="1" x14ac:dyDescent="0.3">
      <c r="A27" s="131"/>
      <c r="B27" s="132"/>
      <c r="C27" s="133"/>
      <c r="D27" s="134"/>
      <c r="E27" s="134"/>
      <c r="F27" s="134"/>
      <c r="G27" s="134"/>
      <c r="H27" s="134"/>
      <c r="I27" s="134"/>
      <c r="J27" s="134"/>
      <c r="K27" s="134"/>
      <c r="L27" s="134"/>
      <c r="M27" s="134"/>
      <c r="N27" s="133"/>
      <c r="O27" s="141"/>
    </row>
    <row r="28" spans="1:19" ht="19.5" thickTop="1" thickBot="1" x14ac:dyDescent="0.3">
      <c r="A28" s="135" t="s">
        <v>41</v>
      </c>
      <c r="B28" s="136"/>
      <c r="C28" s="136"/>
      <c r="D28" s="136"/>
      <c r="E28" s="136"/>
      <c r="F28" s="136"/>
      <c r="G28" s="136"/>
      <c r="H28" s="136"/>
      <c r="I28" s="136"/>
      <c r="J28" s="136"/>
      <c r="K28" s="136"/>
      <c r="L28" s="136"/>
      <c r="M28" s="137"/>
      <c r="N28" s="133"/>
      <c r="O28" s="138">
        <f>IF(O26&lt;=10,O26,"EXCEDE LOS 10 PUNTOS PERMITIDOS")</f>
        <v>2.71</v>
      </c>
      <c r="Q28" s="12"/>
      <c r="R28" s="12"/>
    </row>
    <row r="29" spans="1:19" ht="15.75" thickBot="1" x14ac:dyDescent="0.3">
      <c r="A29" s="142"/>
      <c r="B29" s="143"/>
      <c r="C29" s="143"/>
      <c r="D29" s="143"/>
      <c r="E29" s="143"/>
      <c r="F29" s="143"/>
      <c r="G29" s="143"/>
      <c r="H29" s="143"/>
      <c r="I29" s="143"/>
      <c r="J29" s="143"/>
      <c r="K29" s="143"/>
      <c r="L29" s="143"/>
      <c r="M29" s="143"/>
      <c r="N29" s="143"/>
      <c r="O29" s="120"/>
      <c r="P29" s="13"/>
      <c r="S29" s="13"/>
    </row>
    <row r="30" spans="1:19" ht="24" thickBot="1" x14ac:dyDescent="0.3">
      <c r="A30" s="108" t="s">
        <v>42</v>
      </c>
      <c r="B30" s="109"/>
      <c r="C30" s="109"/>
      <c r="D30" s="109"/>
      <c r="E30" s="109"/>
      <c r="F30" s="109"/>
      <c r="G30" s="109"/>
      <c r="H30" s="109"/>
      <c r="I30" s="109"/>
      <c r="J30" s="109"/>
      <c r="K30" s="109"/>
      <c r="L30" s="109"/>
      <c r="M30" s="110"/>
      <c r="N30" s="143"/>
      <c r="O30" s="120"/>
    </row>
    <row r="31" spans="1:19" ht="324.75" customHeight="1" thickBot="1" x14ac:dyDescent="0.3">
      <c r="A31" s="111" t="s">
        <v>43</v>
      </c>
      <c r="B31" s="112"/>
      <c r="C31" s="113"/>
      <c r="D31" s="114" t="s">
        <v>122</v>
      </c>
      <c r="E31" s="115"/>
      <c r="F31" s="115"/>
      <c r="G31" s="115"/>
      <c r="H31" s="115"/>
      <c r="I31" s="115"/>
      <c r="J31" s="115"/>
      <c r="K31" s="115"/>
      <c r="L31" s="115"/>
      <c r="M31" s="116"/>
      <c r="N31" s="117"/>
      <c r="O31" s="24">
        <f>6.4+1.25</f>
        <v>7.65</v>
      </c>
    </row>
    <row r="32" spans="1:19" ht="15.75" thickBot="1" x14ac:dyDescent="0.3">
      <c r="A32" s="144"/>
      <c r="B32" s="73"/>
      <c r="C32" s="73"/>
      <c r="D32" s="73"/>
      <c r="E32" s="73"/>
      <c r="F32" s="73"/>
      <c r="G32" s="73"/>
      <c r="H32" s="73"/>
      <c r="I32" s="73"/>
      <c r="J32" s="73"/>
      <c r="K32" s="73"/>
      <c r="L32" s="73"/>
      <c r="M32" s="73"/>
      <c r="N32" s="73"/>
      <c r="O32" s="120"/>
    </row>
    <row r="33" spans="1:26" ht="19.5" thickTop="1" thickBot="1" x14ac:dyDescent="0.3">
      <c r="A33" s="135" t="s">
        <v>44</v>
      </c>
      <c r="B33" s="136"/>
      <c r="C33" s="136"/>
      <c r="D33" s="136"/>
      <c r="E33" s="136"/>
      <c r="F33" s="136"/>
      <c r="G33" s="136"/>
      <c r="H33" s="136"/>
      <c r="I33" s="136"/>
      <c r="J33" s="136"/>
      <c r="K33" s="136"/>
      <c r="L33" s="136"/>
      <c r="M33" s="137"/>
      <c r="N33" s="133"/>
      <c r="O33" s="138">
        <f>IF(O31&lt;=10,O31,"EXCEDE LOS 10 PUNTOS PERMITIDOS")</f>
        <v>7.65</v>
      </c>
      <c r="Q33" s="4" t="s">
        <v>118</v>
      </c>
    </row>
    <row r="34" spans="1:26" ht="15.75" thickBot="1" x14ac:dyDescent="0.3">
      <c r="A34" s="144"/>
      <c r="B34" s="73"/>
      <c r="C34" s="73"/>
      <c r="D34" s="73"/>
      <c r="E34" s="73"/>
      <c r="F34" s="73"/>
      <c r="G34" s="73"/>
      <c r="H34" s="73"/>
      <c r="I34" s="73"/>
      <c r="J34" s="73"/>
      <c r="K34" s="73"/>
      <c r="L34" s="73"/>
      <c r="M34" s="73"/>
      <c r="N34" s="73"/>
      <c r="O34" s="120"/>
    </row>
    <row r="35" spans="1:26" ht="24" thickBot="1" x14ac:dyDescent="0.3">
      <c r="A35" s="108" t="s">
        <v>45</v>
      </c>
      <c r="B35" s="109"/>
      <c r="C35" s="109"/>
      <c r="D35" s="109"/>
      <c r="E35" s="109"/>
      <c r="F35" s="109"/>
      <c r="G35" s="109"/>
      <c r="H35" s="109"/>
      <c r="I35" s="109"/>
      <c r="J35" s="109"/>
      <c r="K35" s="109"/>
      <c r="L35" s="109"/>
      <c r="M35" s="110"/>
      <c r="N35" s="73"/>
      <c r="O35" s="120"/>
    </row>
    <row r="36" spans="1:26" ht="65.25" customHeight="1" thickBot="1" x14ac:dyDescent="0.3">
      <c r="A36" s="121" t="s">
        <v>46</v>
      </c>
      <c r="B36" s="122"/>
      <c r="C36" s="113"/>
      <c r="D36" s="114" t="s">
        <v>105</v>
      </c>
      <c r="E36" s="115"/>
      <c r="F36" s="115"/>
      <c r="G36" s="115"/>
      <c r="H36" s="115"/>
      <c r="I36" s="115"/>
      <c r="J36" s="115"/>
      <c r="K36" s="115"/>
      <c r="L36" s="115"/>
      <c r="M36" s="116"/>
      <c r="N36" s="117"/>
      <c r="O36" s="24">
        <v>0.56999999999999995</v>
      </c>
    </row>
    <row r="37" spans="1:26" ht="16.5" thickBot="1" x14ac:dyDescent="0.3">
      <c r="A37" s="131"/>
      <c r="B37" s="132"/>
      <c r="C37" s="133"/>
      <c r="D37" s="134"/>
      <c r="E37" s="134"/>
      <c r="F37" s="134"/>
      <c r="G37" s="134"/>
      <c r="H37" s="134"/>
      <c r="I37" s="134"/>
      <c r="J37" s="134"/>
      <c r="K37" s="134"/>
      <c r="L37" s="134"/>
      <c r="M37" s="134"/>
      <c r="N37" s="133"/>
      <c r="O37" s="120"/>
    </row>
    <row r="38" spans="1:26" ht="19.5" thickTop="1" thickBot="1" x14ac:dyDescent="0.3">
      <c r="A38" s="135" t="s">
        <v>47</v>
      </c>
      <c r="B38" s="136"/>
      <c r="C38" s="136"/>
      <c r="D38" s="136"/>
      <c r="E38" s="136"/>
      <c r="F38" s="136"/>
      <c r="G38" s="136"/>
      <c r="H38" s="136"/>
      <c r="I38" s="136"/>
      <c r="J38" s="136"/>
      <c r="K38" s="136"/>
      <c r="L38" s="136"/>
      <c r="M38" s="137"/>
      <c r="N38" s="133"/>
      <c r="O38" s="138">
        <f>IF(O36&lt;=10,O36,"EXCEDE LOS 10 PUNTOS PERMITIDOS")</f>
        <v>0.56999999999999995</v>
      </c>
    </row>
    <row r="39" spans="1:26" x14ac:dyDescent="0.25">
      <c r="A39" s="144"/>
      <c r="B39" s="73"/>
      <c r="C39" s="73"/>
      <c r="D39" s="73"/>
      <c r="E39" s="73"/>
      <c r="F39" s="73"/>
      <c r="G39" s="73"/>
      <c r="H39" s="73"/>
      <c r="I39" s="73"/>
      <c r="J39" s="73"/>
      <c r="K39" s="73"/>
      <c r="L39" s="73"/>
      <c r="M39" s="73"/>
      <c r="N39" s="73"/>
      <c r="O39" s="120"/>
    </row>
    <row r="40" spans="1:26" ht="15.75" thickBot="1" x14ac:dyDescent="0.3">
      <c r="A40" s="144"/>
      <c r="B40" s="73"/>
      <c r="C40" s="73"/>
      <c r="D40" s="73"/>
      <c r="E40" s="73"/>
      <c r="F40" s="73"/>
      <c r="G40" s="73"/>
      <c r="H40" s="73"/>
      <c r="I40" s="73"/>
      <c r="J40" s="73"/>
      <c r="K40" s="73"/>
      <c r="L40" s="73"/>
      <c r="M40" s="73"/>
      <c r="N40" s="73"/>
      <c r="O40" s="145"/>
    </row>
    <row r="41" spans="1:26" ht="24.75" thickTop="1" thickBot="1" x14ac:dyDescent="0.3">
      <c r="A41" s="146" t="s">
        <v>30</v>
      </c>
      <c r="B41" s="147"/>
      <c r="C41" s="147"/>
      <c r="D41" s="147"/>
      <c r="E41" s="147"/>
      <c r="F41" s="147"/>
      <c r="G41" s="147"/>
      <c r="H41" s="147"/>
      <c r="I41" s="147"/>
      <c r="J41" s="147"/>
      <c r="K41" s="147"/>
      <c r="L41" s="147"/>
      <c r="M41" s="148"/>
      <c r="N41" s="149"/>
      <c r="O41" s="150">
        <f>IF((O23+O28+O33+O38)&lt;=40,(O23+O28+O33+O38),"ERROR EXCEDE LOS 40 PUNTOS")</f>
        <v>17.93</v>
      </c>
    </row>
    <row r="42" spans="1:26" x14ac:dyDescent="0.25">
      <c r="A42" s="151"/>
      <c r="B42" s="73"/>
      <c r="C42" s="73"/>
      <c r="D42" s="73"/>
      <c r="E42" s="73"/>
      <c r="F42" s="73"/>
      <c r="G42" s="73"/>
      <c r="H42" s="73"/>
      <c r="I42" s="73"/>
      <c r="J42" s="73"/>
      <c r="K42" s="73"/>
      <c r="L42" s="73"/>
      <c r="M42" s="73"/>
      <c r="N42" s="73"/>
      <c r="O42" s="152"/>
    </row>
    <row r="43" spans="1:26" x14ac:dyDescent="0.25">
      <c r="A43" s="151"/>
      <c r="B43" s="73"/>
      <c r="C43" s="73"/>
      <c r="D43" s="73"/>
      <c r="E43" s="73"/>
      <c r="F43" s="73"/>
      <c r="G43" s="73"/>
      <c r="H43" s="73"/>
      <c r="I43" s="73"/>
      <c r="J43" s="73"/>
      <c r="K43" s="73"/>
      <c r="L43" s="73"/>
      <c r="M43" s="73"/>
      <c r="N43" s="73"/>
      <c r="O43" s="152"/>
    </row>
    <row r="44" spans="1:26" s="26" customFormat="1" ht="15.75" customHeight="1" x14ac:dyDescent="0.25">
      <c r="A44" s="153"/>
      <c r="B44" s="154"/>
      <c r="C44" s="154"/>
      <c r="D44" s="154"/>
      <c r="E44" s="154"/>
      <c r="F44" s="154"/>
      <c r="G44" s="154"/>
      <c r="H44" s="154"/>
      <c r="I44" s="154"/>
      <c r="J44" s="154"/>
      <c r="K44" s="154"/>
      <c r="L44" s="154"/>
      <c r="M44" s="154"/>
      <c r="N44" s="154"/>
      <c r="O44" s="155"/>
      <c r="P44" s="4"/>
      <c r="Q44" s="4"/>
      <c r="R44" s="4"/>
      <c r="S44" s="4"/>
      <c r="T44" s="4"/>
      <c r="U44" s="4"/>
      <c r="V44" s="4"/>
      <c r="W44" s="4"/>
      <c r="X44" s="4"/>
      <c r="Y44" s="4"/>
      <c r="Z44" s="4"/>
    </row>
    <row r="45" spans="1:26" s="26" customFormat="1" ht="15.75" customHeight="1" thickBot="1" x14ac:dyDescent="0.3">
      <c r="A45" s="153"/>
      <c r="B45" s="154"/>
      <c r="C45" s="154"/>
      <c r="D45" s="154"/>
      <c r="E45" s="154"/>
      <c r="F45" s="154"/>
      <c r="G45" s="154"/>
      <c r="H45" s="154"/>
      <c r="I45" s="154"/>
      <c r="J45" s="154"/>
      <c r="K45" s="154"/>
      <c r="L45" s="154"/>
      <c r="M45" s="154"/>
      <c r="N45" s="154"/>
      <c r="O45" s="155"/>
      <c r="P45" s="4"/>
      <c r="Q45" s="4"/>
      <c r="R45" s="4"/>
      <c r="S45" s="4"/>
      <c r="T45" s="4"/>
      <c r="U45" s="4"/>
      <c r="V45" s="4"/>
      <c r="W45" s="4"/>
      <c r="X45" s="4"/>
      <c r="Y45" s="4"/>
      <c r="Z45" s="4"/>
    </row>
    <row r="46" spans="1:26" s="26" customFormat="1" ht="27" customHeight="1" thickBot="1" x14ac:dyDescent="0.3">
      <c r="A46" s="78" t="s">
        <v>141</v>
      </c>
      <c r="B46" s="79"/>
      <c r="C46" s="79"/>
      <c r="D46" s="79"/>
      <c r="E46" s="79"/>
      <c r="F46" s="79"/>
      <c r="G46" s="79"/>
      <c r="H46" s="79"/>
      <c r="I46" s="79"/>
      <c r="J46" s="79"/>
      <c r="K46" s="79"/>
      <c r="L46" s="79"/>
      <c r="M46" s="79"/>
      <c r="N46" s="79"/>
      <c r="O46" s="80"/>
      <c r="P46" s="4"/>
      <c r="Q46" s="4"/>
      <c r="R46" s="4"/>
      <c r="S46" s="4"/>
      <c r="T46" s="4"/>
      <c r="U46" s="4"/>
      <c r="V46" s="4"/>
      <c r="W46" s="4"/>
      <c r="X46" s="4"/>
      <c r="Y46" s="4"/>
      <c r="Z46" s="4"/>
    </row>
    <row r="47" spans="1:26" s="26" customFormat="1" ht="15.75" customHeight="1" thickBot="1" x14ac:dyDescent="0.3">
      <c r="A47" s="156"/>
      <c r="B47" s="157"/>
      <c r="C47" s="157"/>
      <c r="D47" s="157"/>
      <c r="E47" s="157"/>
      <c r="F47" s="157"/>
      <c r="G47" s="157"/>
      <c r="H47" s="157"/>
      <c r="I47" s="157"/>
      <c r="J47" s="157"/>
      <c r="K47" s="157"/>
      <c r="L47" s="157"/>
      <c r="M47" s="157"/>
      <c r="N47" s="157"/>
      <c r="O47" s="158"/>
      <c r="P47" s="4"/>
      <c r="Q47" s="4"/>
      <c r="R47" s="4"/>
      <c r="S47" s="4"/>
      <c r="T47" s="4"/>
      <c r="U47" s="4"/>
      <c r="V47" s="4"/>
      <c r="W47" s="4"/>
      <c r="X47" s="4"/>
      <c r="Y47" s="4"/>
      <c r="Z47" s="4"/>
    </row>
    <row r="48" spans="1:26" s="26" customFormat="1" ht="45" customHeight="1" x14ac:dyDescent="0.25">
      <c r="A48" s="159" t="s">
        <v>142</v>
      </c>
      <c r="B48" s="159"/>
      <c r="C48" s="159"/>
      <c r="D48" s="159"/>
      <c r="E48" s="159"/>
      <c r="F48" s="160"/>
      <c r="G48" s="160"/>
      <c r="H48" s="160"/>
      <c r="I48" s="161" t="s">
        <v>127</v>
      </c>
      <c r="J48" s="162" t="s">
        <v>128</v>
      </c>
      <c r="K48" s="162" t="s">
        <v>143</v>
      </c>
      <c r="L48" s="163"/>
      <c r="M48" s="164"/>
      <c r="N48" s="157"/>
      <c r="O48" s="165" t="s">
        <v>129</v>
      </c>
      <c r="P48" s="4"/>
      <c r="Q48" s="4"/>
      <c r="R48" s="4"/>
      <c r="S48" s="4"/>
      <c r="T48" s="4"/>
      <c r="U48" s="4"/>
      <c r="V48" s="4"/>
      <c r="W48" s="4"/>
      <c r="X48" s="4"/>
      <c r="Y48" s="4"/>
      <c r="Z48" s="4"/>
    </row>
    <row r="49" spans="1:26" s="26" customFormat="1" ht="15.75" customHeight="1" x14ac:dyDescent="0.25">
      <c r="A49" s="166">
        <v>1</v>
      </c>
      <c r="B49" s="167" t="s">
        <v>144</v>
      </c>
      <c r="C49" s="167"/>
      <c r="D49" s="167"/>
      <c r="E49" s="167"/>
      <c r="F49" s="168"/>
      <c r="G49" s="168"/>
      <c r="H49" s="168"/>
      <c r="I49" s="169" t="s">
        <v>145</v>
      </c>
      <c r="J49" s="170">
        <v>1.8</v>
      </c>
      <c r="K49" s="170">
        <v>2</v>
      </c>
      <c r="L49" s="171"/>
      <c r="M49" s="143"/>
      <c r="N49" s="143"/>
      <c r="O49" s="170">
        <f>J49+K49</f>
        <v>3.8</v>
      </c>
      <c r="P49" s="4"/>
      <c r="Q49" s="4"/>
      <c r="R49" s="4"/>
      <c r="S49" s="4"/>
      <c r="T49" s="4"/>
      <c r="U49" s="4"/>
      <c r="V49" s="4"/>
      <c r="W49" s="4"/>
      <c r="X49" s="4"/>
      <c r="Y49" s="4"/>
      <c r="Z49" s="4"/>
    </row>
    <row r="50" spans="1:26" s="26" customFormat="1" ht="15.75" customHeight="1" x14ac:dyDescent="0.25">
      <c r="A50" s="166">
        <v>2</v>
      </c>
      <c r="B50" s="172" t="s">
        <v>146</v>
      </c>
      <c r="C50" s="167"/>
      <c r="D50" s="167"/>
      <c r="E50" s="167"/>
      <c r="F50" s="168"/>
      <c r="G50" s="168"/>
      <c r="H50" s="168"/>
      <c r="I50" s="169" t="s">
        <v>145</v>
      </c>
      <c r="J50" s="170">
        <v>1.8</v>
      </c>
      <c r="K50" s="170">
        <v>2</v>
      </c>
      <c r="L50" s="171"/>
      <c r="M50" s="143"/>
      <c r="N50" s="143"/>
      <c r="O50" s="170">
        <f t="shared" ref="O50:O56" si="0">J50+K50</f>
        <v>3.8</v>
      </c>
      <c r="P50" s="4"/>
      <c r="Q50" s="4"/>
      <c r="R50" s="4"/>
      <c r="S50" s="4"/>
      <c r="T50" s="4"/>
      <c r="U50" s="4"/>
      <c r="V50" s="4"/>
      <c r="W50" s="4"/>
      <c r="X50" s="4"/>
      <c r="Y50" s="4"/>
      <c r="Z50" s="4"/>
    </row>
    <row r="51" spans="1:26" s="26" customFormat="1" ht="35.450000000000003" customHeight="1" x14ac:dyDescent="0.25">
      <c r="A51" s="166">
        <v>3</v>
      </c>
      <c r="B51" s="167" t="s">
        <v>147</v>
      </c>
      <c r="C51" s="167"/>
      <c r="D51" s="167"/>
      <c r="E51" s="167"/>
      <c r="F51" s="168"/>
      <c r="G51" s="168"/>
      <c r="H51" s="168"/>
      <c r="I51" s="169" t="s">
        <v>148</v>
      </c>
      <c r="J51" s="170">
        <v>5.5</v>
      </c>
      <c r="K51" s="170">
        <v>6</v>
      </c>
      <c r="L51" s="171"/>
      <c r="M51" s="143"/>
      <c r="N51" s="143"/>
      <c r="O51" s="170">
        <f t="shared" si="0"/>
        <v>11.5</v>
      </c>
      <c r="P51" s="4"/>
      <c r="Q51" s="4"/>
      <c r="R51" s="4"/>
      <c r="S51" s="4"/>
      <c r="T51" s="4"/>
      <c r="U51" s="4"/>
      <c r="V51" s="4"/>
      <c r="W51" s="4"/>
      <c r="X51" s="4"/>
      <c r="Y51" s="4"/>
      <c r="Z51" s="4"/>
    </row>
    <row r="52" spans="1:26" s="26" customFormat="1" ht="37.15" customHeight="1" x14ac:dyDescent="0.25">
      <c r="A52" s="166">
        <v>4</v>
      </c>
      <c r="B52" s="167" t="s">
        <v>149</v>
      </c>
      <c r="C52" s="167"/>
      <c r="D52" s="167"/>
      <c r="E52" s="167"/>
      <c r="F52" s="168"/>
      <c r="G52" s="168"/>
      <c r="H52" s="168"/>
      <c r="I52" s="169" t="s">
        <v>150</v>
      </c>
      <c r="J52" s="170">
        <v>4.5</v>
      </c>
      <c r="K52" s="170">
        <v>5</v>
      </c>
      <c r="L52" s="171"/>
      <c r="M52" s="143"/>
      <c r="N52" s="143"/>
      <c r="O52" s="170">
        <f t="shared" si="0"/>
        <v>9.5</v>
      </c>
      <c r="P52" s="4"/>
      <c r="Q52" s="4"/>
      <c r="R52" s="4"/>
      <c r="S52" s="4"/>
      <c r="T52" s="4"/>
      <c r="U52" s="4"/>
      <c r="V52" s="4"/>
      <c r="W52" s="4"/>
      <c r="X52" s="4"/>
      <c r="Y52" s="4"/>
      <c r="Z52" s="4"/>
    </row>
    <row r="53" spans="1:26" s="26" customFormat="1" ht="43.9" customHeight="1" x14ac:dyDescent="0.25">
      <c r="A53" s="166">
        <v>5</v>
      </c>
      <c r="B53" s="167" t="s">
        <v>151</v>
      </c>
      <c r="C53" s="167"/>
      <c r="D53" s="167"/>
      <c r="E53" s="167"/>
      <c r="F53" s="168"/>
      <c r="G53" s="168"/>
      <c r="H53" s="168"/>
      <c r="I53" s="169" t="s">
        <v>150</v>
      </c>
      <c r="J53" s="170">
        <v>4.5</v>
      </c>
      <c r="K53" s="170">
        <v>5</v>
      </c>
      <c r="L53" s="171"/>
      <c r="M53" s="143"/>
      <c r="N53" s="143"/>
      <c r="O53" s="170">
        <f t="shared" si="0"/>
        <v>9.5</v>
      </c>
      <c r="P53" s="4"/>
      <c r="Q53" s="4"/>
      <c r="R53" s="4"/>
      <c r="S53" s="4"/>
      <c r="T53" s="4"/>
      <c r="U53" s="4"/>
      <c r="V53" s="4"/>
      <c r="W53" s="4"/>
      <c r="X53" s="4"/>
      <c r="Y53" s="4"/>
      <c r="Z53" s="4"/>
    </row>
    <row r="54" spans="1:26" s="26" customFormat="1" ht="45" customHeight="1" x14ac:dyDescent="0.25">
      <c r="A54" s="166">
        <v>6</v>
      </c>
      <c r="B54" s="167" t="s">
        <v>152</v>
      </c>
      <c r="C54" s="167"/>
      <c r="D54" s="167"/>
      <c r="E54" s="167"/>
      <c r="F54" s="168"/>
      <c r="G54" s="168"/>
      <c r="H54" s="168"/>
      <c r="I54" s="169" t="s">
        <v>150</v>
      </c>
      <c r="J54" s="170">
        <v>4.5</v>
      </c>
      <c r="K54" s="170">
        <v>4</v>
      </c>
      <c r="L54" s="171"/>
      <c r="M54" s="143"/>
      <c r="N54" s="143"/>
      <c r="O54" s="170">
        <f t="shared" si="0"/>
        <v>8.5</v>
      </c>
      <c r="P54" s="4"/>
      <c r="Q54" s="4"/>
      <c r="R54" s="4"/>
      <c r="S54" s="4"/>
      <c r="T54" s="4"/>
      <c r="U54" s="4"/>
      <c r="V54" s="4"/>
      <c r="W54" s="4"/>
      <c r="X54" s="4"/>
      <c r="Y54" s="4"/>
      <c r="Z54" s="4"/>
    </row>
    <row r="55" spans="1:26" s="26" customFormat="1" ht="37.15" customHeight="1" x14ac:dyDescent="0.25">
      <c r="A55" s="166">
        <v>7</v>
      </c>
      <c r="B55" s="167" t="s">
        <v>153</v>
      </c>
      <c r="C55" s="167"/>
      <c r="D55" s="167"/>
      <c r="E55" s="167"/>
      <c r="F55" s="168"/>
      <c r="G55" s="168"/>
      <c r="H55" s="168"/>
      <c r="I55" s="169" t="s">
        <v>150</v>
      </c>
      <c r="J55" s="170">
        <v>4.5</v>
      </c>
      <c r="K55" s="170">
        <v>4</v>
      </c>
      <c r="L55" s="171"/>
      <c r="M55" s="143"/>
      <c r="N55" s="143"/>
      <c r="O55" s="170">
        <f t="shared" si="0"/>
        <v>8.5</v>
      </c>
      <c r="P55" s="4"/>
      <c r="Q55" s="4"/>
      <c r="R55" s="4"/>
      <c r="S55" s="4"/>
      <c r="T55" s="4"/>
      <c r="U55" s="4"/>
      <c r="V55" s="4"/>
      <c r="W55" s="4"/>
      <c r="X55" s="4"/>
      <c r="Y55" s="4"/>
      <c r="Z55" s="4"/>
    </row>
    <row r="56" spans="1:26" s="26" customFormat="1" ht="15.75" customHeight="1" thickBot="1" x14ac:dyDescent="0.3">
      <c r="A56" s="173" t="s">
        <v>154</v>
      </c>
      <c r="B56" s="173"/>
      <c r="C56" s="173"/>
      <c r="D56" s="173"/>
      <c r="E56" s="173"/>
      <c r="F56" s="173"/>
      <c r="G56" s="173"/>
      <c r="H56" s="173"/>
      <c r="I56" s="173"/>
      <c r="J56" s="174">
        <f>SUM(J49:J55)</f>
        <v>27.1</v>
      </c>
      <c r="K56" s="174">
        <f>SUM(K49:K55)</f>
        <v>28</v>
      </c>
      <c r="L56" s="175"/>
      <c r="M56" s="176"/>
      <c r="N56" s="143"/>
      <c r="O56" s="170">
        <f t="shared" si="0"/>
        <v>55.1</v>
      </c>
      <c r="P56" s="4"/>
      <c r="Q56" s="4"/>
      <c r="R56" s="4"/>
      <c r="S56" s="4"/>
      <c r="T56" s="4"/>
      <c r="U56" s="4"/>
      <c r="V56" s="4"/>
      <c r="W56" s="4"/>
      <c r="X56" s="4"/>
      <c r="Y56" s="4"/>
      <c r="Z56" s="4"/>
    </row>
    <row r="57" spans="1:26" s="26" customFormat="1" ht="15.75" customHeight="1" thickBot="1" x14ac:dyDescent="0.3">
      <c r="A57" s="177" t="s">
        <v>155</v>
      </c>
      <c r="B57" s="178"/>
      <c r="C57" s="178"/>
      <c r="D57" s="178"/>
      <c r="E57" s="178"/>
      <c r="F57" s="178"/>
      <c r="G57" s="178"/>
      <c r="H57" s="178"/>
      <c r="I57" s="178"/>
      <c r="J57" s="178"/>
      <c r="K57" s="179"/>
      <c r="L57" s="180"/>
      <c r="M57" s="157"/>
      <c r="N57" s="181"/>
      <c r="O57" s="182">
        <f>O56/2</f>
        <v>27.55</v>
      </c>
      <c r="P57" s="4"/>
      <c r="Q57" s="4"/>
      <c r="R57" s="4"/>
      <c r="S57" s="4"/>
      <c r="T57" s="4"/>
      <c r="U57" s="4"/>
      <c r="V57" s="4"/>
      <c r="W57" s="4"/>
      <c r="X57" s="4"/>
      <c r="Y57" s="4"/>
      <c r="Z57" s="4"/>
    </row>
    <row r="58" spans="1:26" s="26" customFormat="1" ht="15.75" customHeight="1" x14ac:dyDescent="0.25">
      <c r="A58" s="183"/>
      <c r="B58" s="183"/>
      <c r="C58" s="183"/>
      <c r="D58" s="183"/>
      <c r="E58" s="183"/>
      <c r="F58" s="183"/>
      <c r="G58" s="183"/>
      <c r="H58" s="183"/>
      <c r="I58" s="183"/>
      <c r="J58" s="183"/>
      <c r="K58" s="183"/>
      <c r="L58" s="183"/>
      <c r="M58" s="183"/>
      <c r="N58" s="183"/>
      <c r="O58" s="183"/>
      <c r="P58" s="4"/>
      <c r="Q58" s="4"/>
      <c r="R58" s="4"/>
      <c r="S58" s="4"/>
      <c r="T58" s="4"/>
      <c r="U58" s="4"/>
      <c r="V58" s="4"/>
      <c r="W58" s="4"/>
      <c r="X58" s="4"/>
      <c r="Y58" s="4"/>
      <c r="Z58" s="4"/>
    </row>
    <row r="59" spans="1:26" s="26" customFormat="1" ht="15.75" customHeight="1" thickBot="1" x14ac:dyDescent="0.3">
      <c r="A59" s="183"/>
      <c r="B59" s="183"/>
      <c r="C59" s="183"/>
      <c r="D59" s="183"/>
      <c r="E59" s="183"/>
      <c r="F59" s="183"/>
      <c r="G59" s="183"/>
      <c r="H59" s="183"/>
      <c r="I59" s="183"/>
      <c r="J59" s="183"/>
      <c r="K59" s="183"/>
      <c r="L59" s="183"/>
      <c r="M59" s="183"/>
      <c r="N59" s="183"/>
      <c r="O59" s="183"/>
      <c r="P59" s="4"/>
      <c r="Q59" s="4"/>
      <c r="R59" s="4"/>
      <c r="S59" s="4"/>
      <c r="T59" s="4"/>
      <c r="U59" s="4"/>
      <c r="V59" s="4"/>
      <c r="W59" s="4"/>
      <c r="X59" s="4"/>
      <c r="Y59" s="4"/>
      <c r="Z59" s="4"/>
    </row>
    <row r="60" spans="1:26" s="26" customFormat="1" ht="46.5" customHeight="1" thickBot="1" x14ac:dyDescent="0.3">
      <c r="A60" s="184" t="s">
        <v>126</v>
      </c>
      <c r="B60" s="185"/>
      <c r="C60" s="185"/>
      <c r="D60" s="185"/>
      <c r="E60" s="185"/>
      <c r="F60" s="185"/>
      <c r="G60" s="185"/>
      <c r="H60" s="186"/>
      <c r="I60" s="187" t="s">
        <v>127</v>
      </c>
      <c r="J60" s="188" t="s">
        <v>128</v>
      </c>
      <c r="K60" s="164"/>
      <c r="L60" s="164"/>
      <c r="M60" s="164"/>
      <c r="N60" s="143"/>
      <c r="O60" s="165" t="s">
        <v>129</v>
      </c>
      <c r="P60" s="4"/>
      <c r="Q60" s="4"/>
      <c r="R60" s="4"/>
      <c r="S60" s="4"/>
      <c r="T60" s="4"/>
      <c r="U60" s="4"/>
      <c r="V60" s="4"/>
      <c r="W60" s="4"/>
      <c r="X60" s="4"/>
      <c r="Y60" s="4"/>
      <c r="Z60" s="4"/>
    </row>
    <row r="61" spans="1:26" s="26" customFormat="1" ht="37.15" customHeight="1" thickBot="1" x14ac:dyDescent="0.3">
      <c r="A61" s="189">
        <v>1</v>
      </c>
      <c r="B61" s="190" t="s">
        <v>130</v>
      </c>
      <c r="C61" s="190"/>
      <c r="D61" s="190"/>
      <c r="E61" s="190"/>
      <c r="F61" s="191"/>
      <c r="G61" s="192"/>
      <c r="H61" s="193"/>
      <c r="I61" s="194" t="s">
        <v>131</v>
      </c>
      <c r="J61" s="195">
        <v>10</v>
      </c>
      <c r="K61" s="164"/>
      <c r="L61" s="164"/>
      <c r="M61" s="164"/>
      <c r="N61" s="143"/>
      <c r="O61" s="196">
        <f>J61</f>
        <v>10</v>
      </c>
      <c r="P61" s="4"/>
      <c r="Q61" s="4"/>
      <c r="R61" s="4"/>
      <c r="S61" s="4"/>
      <c r="T61" s="4"/>
      <c r="U61" s="4"/>
      <c r="V61" s="4"/>
      <c r="W61" s="4"/>
      <c r="X61" s="4"/>
      <c r="Y61" s="4"/>
      <c r="Z61" s="4"/>
    </row>
    <row r="62" spans="1:26" s="26" customFormat="1" ht="29.45" customHeight="1" thickBot="1" x14ac:dyDescent="0.3">
      <c r="A62" s="197">
        <v>2</v>
      </c>
      <c r="B62" s="172" t="s">
        <v>132</v>
      </c>
      <c r="C62" s="172"/>
      <c r="D62" s="172"/>
      <c r="E62" s="172"/>
      <c r="F62" s="168"/>
      <c r="G62" s="198"/>
      <c r="H62" s="199"/>
      <c r="I62" s="200" t="s">
        <v>131</v>
      </c>
      <c r="J62" s="201">
        <v>10</v>
      </c>
      <c r="K62" s="164"/>
      <c r="L62" s="164"/>
      <c r="M62" s="164"/>
      <c r="N62" s="143"/>
      <c r="O62" s="196">
        <f>J62</f>
        <v>10</v>
      </c>
      <c r="P62" s="4"/>
      <c r="Q62" s="4"/>
      <c r="R62" s="4"/>
      <c r="S62" s="4"/>
      <c r="T62" s="4"/>
      <c r="U62" s="4"/>
      <c r="V62" s="4"/>
      <c r="W62" s="4"/>
      <c r="X62" s="4"/>
      <c r="Y62" s="4"/>
      <c r="Z62" s="4"/>
    </row>
    <row r="63" spans="1:26" s="26" customFormat="1" ht="37.9" customHeight="1" thickBot="1" x14ac:dyDescent="0.3">
      <c r="A63" s="202">
        <v>3</v>
      </c>
      <c r="B63" s="203" t="s">
        <v>133</v>
      </c>
      <c r="C63" s="203"/>
      <c r="D63" s="203"/>
      <c r="E63" s="203"/>
      <c r="F63" s="204"/>
      <c r="G63" s="205"/>
      <c r="H63" s="206"/>
      <c r="I63" s="207" t="s">
        <v>131</v>
      </c>
      <c r="J63" s="208">
        <v>10</v>
      </c>
      <c r="K63" s="164"/>
      <c r="L63" s="164"/>
      <c r="M63" s="164"/>
      <c r="N63" s="143"/>
      <c r="O63" s="196">
        <f>J63</f>
        <v>10</v>
      </c>
      <c r="P63" s="4"/>
      <c r="Q63" s="4"/>
      <c r="R63" s="4"/>
      <c r="S63" s="4"/>
      <c r="T63" s="4"/>
      <c r="U63" s="4"/>
      <c r="V63" s="4"/>
      <c r="W63" s="4"/>
      <c r="X63" s="4"/>
      <c r="Y63" s="4"/>
      <c r="Z63" s="4"/>
    </row>
    <row r="64" spans="1:26" s="26" customFormat="1" ht="15.75" customHeight="1" thickBot="1" x14ac:dyDescent="0.3">
      <c r="A64" s="209" t="s">
        <v>134</v>
      </c>
      <c r="B64" s="210"/>
      <c r="C64" s="210"/>
      <c r="D64" s="210"/>
      <c r="E64" s="210"/>
      <c r="F64" s="210"/>
      <c r="G64" s="210"/>
      <c r="H64" s="210"/>
      <c r="I64" s="211"/>
      <c r="J64" s="107">
        <f>J61+J62+J63</f>
        <v>30</v>
      </c>
      <c r="K64" s="176"/>
      <c r="L64" s="176"/>
      <c r="M64" s="176"/>
      <c r="N64" s="143"/>
      <c r="O64" s="120"/>
      <c r="P64" s="4"/>
      <c r="Q64" s="4"/>
      <c r="R64" s="4"/>
      <c r="S64" s="4"/>
      <c r="T64" s="4"/>
      <c r="U64" s="4"/>
      <c r="V64" s="4"/>
      <c r="W64" s="4"/>
      <c r="X64" s="4"/>
      <c r="Y64" s="4"/>
      <c r="Z64" s="4"/>
    </row>
    <row r="65" spans="1:26" s="26" customFormat="1" ht="15.75" customHeight="1" thickTop="1" thickBot="1" x14ac:dyDescent="0.3">
      <c r="A65" s="212" t="s">
        <v>135</v>
      </c>
      <c r="B65" s="213"/>
      <c r="C65" s="213"/>
      <c r="D65" s="213"/>
      <c r="E65" s="213"/>
      <c r="F65" s="213"/>
      <c r="G65" s="213"/>
      <c r="H65" s="213"/>
      <c r="I65" s="213"/>
      <c r="J65" s="214"/>
      <c r="K65" s="215"/>
      <c r="L65" s="215"/>
      <c r="M65" s="176"/>
      <c r="N65" s="143"/>
      <c r="O65" s="216">
        <f>SUM(O61:O63)</f>
        <v>30</v>
      </c>
      <c r="P65" s="4"/>
      <c r="Q65" s="4"/>
      <c r="R65" s="4"/>
      <c r="S65" s="4"/>
      <c r="T65" s="4"/>
      <c r="U65" s="4"/>
      <c r="V65" s="4"/>
      <c r="W65" s="4"/>
      <c r="X65" s="4"/>
      <c r="Y65" s="4"/>
      <c r="Z65" s="4"/>
    </row>
    <row r="66" spans="1:26" s="26" customFormat="1" ht="15.75" customHeight="1" x14ac:dyDescent="0.25">
      <c r="A66" s="183"/>
      <c r="B66" s="183"/>
      <c r="C66" s="183"/>
      <c r="D66" s="183"/>
      <c r="E66" s="183"/>
      <c r="F66" s="183"/>
      <c r="G66" s="183"/>
      <c r="H66" s="183"/>
      <c r="I66" s="183"/>
      <c r="J66" s="183"/>
      <c r="K66" s="183"/>
      <c r="L66" s="183"/>
      <c r="M66" s="183"/>
      <c r="N66" s="183"/>
      <c r="O66" s="183"/>
      <c r="P66" s="4"/>
      <c r="Q66" s="4"/>
      <c r="R66" s="4"/>
      <c r="S66" s="4"/>
      <c r="T66" s="4"/>
      <c r="U66" s="4"/>
      <c r="V66" s="4"/>
      <c r="W66" s="4"/>
      <c r="X66" s="4"/>
      <c r="Y66" s="4"/>
      <c r="Z66" s="4"/>
    </row>
    <row r="67" spans="1:26" s="26" customFormat="1" ht="15.75" customHeight="1" thickBot="1" x14ac:dyDescent="0.3">
      <c r="A67" s="183"/>
      <c r="B67" s="183"/>
      <c r="C67" s="183"/>
      <c r="D67" s="183"/>
      <c r="E67" s="183"/>
      <c r="F67" s="183"/>
      <c r="G67" s="183"/>
      <c r="H67" s="183"/>
      <c r="I67" s="183"/>
      <c r="J67" s="183"/>
      <c r="K67" s="183"/>
      <c r="L67" s="183"/>
      <c r="M67" s="183"/>
      <c r="N67" s="183"/>
      <c r="O67" s="183"/>
      <c r="P67" s="4"/>
      <c r="Q67" s="4"/>
      <c r="R67" s="4"/>
      <c r="S67" s="4"/>
      <c r="T67" s="4"/>
      <c r="U67" s="4"/>
      <c r="V67" s="4"/>
      <c r="W67" s="4"/>
      <c r="X67" s="4"/>
      <c r="Y67" s="4"/>
      <c r="Z67" s="4"/>
    </row>
    <row r="68" spans="1:26" s="26" customFormat="1" ht="27" customHeight="1" thickBot="1" x14ac:dyDescent="0.3">
      <c r="A68" s="217" t="s">
        <v>136</v>
      </c>
      <c r="B68" s="218"/>
      <c r="C68" s="218"/>
      <c r="D68" s="218"/>
      <c r="E68" s="218"/>
      <c r="F68" s="218"/>
      <c r="G68" s="218"/>
      <c r="H68" s="218"/>
      <c r="I68" s="218"/>
      <c r="J68" s="218"/>
      <c r="K68" s="218"/>
      <c r="L68" s="218"/>
      <c r="M68" s="218"/>
      <c r="N68" s="218"/>
      <c r="O68" s="219"/>
      <c r="P68" s="4"/>
      <c r="Q68" s="4"/>
      <c r="R68" s="4"/>
      <c r="S68" s="4"/>
      <c r="T68" s="4"/>
      <c r="U68" s="4"/>
      <c r="V68" s="4"/>
      <c r="W68" s="4"/>
      <c r="X68" s="4"/>
      <c r="Y68" s="4"/>
      <c r="Z68" s="4"/>
    </row>
    <row r="69" spans="1:26" s="26" customFormat="1" ht="15.75" customHeight="1" thickBot="1" x14ac:dyDescent="0.3">
      <c r="A69" s="144"/>
      <c r="B69" s="73"/>
      <c r="C69" s="73"/>
      <c r="D69" s="73"/>
      <c r="E69" s="73"/>
      <c r="F69" s="73"/>
      <c r="G69" s="73"/>
      <c r="H69" s="73"/>
      <c r="I69" s="73"/>
      <c r="J69" s="73"/>
      <c r="K69" s="73"/>
      <c r="L69" s="73"/>
      <c r="M69" s="73"/>
      <c r="N69" s="73"/>
      <c r="O69" s="103"/>
      <c r="P69" s="4"/>
      <c r="Q69" s="4"/>
      <c r="R69" s="4"/>
      <c r="S69" s="4"/>
      <c r="T69" s="4"/>
      <c r="U69" s="4"/>
      <c r="V69" s="4"/>
      <c r="W69" s="4"/>
      <c r="X69" s="4"/>
      <c r="Y69" s="4"/>
      <c r="Z69" s="4"/>
    </row>
    <row r="70" spans="1:26" s="26" customFormat="1" ht="15.75" customHeight="1" thickTop="1" x14ac:dyDescent="0.25">
      <c r="A70" s="220" t="s">
        <v>30</v>
      </c>
      <c r="B70" s="221"/>
      <c r="C70" s="221"/>
      <c r="D70" s="221"/>
      <c r="E70" s="221"/>
      <c r="F70" s="221"/>
      <c r="G70" s="221"/>
      <c r="H70" s="221"/>
      <c r="I70" s="221"/>
      <c r="J70" s="221"/>
      <c r="K70" s="222"/>
      <c r="L70" s="223"/>
      <c r="M70" s="223"/>
      <c r="N70" s="224"/>
      <c r="O70" s="225">
        <f>O11</f>
        <v>17.93</v>
      </c>
      <c r="P70" s="4"/>
      <c r="Q70" s="4"/>
      <c r="R70" s="4"/>
      <c r="S70" s="4"/>
      <c r="T70" s="4"/>
      <c r="U70" s="4"/>
      <c r="V70" s="4"/>
      <c r="W70" s="4"/>
      <c r="X70" s="4"/>
      <c r="Y70" s="4"/>
      <c r="Z70" s="4"/>
    </row>
    <row r="71" spans="1:26" s="26" customFormat="1" ht="15.75" customHeight="1" x14ac:dyDescent="0.25">
      <c r="A71" s="226" t="s">
        <v>137</v>
      </c>
      <c r="B71" s="227"/>
      <c r="C71" s="227"/>
      <c r="D71" s="227"/>
      <c r="E71" s="227"/>
      <c r="F71" s="227"/>
      <c r="G71" s="227"/>
      <c r="H71" s="227"/>
      <c r="I71" s="227"/>
      <c r="J71" s="227"/>
      <c r="K71" s="228"/>
      <c r="L71" s="223"/>
      <c r="M71" s="223"/>
      <c r="N71" s="224"/>
      <c r="O71" s="229">
        <f>O57</f>
        <v>27.55</v>
      </c>
      <c r="P71" s="4"/>
      <c r="Q71" s="4"/>
      <c r="R71" s="4"/>
      <c r="S71" s="4"/>
      <c r="T71" s="4"/>
      <c r="U71" s="4"/>
      <c r="V71" s="4"/>
      <c r="W71" s="4"/>
      <c r="X71" s="4"/>
      <c r="Y71" s="4"/>
      <c r="Z71" s="4"/>
    </row>
    <row r="72" spans="1:26" s="26" customFormat="1" ht="15.75" customHeight="1" x14ac:dyDescent="0.25">
      <c r="A72" s="226" t="s">
        <v>135</v>
      </c>
      <c r="B72" s="227"/>
      <c r="C72" s="227"/>
      <c r="D72" s="227"/>
      <c r="E72" s="227"/>
      <c r="F72" s="227"/>
      <c r="G72" s="227"/>
      <c r="H72" s="227"/>
      <c r="I72" s="227"/>
      <c r="J72" s="227"/>
      <c r="K72" s="228"/>
      <c r="L72" s="223"/>
      <c r="M72" s="223"/>
      <c r="N72" s="224"/>
      <c r="O72" s="230">
        <f>O65</f>
        <v>30</v>
      </c>
      <c r="P72" s="4"/>
      <c r="Q72" s="4"/>
      <c r="R72" s="4"/>
      <c r="S72" s="4"/>
      <c r="T72" s="4"/>
      <c r="U72" s="4"/>
      <c r="V72" s="4"/>
      <c r="W72" s="4"/>
      <c r="X72" s="4"/>
      <c r="Y72" s="4"/>
      <c r="Z72" s="4"/>
    </row>
    <row r="73" spans="1:26" s="26" customFormat="1" ht="15.75" customHeight="1" thickBot="1" x14ac:dyDescent="0.3">
      <c r="A73" s="231" t="s">
        <v>138</v>
      </c>
      <c r="B73" s="232"/>
      <c r="C73" s="232"/>
      <c r="D73" s="232"/>
      <c r="E73" s="232"/>
      <c r="F73" s="232"/>
      <c r="G73" s="232"/>
      <c r="H73" s="232"/>
      <c r="I73" s="232"/>
      <c r="J73" s="233" t="s">
        <v>139</v>
      </c>
      <c r="K73" s="234" t="s">
        <v>12</v>
      </c>
      <c r="L73" s="223"/>
      <c r="M73" s="223"/>
      <c r="N73" s="224"/>
      <c r="O73" s="230"/>
      <c r="P73" s="4"/>
      <c r="Q73" s="4"/>
      <c r="R73" s="4"/>
      <c r="S73" s="4"/>
      <c r="T73" s="4"/>
      <c r="U73" s="4"/>
      <c r="V73" s="4"/>
      <c r="W73" s="4"/>
      <c r="X73" s="4"/>
      <c r="Y73" s="4"/>
      <c r="Z73" s="4"/>
    </row>
    <row r="74" spans="1:26" s="26" customFormat="1" ht="31.15" customHeight="1" thickTop="1" thickBot="1" x14ac:dyDescent="0.3">
      <c r="A74" s="235" t="s">
        <v>140</v>
      </c>
      <c r="B74" s="236"/>
      <c r="C74" s="236"/>
      <c r="D74" s="236"/>
      <c r="E74" s="236"/>
      <c r="F74" s="236"/>
      <c r="G74" s="236"/>
      <c r="H74" s="236"/>
      <c r="I74" s="236"/>
      <c r="J74" s="236"/>
      <c r="K74" s="237"/>
      <c r="L74" s="238"/>
      <c r="M74" s="239"/>
      <c r="N74" s="27"/>
      <c r="O74" s="28">
        <f>SUM(O70:O72)</f>
        <v>75.48</v>
      </c>
      <c r="P74" s="4"/>
      <c r="Q74" s="4"/>
      <c r="R74" s="4"/>
      <c r="S74" s="4"/>
      <c r="T74" s="4"/>
      <c r="U74" s="4"/>
      <c r="V74" s="4"/>
      <c r="W74" s="4"/>
      <c r="X74" s="4"/>
      <c r="Y74" s="4"/>
      <c r="Z74" s="4"/>
    </row>
    <row r="75" spans="1:26" s="26" customFormat="1" ht="15.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sheetData>
  <sheetProtection algorithmName="SHA-512" hashValue="jc1KH9rOKULrJJbhgSLzMYZ8yl7Ywukff63GRfARWpuALdYmeQMnAUt6YaZHfRUwZTQP6fAk/ctt1gwd3Pn93g==" saltValue="pPts8y/7lbgDYCh/kpdqBg=="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14:M14"/>
    <mergeCell ref="A15:B15"/>
    <mergeCell ref="D15:M15"/>
    <mergeCell ref="A17:B17"/>
    <mergeCell ref="E17:M17"/>
    <mergeCell ref="A19:B19"/>
    <mergeCell ref="E19:M19"/>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E3"/>
    <mergeCell ref="F1:O1"/>
    <mergeCell ref="F2:O2"/>
    <mergeCell ref="F3:O3"/>
    <mergeCell ref="A4:D4"/>
    <mergeCell ref="E4:G4"/>
  </mergeCells>
  <dataValidations count="6">
    <dataValidation type="decimal" allowBlank="1" showInputMessage="1" showErrorMessage="1" errorTitle="Error Pregado" error="El pregrado no puede superar los 4 PUNTOS" sqref="O15">
      <formula1>0</formula1>
      <formula2>4</formula2>
    </dataValidation>
    <dataValidation allowBlank="1" showInputMessage="1" showErrorMessage="1" errorTitle="Error Especializacion" error="La especializacion no puede superar 1 PUNTO" sqref="O17"/>
    <dataValidation allowBlank="1" showInputMessage="1" showErrorMessage="1" errorTitle="Error Maestrias" error="La maestria no puede superar los 3 PUNTOS" sqref="O19"/>
    <dataValidation allowBlank="1" showInputMessage="1" showErrorMessage="1" errorTitle="Error Doctorado" error="El doctorado no puede superar los 6 PUNTOS" sqref="O21"/>
    <dataValidation type="decimal" allowBlank="1" showInputMessage="1" showErrorMessage="1" errorTitle="Error Formacion Academica" error="La formacion academica no puede superar los 10 PUNTOS" sqref="O23">
      <formula1>0</formula1>
      <formula2>9</formula2>
    </dataValidation>
    <dataValidation type="decimal" allowBlank="1" showInputMessage="1" showErrorMessage="1" errorTitle="Error General" error="La evaluación de hoja de vida no puede superar los 30 PUNTOS" sqref="O11">
      <formula1>0</formula1>
      <formula2>30</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workbookViewId="0">
      <selection activeCell="A11" sqref="A11:B11"/>
    </sheetView>
  </sheetViews>
  <sheetFormatPr baseColWidth="10" defaultRowHeight="15" x14ac:dyDescent="0.25"/>
  <cols>
    <col min="1" max="1" width="9.5703125" style="4" customWidth="1"/>
    <col min="2" max="2" width="11.140625" style="4" customWidth="1"/>
    <col min="3" max="3" width="17.28515625" style="4" customWidth="1"/>
    <col min="4" max="4" width="11.42578125" style="4" hidden="1" customWidth="1"/>
    <col min="5" max="5" width="8.28515625" style="4" customWidth="1"/>
    <col min="6" max="6" width="8.85546875" style="4" customWidth="1"/>
    <col min="7" max="7" width="6.140625" style="4" customWidth="1"/>
    <col min="8" max="8" width="11.42578125" style="4"/>
    <col min="9" max="9" width="13.42578125" style="4" customWidth="1"/>
    <col min="10" max="10" width="13.28515625" style="4" customWidth="1"/>
    <col min="11" max="12" width="12.42578125" style="4" customWidth="1"/>
    <col min="13" max="13" width="11.42578125" style="4"/>
    <col min="14" max="14" width="5.5703125" style="4" customWidth="1"/>
    <col min="15" max="15" width="14.5703125" style="4" customWidth="1"/>
    <col min="16" max="16" width="11.42578125" style="4"/>
    <col min="17" max="17" width="11.85546875" style="4" bestFit="1" customWidth="1"/>
    <col min="18" max="257" width="11.42578125" style="4"/>
    <col min="258" max="258" width="10.140625" style="4" customWidth="1"/>
    <col min="259" max="259" width="10.5703125" style="4" customWidth="1"/>
    <col min="260" max="260" width="12.5703125" style="4" customWidth="1"/>
    <col min="261" max="261" width="0" style="4" hidden="1" customWidth="1"/>
    <col min="262" max="262" width="11.28515625" style="4" customWidth="1"/>
    <col min="263" max="264" width="11.42578125" style="4"/>
    <col min="265" max="265" width="13.42578125" style="4" customWidth="1"/>
    <col min="266" max="266" width="12.140625" style="4" customWidth="1"/>
    <col min="267" max="268" width="12.42578125" style="4" customWidth="1"/>
    <col min="269" max="269" width="11.42578125" style="4"/>
    <col min="270" max="270" width="5.5703125" style="4" customWidth="1"/>
    <col min="271" max="271" width="14.140625" style="4" customWidth="1"/>
    <col min="272" max="513" width="11.42578125" style="4"/>
    <col min="514" max="514" width="10.140625" style="4" customWidth="1"/>
    <col min="515" max="515" width="10.5703125" style="4" customWidth="1"/>
    <col min="516" max="516" width="12.5703125" style="4" customWidth="1"/>
    <col min="517" max="517" width="0" style="4" hidden="1" customWidth="1"/>
    <col min="518" max="518" width="11.28515625" style="4" customWidth="1"/>
    <col min="519" max="520" width="11.42578125" style="4"/>
    <col min="521" max="521" width="13.42578125" style="4" customWidth="1"/>
    <col min="522" max="522" width="12.140625" style="4" customWidth="1"/>
    <col min="523" max="524" width="12.42578125" style="4" customWidth="1"/>
    <col min="525" max="525" width="11.42578125" style="4"/>
    <col min="526" max="526" width="5.5703125" style="4" customWidth="1"/>
    <col min="527" max="527" width="14.140625" style="4" customWidth="1"/>
    <col min="528" max="769" width="11.42578125" style="4"/>
    <col min="770" max="770" width="10.140625" style="4" customWidth="1"/>
    <col min="771" max="771" width="10.5703125" style="4" customWidth="1"/>
    <col min="772" max="772" width="12.5703125" style="4" customWidth="1"/>
    <col min="773" max="773" width="0" style="4" hidden="1" customWidth="1"/>
    <col min="774" max="774" width="11.28515625" style="4" customWidth="1"/>
    <col min="775" max="776" width="11.42578125" style="4"/>
    <col min="777" max="777" width="13.42578125" style="4" customWidth="1"/>
    <col min="778" max="778" width="12.140625" style="4" customWidth="1"/>
    <col min="779" max="780" width="12.42578125" style="4" customWidth="1"/>
    <col min="781" max="781" width="11.42578125" style="4"/>
    <col min="782" max="782" width="5.5703125" style="4" customWidth="1"/>
    <col min="783" max="783" width="14.140625" style="4" customWidth="1"/>
    <col min="784" max="1025" width="11.42578125" style="4"/>
    <col min="1026" max="1026" width="10.140625" style="4" customWidth="1"/>
    <col min="1027" max="1027" width="10.5703125" style="4" customWidth="1"/>
    <col min="1028" max="1028" width="12.5703125" style="4" customWidth="1"/>
    <col min="1029" max="1029" width="0" style="4" hidden="1" customWidth="1"/>
    <col min="1030" max="1030" width="11.28515625" style="4" customWidth="1"/>
    <col min="1031" max="1032" width="11.42578125" style="4"/>
    <col min="1033" max="1033" width="13.42578125" style="4" customWidth="1"/>
    <col min="1034" max="1034" width="12.140625" style="4" customWidth="1"/>
    <col min="1035" max="1036" width="12.42578125" style="4" customWidth="1"/>
    <col min="1037" max="1037" width="11.42578125" style="4"/>
    <col min="1038" max="1038" width="5.5703125" style="4" customWidth="1"/>
    <col min="1039" max="1039" width="14.140625" style="4" customWidth="1"/>
    <col min="1040" max="1281" width="11.42578125" style="4"/>
    <col min="1282" max="1282" width="10.140625" style="4" customWidth="1"/>
    <col min="1283" max="1283" width="10.5703125" style="4" customWidth="1"/>
    <col min="1284" max="1284" width="12.5703125" style="4" customWidth="1"/>
    <col min="1285" max="1285" width="0" style="4" hidden="1" customWidth="1"/>
    <col min="1286" max="1286" width="11.28515625" style="4" customWidth="1"/>
    <col min="1287" max="1288" width="11.42578125" style="4"/>
    <col min="1289" max="1289" width="13.42578125" style="4" customWidth="1"/>
    <col min="1290" max="1290" width="12.140625" style="4" customWidth="1"/>
    <col min="1291" max="1292" width="12.42578125" style="4" customWidth="1"/>
    <col min="1293" max="1293" width="11.42578125" style="4"/>
    <col min="1294" max="1294" width="5.5703125" style="4" customWidth="1"/>
    <col min="1295" max="1295" width="14.140625" style="4" customWidth="1"/>
    <col min="1296" max="1537" width="11.42578125" style="4"/>
    <col min="1538" max="1538" width="10.140625" style="4" customWidth="1"/>
    <col min="1539" max="1539" width="10.5703125" style="4" customWidth="1"/>
    <col min="1540" max="1540" width="12.5703125" style="4" customWidth="1"/>
    <col min="1541" max="1541" width="0" style="4" hidden="1" customWidth="1"/>
    <col min="1542" max="1542" width="11.28515625" style="4" customWidth="1"/>
    <col min="1543" max="1544" width="11.42578125" style="4"/>
    <col min="1545" max="1545" width="13.42578125" style="4" customWidth="1"/>
    <col min="1546" max="1546" width="12.140625" style="4" customWidth="1"/>
    <col min="1547" max="1548" width="12.42578125" style="4" customWidth="1"/>
    <col min="1549" max="1549" width="11.42578125" style="4"/>
    <col min="1550" max="1550" width="5.5703125" style="4" customWidth="1"/>
    <col min="1551" max="1551" width="14.140625" style="4" customWidth="1"/>
    <col min="1552" max="1793" width="11.42578125" style="4"/>
    <col min="1794" max="1794" width="10.140625" style="4" customWidth="1"/>
    <col min="1795" max="1795" width="10.5703125" style="4" customWidth="1"/>
    <col min="1796" max="1796" width="12.5703125" style="4" customWidth="1"/>
    <col min="1797" max="1797" width="0" style="4" hidden="1" customWidth="1"/>
    <col min="1798" max="1798" width="11.28515625" style="4" customWidth="1"/>
    <col min="1799" max="1800" width="11.42578125" style="4"/>
    <col min="1801" max="1801" width="13.42578125" style="4" customWidth="1"/>
    <col min="1802" max="1802" width="12.140625" style="4" customWidth="1"/>
    <col min="1803" max="1804" width="12.42578125" style="4" customWidth="1"/>
    <col min="1805" max="1805" width="11.42578125" style="4"/>
    <col min="1806" max="1806" width="5.5703125" style="4" customWidth="1"/>
    <col min="1807" max="1807" width="14.140625" style="4" customWidth="1"/>
    <col min="1808" max="2049" width="11.42578125" style="4"/>
    <col min="2050" max="2050" width="10.140625" style="4" customWidth="1"/>
    <col min="2051" max="2051" width="10.5703125" style="4" customWidth="1"/>
    <col min="2052" max="2052" width="12.5703125" style="4" customWidth="1"/>
    <col min="2053" max="2053" width="0" style="4" hidden="1" customWidth="1"/>
    <col min="2054" max="2054" width="11.28515625" style="4" customWidth="1"/>
    <col min="2055" max="2056" width="11.42578125" style="4"/>
    <col min="2057" max="2057" width="13.42578125" style="4" customWidth="1"/>
    <col min="2058" max="2058" width="12.140625" style="4" customWidth="1"/>
    <col min="2059" max="2060" width="12.42578125" style="4" customWidth="1"/>
    <col min="2061" max="2061" width="11.42578125" style="4"/>
    <col min="2062" max="2062" width="5.5703125" style="4" customWidth="1"/>
    <col min="2063" max="2063" width="14.140625" style="4" customWidth="1"/>
    <col min="2064" max="2305" width="11.42578125" style="4"/>
    <col min="2306" max="2306" width="10.140625" style="4" customWidth="1"/>
    <col min="2307" max="2307" width="10.5703125" style="4" customWidth="1"/>
    <col min="2308" max="2308" width="12.5703125" style="4" customWidth="1"/>
    <col min="2309" max="2309" width="0" style="4" hidden="1" customWidth="1"/>
    <col min="2310" max="2310" width="11.28515625" style="4" customWidth="1"/>
    <col min="2311" max="2312" width="11.42578125" style="4"/>
    <col min="2313" max="2313" width="13.42578125" style="4" customWidth="1"/>
    <col min="2314" max="2314" width="12.140625" style="4" customWidth="1"/>
    <col min="2315" max="2316" width="12.42578125" style="4" customWidth="1"/>
    <col min="2317" max="2317" width="11.42578125" style="4"/>
    <col min="2318" max="2318" width="5.5703125" style="4" customWidth="1"/>
    <col min="2319" max="2319" width="14.140625" style="4" customWidth="1"/>
    <col min="2320" max="2561" width="11.42578125" style="4"/>
    <col min="2562" max="2562" width="10.140625" style="4" customWidth="1"/>
    <col min="2563" max="2563" width="10.5703125" style="4" customWidth="1"/>
    <col min="2564" max="2564" width="12.5703125" style="4" customWidth="1"/>
    <col min="2565" max="2565" width="0" style="4" hidden="1" customWidth="1"/>
    <col min="2566" max="2566" width="11.28515625" style="4" customWidth="1"/>
    <col min="2567" max="2568" width="11.42578125" style="4"/>
    <col min="2569" max="2569" width="13.42578125" style="4" customWidth="1"/>
    <col min="2570" max="2570" width="12.140625" style="4" customWidth="1"/>
    <col min="2571" max="2572" width="12.42578125" style="4" customWidth="1"/>
    <col min="2573" max="2573" width="11.42578125" style="4"/>
    <col min="2574" max="2574" width="5.5703125" style="4" customWidth="1"/>
    <col min="2575" max="2575" width="14.140625" style="4" customWidth="1"/>
    <col min="2576" max="2817" width="11.42578125" style="4"/>
    <col min="2818" max="2818" width="10.140625" style="4" customWidth="1"/>
    <col min="2819" max="2819" width="10.5703125" style="4" customWidth="1"/>
    <col min="2820" max="2820" width="12.5703125" style="4" customWidth="1"/>
    <col min="2821" max="2821" width="0" style="4" hidden="1" customWidth="1"/>
    <col min="2822" max="2822" width="11.28515625" style="4" customWidth="1"/>
    <col min="2823" max="2824" width="11.42578125" style="4"/>
    <col min="2825" max="2825" width="13.42578125" style="4" customWidth="1"/>
    <col min="2826" max="2826" width="12.140625" style="4" customWidth="1"/>
    <col min="2827" max="2828" width="12.42578125" style="4" customWidth="1"/>
    <col min="2829" max="2829" width="11.42578125" style="4"/>
    <col min="2830" max="2830" width="5.5703125" style="4" customWidth="1"/>
    <col min="2831" max="2831" width="14.140625" style="4" customWidth="1"/>
    <col min="2832" max="3073" width="11.42578125" style="4"/>
    <col min="3074" max="3074" width="10.140625" style="4" customWidth="1"/>
    <col min="3075" max="3075" width="10.5703125" style="4" customWidth="1"/>
    <col min="3076" max="3076" width="12.5703125" style="4" customWidth="1"/>
    <col min="3077" max="3077" width="0" style="4" hidden="1" customWidth="1"/>
    <col min="3078" max="3078" width="11.28515625" style="4" customWidth="1"/>
    <col min="3079" max="3080" width="11.42578125" style="4"/>
    <col min="3081" max="3081" width="13.42578125" style="4" customWidth="1"/>
    <col min="3082" max="3082" width="12.140625" style="4" customWidth="1"/>
    <col min="3083" max="3084" width="12.42578125" style="4" customWidth="1"/>
    <col min="3085" max="3085" width="11.42578125" style="4"/>
    <col min="3086" max="3086" width="5.5703125" style="4" customWidth="1"/>
    <col min="3087" max="3087" width="14.140625" style="4" customWidth="1"/>
    <col min="3088" max="3329" width="11.42578125" style="4"/>
    <col min="3330" max="3330" width="10.140625" style="4" customWidth="1"/>
    <col min="3331" max="3331" width="10.5703125" style="4" customWidth="1"/>
    <col min="3332" max="3332" width="12.5703125" style="4" customWidth="1"/>
    <col min="3333" max="3333" width="0" style="4" hidden="1" customWidth="1"/>
    <col min="3334" max="3334" width="11.28515625" style="4" customWidth="1"/>
    <col min="3335" max="3336" width="11.42578125" style="4"/>
    <col min="3337" max="3337" width="13.42578125" style="4" customWidth="1"/>
    <col min="3338" max="3338" width="12.140625" style="4" customWidth="1"/>
    <col min="3339" max="3340" width="12.42578125" style="4" customWidth="1"/>
    <col min="3341" max="3341" width="11.42578125" style="4"/>
    <col min="3342" max="3342" width="5.5703125" style="4" customWidth="1"/>
    <col min="3343" max="3343" width="14.140625" style="4" customWidth="1"/>
    <col min="3344" max="3585" width="11.42578125" style="4"/>
    <col min="3586" max="3586" width="10.140625" style="4" customWidth="1"/>
    <col min="3587" max="3587" width="10.5703125" style="4" customWidth="1"/>
    <col min="3588" max="3588" width="12.5703125" style="4" customWidth="1"/>
    <col min="3589" max="3589" width="0" style="4" hidden="1" customWidth="1"/>
    <col min="3590" max="3590" width="11.28515625" style="4" customWidth="1"/>
    <col min="3591" max="3592" width="11.42578125" style="4"/>
    <col min="3593" max="3593" width="13.42578125" style="4" customWidth="1"/>
    <col min="3594" max="3594" width="12.140625" style="4" customWidth="1"/>
    <col min="3595" max="3596" width="12.42578125" style="4" customWidth="1"/>
    <col min="3597" max="3597" width="11.42578125" style="4"/>
    <col min="3598" max="3598" width="5.5703125" style="4" customWidth="1"/>
    <col min="3599" max="3599" width="14.140625" style="4" customWidth="1"/>
    <col min="3600" max="3841" width="11.42578125" style="4"/>
    <col min="3842" max="3842" width="10.140625" style="4" customWidth="1"/>
    <col min="3843" max="3843" width="10.5703125" style="4" customWidth="1"/>
    <col min="3844" max="3844" width="12.5703125" style="4" customWidth="1"/>
    <col min="3845" max="3845" width="0" style="4" hidden="1" customWidth="1"/>
    <col min="3846" max="3846" width="11.28515625" style="4" customWidth="1"/>
    <col min="3847" max="3848" width="11.42578125" style="4"/>
    <col min="3849" max="3849" width="13.42578125" style="4" customWidth="1"/>
    <col min="3850" max="3850" width="12.140625" style="4" customWidth="1"/>
    <col min="3851" max="3852" width="12.42578125" style="4" customWidth="1"/>
    <col min="3853" max="3853" width="11.42578125" style="4"/>
    <col min="3854" max="3854" width="5.5703125" style="4" customWidth="1"/>
    <col min="3855" max="3855" width="14.140625" style="4" customWidth="1"/>
    <col min="3856" max="4097" width="11.42578125" style="4"/>
    <col min="4098" max="4098" width="10.140625" style="4" customWidth="1"/>
    <col min="4099" max="4099" width="10.5703125" style="4" customWidth="1"/>
    <col min="4100" max="4100" width="12.5703125" style="4" customWidth="1"/>
    <col min="4101" max="4101" width="0" style="4" hidden="1" customWidth="1"/>
    <col min="4102" max="4102" width="11.28515625" style="4" customWidth="1"/>
    <col min="4103" max="4104" width="11.42578125" style="4"/>
    <col min="4105" max="4105" width="13.42578125" style="4" customWidth="1"/>
    <col min="4106" max="4106" width="12.140625" style="4" customWidth="1"/>
    <col min="4107" max="4108" width="12.42578125" style="4" customWidth="1"/>
    <col min="4109" max="4109" width="11.42578125" style="4"/>
    <col min="4110" max="4110" width="5.5703125" style="4" customWidth="1"/>
    <col min="4111" max="4111" width="14.140625" style="4" customWidth="1"/>
    <col min="4112" max="4353" width="11.42578125" style="4"/>
    <col min="4354" max="4354" width="10.140625" style="4" customWidth="1"/>
    <col min="4355" max="4355" width="10.5703125" style="4" customWidth="1"/>
    <col min="4356" max="4356" width="12.5703125" style="4" customWidth="1"/>
    <col min="4357" max="4357" width="0" style="4" hidden="1" customWidth="1"/>
    <col min="4358" max="4358" width="11.28515625" style="4" customWidth="1"/>
    <col min="4359" max="4360" width="11.42578125" style="4"/>
    <col min="4361" max="4361" width="13.42578125" style="4" customWidth="1"/>
    <col min="4362" max="4362" width="12.140625" style="4" customWidth="1"/>
    <col min="4363" max="4364" width="12.42578125" style="4" customWidth="1"/>
    <col min="4365" max="4365" width="11.42578125" style="4"/>
    <col min="4366" max="4366" width="5.5703125" style="4" customWidth="1"/>
    <col min="4367" max="4367" width="14.140625" style="4" customWidth="1"/>
    <col min="4368" max="4609" width="11.42578125" style="4"/>
    <col min="4610" max="4610" width="10.140625" style="4" customWidth="1"/>
    <col min="4611" max="4611" width="10.5703125" style="4" customWidth="1"/>
    <col min="4612" max="4612" width="12.5703125" style="4" customWidth="1"/>
    <col min="4613" max="4613" width="0" style="4" hidden="1" customWidth="1"/>
    <col min="4614" max="4614" width="11.28515625" style="4" customWidth="1"/>
    <col min="4615" max="4616" width="11.42578125" style="4"/>
    <col min="4617" max="4617" width="13.42578125" style="4" customWidth="1"/>
    <col min="4618" max="4618" width="12.140625" style="4" customWidth="1"/>
    <col min="4619" max="4620" width="12.42578125" style="4" customWidth="1"/>
    <col min="4621" max="4621" width="11.42578125" style="4"/>
    <col min="4622" max="4622" width="5.5703125" style="4" customWidth="1"/>
    <col min="4623" max="4623" width="14.140625" style="4" customWidth="1"/>
    <col min="4624" max="4865" width="11.42578125" style="4"/>
    <col min="4866" max="4866" width="10.140625" style="4" customWidth="1"/>
    <col min="4867" max="4867" width="10.5703125" style="4" customWidth="1"/>
    <col min="4868" max="4868" width="12.5703125" style="4" customWidth="1"/>
    <col min="4869" max="4869" width="0" style="4" hidden="1" customWidth="1"/>
    <col min="4870" max="4870" width="11.28515625" style="4" customWidth="1"/>
    <col min="4871" max="4872" width="11.42578125" style="4"/>
    <col min="4873" max="4873" width="13.42578125" style="4" customWidth="1"/>
    <col min="4874" max="4874" width="12.140625" style="4" customWidth="1"/>
    <col min="4875" max="4876" width="12.42578125" style="4" customWidth="1"/>
    <col min="4877" max="4877" width="11.42578125" style="4"/>
    <col min="4878" max="4878" width="5.5703125" style="4" customWidth="1"/>
    <col min="4879" max="4879" width="14.140625" style="4" customWidth="1"/>
    <col min="4880" max="5121" width="11.42578125" style="4"/>
    <col min="5122" max="5122" width="10.140625" style="4" customWidth="1"/>
    <col min="5123" max="5123" width="10.5703125" style="4" customWidth="1"/>
    <col min="5124" max="5124" width="12.5703125" style="4" customWidth="1"/>
    <col min="5125" max="5125" width="0" style="4" hidden="1" customWidth="1"/>
    <col min="5126" max="5126" width="11.28515625" style="4" customWidth="1"/>
    <col min="5127" max="5128" width="11.42578125" style="4"/>
    <col min="5129" max="5129" width="13.42578125" style="4" customWidth="1"/>
    <col min="5130" max="5130" width="12.140625" style="4" customWidth="1"/>
    <col min="5131" max="5132" width="12.42578125" style="4" customWidth="1"/>
    <col min="5133" max="5133" width="11.42578125" style="4"/>
    <col min="5134" max="5134" width="5.5703125" style="4" customWidth="1"/>
    <col min="5135" max="5135" width="14.140625" style="4" customWidth="1"/>
    <col min="5136" max="5377" width="11.42578125" style="4"/>
    <col min="5378" max="5378" width="10.140625" style="4" customWidth="1"/>
    <col min="5379" max="5379" width="10.5703125" style="4" customWidth="1"/>
    <col min="5380" max="5380" width="12.5703125" style="4" customWidth="1"/>
    <col min="5381" max="5381" width="0" style="4" hidden="1" customWidth="1"/>
    <col min="5382" max="5382" width="11.28515625" style="4" customWidth="1"/>
    <col min="5383" max="5384" width="11.42578125" style="4"/>
    <col min="5385" max="5385" width="13.42578125" style="4" customWidth="1"/>
    <col min="5386" max="5386" width="12.140625" style="4" customWidth="1"/>
    <col min="5387" max="5388" width="12.42578125" style="4" customWidth="1"/>
    <col min="5389" max="5389" width="11.42578125" style="4"/>
    <col min="5390" max="5390" width="5.5703125" style="4" customWidth="1"/>
    <col min="5391" max="5391" width="14.140625" style="4" customWidth="1"/>
    <col min="5392" max="5633" width="11.42578125" style="4"/>
    <col min="5634" max="5634" width="10.140625" style="4" customWidth="1"/>
    <col min="5635" max="5635" width="10.5703125" style="4" customWidth="1"/>
    <col min="5636" max="5636" width="12.5703125" style="4" customWidth="1"/>
    <col min="5637" max="5637" width="0" style="4" hidden="1" customWidth="1"/>
    <col min="5638" max="5638" width="11.28515625" style="4" customWidth="1"/>
    <col min="5639" max="5640" width="11.42578125" style="4"/>
    <col min="5641" max="5641" width="13.42578125" style="4" customWidth="1"/>
    <col min="5642" max="5642" width="12.140625" style="4" customWidth="1"/>
    <col min="5643" max="5644" width="12.42578125" style="4" customWidth="1"/>
    <col min="5645" max="5645" width="11.42578125" style="4"/>
    <col min="5646" max="5646" width="5.5703125" style="4" customWidth="1"/>
    <col min="5647" max="5647" width="14.140625" style="4" customWidth="1"/>
    <col min="5648" max="5889" width="11.42578125" style="4"/>
    <col min="5890" max="5890" width="10.140625" style="4" customWidth="1"/>
    <col min="5891" max="5891" width="10.5703125" style="4" customWidth="1"/>
    <col min="5892" max="5892" width="12.5703125" style="4" customWidth="1"/>
    <col min="5893" max="5893" width="0" style="4" hidden="1" customWidth="1"/>
    <col min="5894" max="5894" width="11.28515625" style="4" customWidth="1"/>
    <col min="5895" max="5896" width="11.42578125" style="4"/>
    <col min="5897" max="5897" width="13.42578125" style="4" customWidth="1"/>
    <col min="5898" max="5898" width="12.140625" style="4" customWidth="1"/>
    <col min="5899" max="5900" width="12.42578125" style="4" customWidth="1"/>
    <col min="5901" max="5901" width="11.42578125" style="4"/>
    <col min="5902" max="5902" width="5.5703125" style="4" customWidth="1"/>
    <col min="5903" max="5903" width="14.140625" style="4" customWidth="1"/>
    <col min="5904" max="6145" width="11.42578125" style="4"/>
    <col min="6146" max="6146" width="10.140625" style="4" customWidth="1"/>
    <col min="6147" max="6147" width="10.5703125" style="4" customWidth="1"/>
    <col min="6148" max="6148" width="12.5703125" style="4" customWidth="1"/>
    <col min="6149" max="6149" width="0" style="4" hidden="1" customWidth="1"/>
    <col min="6150" max="6150" width="11.28515625" style="4" customWidth="1"/>
    <col min="6151" max="6152" width="11.42578125" style="4"/>
    <col min="6153" max="6153" width="13.42578125" style="4" customWidth="1"/>
    <col min="6154" max="6154" width="12.140625" style="4" customWidth="1"/>
    <col min="6155" max="6156" width="12.42578125" style="4" customWidth="1"/>
    <col min="6157" max="6157" width="11.42578125" style="4"/>
    <col min="6158" max="6158" width="5.5703125" style="4" customWidth="1"/>
    <col min="6159" max="6159" width="14.140625" style="4" customWidth="1"/>
    <col min="6160" max="6401" width="11.42578125" style="4"/>
    <col min="6402" max="6402" width="10.140625" style="4" customWidth="1"/>
    <col min="6403" max="6403" width="10.5703125" style="4" customWidth="1"/>
    <col min="6404" max="6404" width="12.5703125" style="4" customWidth="1"/>
    <col min="6405" max="6405" width="0" style="4" hidden="1" customWidth="1"/>
    <col min="6406" max="6406" width="11.28515625" style="4" customWidth="1"/>
    <col min="6407" max="6408" width="11.42578125" style="4"/>
    <col min="6409" max="6409" width="13.42578125" style="4" customWidth="1"/>
    <col min="6410" max="6410" width="12.140625" style="4" customWidth="1"/>
    <col min="6411" max="6412" width="12.42578125" style="4" customWidth="1"/>
    <col min="6413" max="6413" width="11.42578125" style="4"/>
    <col min="6414" max="6414" width="5.5703125" style="4" customWidth="1"/>
    <col min="6415" max="6415" width="14.140625" style="4" customWidth="1"/>
    <col min="6416" max="6657" width="11.42578125" style="4"/>
    <col min="6658" max="6658" width="10.140625" style="4" customWidth="1"/>
    <col min="6659" max="6659" width="10.5703125" style="4" customWidth="1"/>
    <col min="6660" max="6660" width="12.5703125" style="4" customWidth="1"/>
    <col min="6661" max="6661" width="0" style="4" hidden="1" customWidth="1"/>
    <col min="6662" max="6662" width="11.28515625" style="4" customWidth="1"/>
    <col min="6663" max="6664" width="11.42578125" style="4"/>
    <col min="6665" max="6665" width="13.42578125" style="4" customWidth="1"/>
    <col min="6666" max="6666" width="12.140625" style="4" customWidth="1"/>
    <col min="6667" max="6668" width="12.42578125" style="4" customWidth="1"/>
    <col min="6669" max="6669" width="11.42578125" style="4"/>
    <col min="6670" max="6670" width="5.5703125" style="4" customWidth="1"/>
    <col min="6671" max="6671" width="14.140625" style="4" customWidth="1"/>
    <col min="6672" max="6913" width="11.42578125" style="4"/>
    <col min="6914" max="6914" width="10.140625" style="4" customWidth="1"/>
    <col min="6915" max="6915" width="10.5703125" style="4" customWidth="1"/>
    <col min="6916" max="6916" width="12.5703125" style="4" customWidth="1"/>
    <col min="6917" max="6917" width="0" style="4" hidden="1" customWidth="1"/>
    <col min="6918" max="6918" width="11.28515625" style="4" customWidth="1"/>
    <col min="6919" max="6920" width="11.42578125" style="4"/>
    <col min="6921" max="6921" width="13.42578125" style="4" customWidth="1"/>
    <col min="6922" max="6922" width="12.140625" style="4" customWidth="1"/>
    <col min="6923" max="6924" width="12.42578125" style="4" customWidth="1"/>
    <col min="6925" max="6925" width="11.42578125" style="4"/>
    <col min="6926" max="6926" width="5.5703125" style="4" customWidth="1"/>
    <col min="6927" max="6927" width="14.140625" style="4" customWidth="1"/>
    <col min="6928" max="7169" width="11.42578125" style="4"/>
    <col min="7170" max="7170" width="10.140625" style="4" customWidth="1"/>
    <col min="7171" max="7171" width="10.5703125" style="4" customWidth="1"/>
    <col min="7172" max="7172" width="12.5703125" style="4" customWidth="1"/>
    <col min="7173" max="7173" width="0" style="4" hidden="1" customWidth="1"/>
    <col min="7174" max="7174" width="11.28515625" style="4" customWidth="1"/>
    <col min="7175" max="7176" width="11.42578125" style="4"/>
    <col min="7177" max="7177" width="13.42578125" style="4" customWidth="1"/>
    <col min="7178" max="7178" width="12.140625" style="4" customWidth="1"/>
    <col min="7179" max="7180" width="12.42578125" style="4" customWidth="1"/>
    <col min="7181" max="7181" width="11.42578125" style="4"/>
    <col min="7182" max="7182" width="5.5703125" style="4" customWidth="1"/>
    <col min="7183" max="7183" width="14.140625" style="4" customWidth="1"/>
    <col min="7184" max="7425" width="11.42578125" style="4"/>
    <col min="7426" max="7426" width="10.140625" style="4" customWidth="1"/>
    <col min="7427" max="7427" width="10.5703125" style="4" customWidth="1"/>
    <col min="7428" max="7428" width="12.5703125" style="4" customWidth="1"/>
    <col min="7429" max="7429" width="0" style="4" hidden="1" customWidth="1"/>
    <col min="7430" max="7430" width="11.28515625" style="4" customWidth="1"/>
    <col min="7431" max="7432" width="11.42578125" style="4"/>
    <col min="7433" max="7433" width="13.42578125" style="4" customWidth="1"/>
    <col min="7434" max="7434" width="12.140625" style="4" customWidth="1"/>
    <col min="7435" max="7436" width="12.42578125" style="4" customWidth="1"/>
    <col min="7437" max="7437" width="11.42578125" style="4"/>
    <col min="7438" max="7438" width="5.5703125" style="4" customWidth="1"/>
    <col min="7439" max="7439" width="14.140625" style="4" customWidth="1"/>
    <col min="7440" max="7681" width="11.42578125" style="4"/>
    <col min="7682" max="7682" width="10.140625" style="4" customWidth="1"/>
    <col min="7683" max="7683" width="10.5703125" style="4" customWidth="1"/>
    <col min="7684" max="7684" width="12.5703125" style="4" customWidth="1"/>
    <col min="7685" max="7685" width="0" style="4" hidden="1" customWidth="1"/>
    <col min="7686" max="7686" width="11.28515625" style="4" customWidth="1"/>
    <col min="7687" max="7688" width="11.42578125" style="4"/>
    <col min="7689" max="7689" width="13.42578125" style="4" customWidth="1"/>
    <col min="7690" max="7690" width="12.140625" style="4" customWidth="1"/>
    <col min="7691" max="7692" width="12.42578125" style="4" customWidth="1"/>
    <col min="7693" max="7693" width="11.42578125" style="4"/>
    <col min="7694" max="7694" width="5.5703125" style="4" customWidth="1"/>
    <col min="7695" max="7695" width="14.140625" style="4" customWidth="1"/>
    <col min="7696" max="7937" width="11.42578125" style="4"/>
    <col min="7938" max="7938" width="10.140625" style="4" customWidth="1"/>
    <col min="7939" max="7939" width="10.5703125" style="4" customWidth="1"/>
    <col min="7940" max="7940" width="12.5703125" style="4" customWidth="1"/>
    <col min="7941" max="7941" width="0" style="4" hidden="1" customWidth="1"/>
    <col min="7942" max="7942" width="11.28515625" style="4" customWidth="1"/>
    <col min="7943" max="7944" width="11.42578125" style="4"/>
    <col min="7945" max="7945" width="13.42578125" style="4" customWidth="1"/>
    <col min="7946" max="7946" width="12.140625" style="4" customWidth="1"/>
    <col min="7947" max="7948" width="12.42578125" style="4" customWidth="1"/>
    <col min="7949" max="7949" width="11.42578125" style="4"/>
    <col min="7950" max="7950" width="5.5703125" style="4" customWidth="1"/>
    <col min="7951" max="7951" width="14.140625" style="4" customWidth="1"/>
    <col min="7952" max="8193" width="11.42578125" style="4"/>
    <col min="8194" max="8194" width="10.140625" style="4" customWidth="1"/>
    <col min="8195" max="8195" width="10.5703125" style="4" customWidth="1"/>
    <col min="8196" max="8196" width="12.5703125" style="4" customWidth="1"/>
    <col min="8197" max="8197" width="0" style="4" hidden="1" customWidth="1"/>
    <col min="8198" max="8198" width="11.28515625" style="4" customWidth="1"/>
    <col min="8199" max="8200" width="11.42578125" style="4"/>
    <col min="8201" max="8201" width="13.42578125" style="4" customWidth="1"/>
    <col min="8202" max="8202" width="12.140625" style="4" customWidth="1"/>
    <col min="8203" max="8204" width="12.42578125" style="4" customWidth="1"/>
    <col min="8205" max="8205" width="11.42578125" style="4"/>
    <col min="8206" max="8206" width="5.5703125" style="4" customWidth="1"/>
    <col min="8207" max="8207" width="14.140625" style="4" customWidth="1"/>
    <col min="8208" max="8449" width="11.42578125" style="4"/>
    <col min="8450" max="8450" width="10.140625" style="4" customWidth="1"/>
    <col min="8451" max="8451" width="10.5703125" style="4" customWidth="1"/>
    <col min="8452" max="8452" width="12.5703125" style="4" customWidth="1"/>
    <col min="8453" max="8453" width="0" style="4" hidden="1" customWidth="1"/>
    <col min="8454" max="8454" width="11.28515625" style="4" customWidth="1"/>
    <col min="8455" max="8456" width="11.42578125" style="4"/>
    <col min="8457" max="8457" width="13.42578125" style="4" customWidth="1"/>
    <col min="8458" max="8458" width="12.140625" style="4" customWidth="1"/>
    <col min="8459" max="8460" width="12.42578125" style="4" customWidth="1"/>
    <col min="8461" max="8461" width="11.42578125" style="4"/>
    <col min="8462" max="8462" width="5.5703125" style="4" customWidth="1"/>
    <col min="8463" max="8463" width="14.140625" style="4" customWidth="1"/>
    <col min="8464" max="8705" width="11.42578125" style="4"/>
    <col min="8706" max="8706" width="10.140625" style="4" customWidth="1"/>
    <col min="8707" max="8707" width="10.5703125" style="4" customWidth="1"/>
    <col min="8708" max="8708" width="12.5703125" style="4" customWidth="1"/>
    <col min="8709" max="8709" width="0" style="4" hidden="1" customWidth="1"/>
    <col min="8710" max="8710" width="11.28515625" style="4" customWidth="1"/>
    <col min="8711" max="8712" width="11.42578125" style="4"/>
    <col min="8713" max="8713" width="13.42578125" style="4" customWidth="1"/>
    <col min="8714" max="8714" width="12.140625" style="4" customWidth="1"/>
    <col min="8715" max="8716" width="12.42578125" style="4" customWidth="1"/>
    <col min="8717" max="8717" width="11.42578125" style="4"/>
    <col min="8718" max="8718" width="5.5703125" style="4" customWidth="1"/>
    <col min="8719" max="8719" width="14.140625" style="4" customWidth="1"/>
    <col min="8720" max="8961" width="11.42578125" style="4"/>
    <col min="8962" max="8962" width="10.140625" style="4" customWidth="1"/>
    <col min="8963" max="8963" width="10.5703125" style="4" customWidth="1"/>
    <col min="8964" max="8964" width="12.5703125" style="4" customWidth="1"/>
    <col min="8965" max="8965" width="0" style="4" hidden="1" customWidth="1"/>
    <col min="8966" max="8966" width="11.28515625" style="4" customWidth="1"/>
    <col min="8967" max="8968" width="11.42578125" style="4"/>
    <col min="8969" max="8969" width="13.42578125" style="4" customWidth="1"/>
    <col min="8970" max="8970" width="12.140625" style="4" customWidth="1"/>
    <col min="8971" max="8972" width="12.42578125" style="4" customWidth="1"/>
    <col min="8973" max="8973" width="11.42578125" style="4"/>
    <col min="8974" max="8974" width="5.5703125" style="4" customWidth="1"/>
    <col min="8975" max="8975" width="14.140625" style="4" customWidth="1"/>
    <col min="8976" max="9217" width="11.42578125" style="4"/>
    <col min="9218" max="9218" width="10.140625" style="4" customWidth="1"/>
    <col min="9219" max="9219" width="10.5703125" style="4" customWidth="1"/>
    <col min="9220" max="9220" width="12.5703125" style="4" customWidth="1"/>
    <col min="9221" max="9221" width="0" style="4" hidden="1" customWidth="1"/>
    <col min="9222" max="9222" width="11.28515625" style="4" customWidth="1"/>
    <col min="9223" max="9224" width="11.42578125" style="4"/>
    <col min="9225" max="9225" width="13.42578125" style="4" customWidth="1"/>
    <col min="9226" max="9226" width="12.140625" style="4" customWidth="1"/>
    <col min="9227" max="9228" width="12.42578125" style="4" customWidth="1"/>
    <col min="9229" max="9229" width="11.42578125" style="4"/>
    <col min="9230" max="9230" width="5.5703125" style="4" customWidth="1"/>
    <col min="9231" max="9231" width="14.140625" style="4" customWidth="1"/>
    <col min="9232" max="9473" width="11.42578125" style="4"/>
    <col min="9474" max="9474" width="10.140625" style="4" customWidth="1"/>
    <col min="9475" max="9475" width="10.5703125" style="4" customWidth="1"/>
    <col min="9476" max="9476" width="12.5703125" style="4" customWidth="1"/>
    <col min="9477" max="9477" width="0" style="4" hidden="1" customWidth="1"/>
    <col min="9478" max="9478" width="11.28515625" style="4" customWidth="1"/>
    <col min="9479" max="9480" width="11.42578125" style="4"/>
    <col min="9481" max="9481" width="13.42578125" style="4" customWidth="1"/>
    <col min="9482" max="9482" width="12.140625" style="4" customWidth="1"/>
    <col min="9483" max="9484" width="12.42578125" style="4" customWidth="1"/>
    <col min="9485" max="9485" width="11.42578125" style="4"/>
    <col min="9486" max="9486" width="5.5703125" style="4" customWidth="1"/>
    <col min="9487" max="9487" width="14.140625" style="4" customWidth="1"/>
    <col min="9488" max="9729" width="11.42578125" style="4"/>
    <col min="9730" max="9730" width="10.140625" style="4" customWidth="1"/>
    <col min="9731" max="9731" width="10.5703125" style="4" customWidth="1"/>
    <col min="9732" max="9732" width="12.5703125" style="4" customWidth="1"/>
    <col min="9733" max="9733" width="0" style="4" hidden="1" customWidth="1"/>
    <col min="9734" max="9734" width="11.28515625" style="4" customWidth="1"/>
    <col min="9735" max="9736" width="11.42578125" style="4"/>
    <col min="9737" max="9737" width="13.42578125" style="4" customWidth="1"/>
    <col min="9738" max="9738" width="12.140625" style="4" customWidth="1"/>
    <col min="9739" max="9740" width="12.42578125" style="4" customWidth="1"/>
    <col min="9741" max="9741" width="11.42578125" style="4"/>
    <col min="9742" max="9742" width="5.5703125" style="4" customWidth="1"/>
    <col min="9743" max="9743" width="14.140625" style="4" customWidth="1"/>
    <col min="9744" max="9985" width="11.42578125" style="4"/>
    <col min="9986" max="9986" width="10.140625" style="4" customWidth="1"/>
    <col min="9987" max="9987" width="10.5703125" style="4" customWidth="1"/>
    <col min="9988" max="9988" width="12.5703125" style="4" customWidth="1"/>
    <col min="9989" max="9989" width="0" style="4" hidden="1" customWidth="1"/>
    <col min="9990" max="9990" width="11.28515625" style="4" customWidth="1"/>
    <col min="9991" max="9992" width="11.42578125" style="4"/>
    <col min="9993" max="9993" width="13.42578125" style="4" customWidth="1"/>
    <col min="9994" max="9994" width="12.140625" style="4" customWidth="1"/>
    <col min="9995" max="9996" width="12.42578125" style="4" customWidth="1"/>
    <col min="9997" max="9997" width="11.42578125" style="4"/>
    <col min="9998" max="9998" width="5.5703125" style="4" customWidth="1"/>
    <col min="9999" max="9999" width="14.140625" style="4" customWidth="1"/>
    <col min="10000" max="10241" width="11.42578125" style="4"/>
    <col min="10242" max="10242" width="10.140625" style="4" customWidth="1"/>
    <col min="10243" max="10243" width="10.5703125" style="4" customWidth="1"/>
    <col min="10244" max="10244" width="12.5703125" style="4" customWidth="1"/>
    <col min="10245" max="10245" width="0" style="4" hidden="1" customWidth="1"/>
    <col min="10246" max="10246" width="11.28515625" style="4" customWidth="1"/>
    <col min="10247" max="10248" width="11.42578125" style="4"/>
    <col min="10249" max="10249" width="13.42578125" style="4" customWidth="1"/>
    <col min="10250" max="10250" width="12.140625" style="4" customWidth="1"/>
    <col min="10251" max="10252" width="12.42578125" style="4" customWidth="1"/>
    <col min="10253" max="10253" width="11.42578125" style="4"/>
    <col min="10254" max="10254" width="5.5703125" style="4" customWidth="1"/>
    <col min="10255" max="10255" width="14.140625" style="4" customWidth="1"/>
    <col min="10256" max="10497" width="11.42578125" style="4"/>
    <col min="10498" max="10498" width="10.140625" style="4" customWidth="1"/>
    <col min="10499" max="10499" width="10.5703125" style="4" customWidth="1"/>
    <col min="10500" max="10500" width="12.5703125" style="4" customWidth="1"/>
    <col min="10501" max="10501" width="0" style="4" hidden="1" customWidth="1"/>
    <col min="10502" max="10502" width="11.28515625" style="4" customWidth="1"/>
    <col min="10503" max="10504" width="11.42578125" style="4"/>
    <col min="10505" max="10505" width="13.42578125" style="4" customWidth="1"/>
    <col min="10506" max="10506" width="12.140625" style="4" customWidth="1"/>
    <col min="10507" max="10508" width="12.42578125" style="4" customWidth="1"/>
    <col min="10509" max="10509" width="11.42578125" style="4"/>
    <col min="10510" max="10510" width="5.5703125" style="4" customWidth="1"/>
    <col min="10511" max="10511" width="14.140625" style="4" customWidth="1"/>
    <col min="10512" max="10753" width="11.42578125" style="4"/>
    <col min="10754" max="10754" width="10.140625" style="4" customWidth="1"/>
    <col min="10755" max="10755" width="10.5703125" style="4" customWidth="1"/>
    <col min="10756" max="10756" width="12.5703125" style="4" customWidth="1"/>
    <col min="10757" max="10757" width="0" style="4" hidden="1" customWidth="1"/>
    <col min="10758" max="10758" width="11.28515625" style="4" customWidth="1"/>
    <col min="10759" max="10760" width="11.42578125" style="4"/>
    <col min="10761" max="10761" width="13.42578125" style="4" customWidth="1"/>
    <col min="10762" max="10762" width="12.140625" style="4" customWidth="1"/>
    <col min="10763" max="10764" width="12.42578125" style="4" customWidth="1"/>
    <col min="10765" max="10765" width="11.42578125" style="4"/>
    <col min="10766" max="10766" width="5.5703125" style="4" customWidth="1"/>
    <col min="10767" max="10767" width="14.140625" style="4" customWidth="1"/>
    <col min="10768" max="11009" width="11.42578125" style="4"/>
    <col min="11010" max="11010" width="10.140625" style="4" customWidth="1"/>
    <col min="11011" max="11011" width="10.5703125" style="4" customWidth="1"/>
    <col min="11012" max="11012" width="12.5703125" style="4" customWidth="1"/>
    <col min="11013" max="11013" width="0" style="4" hidden="1" customWidth="1"/>
    <col min="11014" max="11014" width="11.28515625" style="4" customWidth="1"/>
    <col min="11015" max="11016" width="11.42578125" style="4"/>
    <col min="11017" max="11017" width="13.42578125" style="4" customWidth="1"/>
    <col min="11018" max="11018" width="12.140625" style="4" customWidth="1"/>
    <col min="11019" max="11020" width="12.42578125" style="4" customWidth="1"/>
    <col min="11021" max="11021" width="11.42578125" style="4"/>
    <col min="11022" max="11022" width="5.5703125" style="4" customWidth="1"/>
    <col min="11023" max="11023" width="14.140625" style="4" customWidth="1"/>
    <col min="11024" max="11265" width="11.42578125" style="4"/>
    <col min="11266" max="11266" width="10.140625" style="4" customWidth="1"/>
    <col min="11267" max="11267" width="10.5703125" style="4" customWidth="1"/>
    <col min="11268" max="11268" width="12.5703125" style="4" customWidth="1"/>
    <col min="11269" max="11269" width="0" style="4" hidden="1" customWidth="1"/>
    <col min="11270" max="11270" width="11.28515625" style="4" customWidth="1"/>
    <col min="11271" max="11272" width="11.42578125" style="4"/>
    <col min="11273" max="11273" width="13.42578125" style="4" customWidth="1"/>
    <col min="11274" max="11274" width="12.140625" style="4" customWidth="1"/>
    <col min="11275" max="11276" width="12.42578125" style="4" customWidth="1"/>
    <col min="11277" max="11277" width="11.42578125" style="4"/>
    <col min="11278" max="11278" width="5.5703125" style="4" customWidth="1"/>
    <col min="11279" max="11279" width="14.140625" style="4" customWidth="1"/>
    <col min="11280" max="11521" width="11.42578125" style="4"/>
    <col min="11522" max="11522" width="10.140625" style="4" customWidth="1"/>
    <col min="11523" max="11523" width="10.5703125" style="4" customWidth="1"/>
    <col min="11524" max="11524" width="12.5703125" style="4" customWidth="1"/>
    <col min="11525" max="11525" width="0" style="4" hidden="1" customWidth="1"/>
    <col min="11526" max="11526" width="11.28515625" style="4" customWidth="1"/>
    <col min="11527" max="11528" width="11.42578125" style="4"/>
    <col min="11529" max="11529" width="13.42578125" style="4" customWidth="1"/>
    <col min="11530" max="11530" width="12.140625" style="4" customWidth="1"/>
    <col min="11531" max="11532" width="12.42578125" style="4" customWidth="1"/>
    <col min="11533" max="11533" width="11.42578125" style="4"/>
    <col min="11534" max="11534" width="5.5703125" style="4" customWidth="1"/>
    <col min="11535" max="11535" width="14.140625" style="4" customWidth="1"/>
    <col min="11536" max="11777" width="11.42578125" style="4"/>
    <col min="11778" max="11778" width="10.140625" style="4" customWidth="1"/>
    <col min="11779" max="11779" width="10.5703125" style="4" customWidth="1"/>
    <col min="11780" max="11780" width="12.5703125" style="4" customWidth="1"/>
    <col min="11781" max="11781" width="0" style="4" hidden="1" customWidth="1"/>
    <col min="11782" max="11782" width="11.28515625" style="4" customWidth="1"/>
    <col min="11783" max="11784" width="11.42578125" style="4"/>
    <col min="11785" max="11785" width="13.42578125" style="4" customWidth="1"/>
    <col min="11786" max="11786" width="12.140625" style="4" customWidth="1"/>
    <col min="11787" max="11788" width="12.42578125" style="4" customWidth="1"/>
    <col min="11789" max="11789" width="11.42578125" style="4"/>
    <col min="11790" max="11790" width="5.5703125" style="4" customWidth="1"/>
    <col min="11791" max="11791" width="14.140625" style="4" customWidth="1"/>
    <col min="11792" max="12033" width="11.42578125" style="4"/>
    <col min="12034" max="12034" width="10.140625" style="4" customWidth="1"/>
    <col min="12035" max="12035" width="10.5703125" style="4" customWidth="1"/>
    <col min="12036" max="12036" width="12.5703125" style="4" customWidth="1"/>
    <col min="12037" max="12037" width="0" style="4" hidden="1" customWidth="1"/>
    <col min="12038" max="12038" width="11.28515625" style="4" customWidth="1"/>
    <col min="12039" max="12040" width="11.42578125" style="4"/>
    <col min="12041" max="12041" width="13.42578125" style="4" customWidth="1"/>
    <col min="12042" max="12042" width="12.140625" style="4" customWidth="1"/>
    <col min="12043" max="12044" width="12.42578125" style="4" customWidth="1"/>
    <col min="12045" max="12045" width="11.42578125" style="4"/>
    <col min="12046" max="12046" width="5.5703125" style="4" customWidth="1"/>
    <col min="12047" max="12047" width="14.140625" style="4" customWidth="1"/>
    <col min="12048" max="12289" width="11.42578125" style="4"/>
    <col min="12290" max="12290" width="10.140625" style="4" customWidth="1"/>
    <col min="12291" max="12291" width="10.5703125" style="4" customWidth="1"/>
    <col min="12292" max="12292" width="12.5703125" style="4" customWidth="1"/>
    <col min="12293" max="12293" width="0" style="4" hidden="1" customWidth="1"/>
    <col min="12294" max="12294" width="11.28515625" style="4" customWidth="1"/>
    <col min="12295" max="12296" width="11.42578125" style="4"/>
    <col min="12297" max="12297" width="13.42578125" style="4" customWidth="1"/>
    <col min="12298" max="12298" width="12.140625" style="4" customWidth="1"/>
    <col min="12299" max="12300" width="12.42578125" style="4" customWidth="1"/>
    <col min="12301" max="12301" width="11.42578125" style="4"/>
    <col min="12302" max="12302" width="5.5703125" style="4" customWidth="1"/>
    <col min="12303" max="12303" width="14.140625" style="4" customWidth="1"/>
    <col min="12304" max="12545" width="11.42578125" style="4"/>
    <col min="12546" max="12546" width="10.140625" style="4" customWidth="1"/>
    <col min="12547" max="12547" width="10.5703125" style="4" customWidth="1"/>
    <col min="12548" max="12548" width="12.5703125" style="4" customWidth="1"/>
    <col min="12549" max="12549" width="0" style="4" hidden="1" customWidth="1"/>
    <col min="12550" max="12550" width="11.28515625" style="4" customWidth="1"/>
    <col min="12551" max="12552" width="11.42578125" style="4"/>
    <col min="12553" max="12553" width="13.42578125" style="4" customWidth="1"/>
    <col min="12554" max="12554" width="12.140625" style="4" customWidth="1"/>
    <col min="12555" max="12556" width="12.42578125" style="4" customWidth="1"/>
    <col min="12557" max="12557" width="11.42578125" style="4"/>
    <col min="12558" max="12558" width="5.5703125" style="4" customWidth="1"/>
    <col min="12559" max="12559" width="14.140625" style="4" customWidth="1"/>
    <col min="12560" max="12801" width="11.42578125" style="4"/>
    <col min="12802" max="12802" width="10.140625" style="4" customWidth="1"/>
    <col min="12803" max="12803" width="10.5703125" style="4" customWidth="1"/>
    <col min="12804" max="12804" width="12.5703125" style="4" customWidth="1"/>
    <col min="12805" max="12805" width="0" style="4" hidden="1" customWidth="1"/>
    <col min="12806" max="12806" width="11.28515625" style="4" customWidth="1"/>
    <col min="12807" max="12808" width="11.42578125" style="4"/>
    <col min="12809" max="12809" width="13.42578125" style="4" customWidth="1"/>
    <col min="12810" max="12810" width="12.140625" style="4" customWidth="1"/>
    <col min="12811" max="12812" width="12.42578125" style="4" customWidth="1"/>
    <col min="12813" max="12813" width="11.42578125" style="4"/>
    <col min="12814" max="12814" width="5.5703125" style="4" customWidth="1"/>
    <col min="12815" max="12815" width="14.140625" style="4" customWidth="1"/>
    <col min="12816" max="13057" width="11.42578125" style="4"/>
    <col min="13058" max="13058" width="10.140625" style="4" customWidth="1"/>
    <col min="13059" max="13059" width="10.5703125" style="4" customWidth="1"/>
    <col min="13060" max="13060" width="12.5703125" style="4" customWidth="1"/>
    <col min="13061" max="13061" width="0" style="4" hidden="1" customWidth="1"/>
    <col min="13062" max="13062" width="11.28515625" style="4" customWidth="1"/>
    <col min="13063" max="13064" width="11.42578125" style="4"/>
    <col min="13065" max="13065" width="13.42578125" style="4" customWidth="1"/>
    <col min="13066" max="13066" width="12.140625" style="4" customWidth="1"/>
    <col min="13067" max="13068" width="12.42578125" style="4" customWidth="1"/>
    <col min="13069" max="13069" width="11.42578125" style="4"/>
    <col min="13070" max="13070" width="5.5703125" style="4" customWidth="1"/>
    <col min="13071" max="13071" width="14.140625" style="4" customWidth="1"/>
    <col min="13072" max="13313" width="11.42578125" style="4"/>
    <col min="13314" max="13314" width="10.140625" style="4" customWidth="1"/>
    <col min="13315" max="13315" width="10.5703125" style="4" customWidth="1"/>
    <col min="13316" max="13316" width="12.5703125" style="4" customWidth="1"/>
    <col min="13317" max="13317" width="0" style="4" hidden="1" customWidth="1"/>
    <col min="13318" max="13318" width="11.28515625" style="4" customWidth="1"/>
    <col min="13319" max="13320" width="11.42578125" style="4"/>
    <col min="13321" max="13321" width="13.42578125" style="4" customWidth="1"/>
    <col min="13322" max="13322" width="12.140625" style="4" customWidth="1"/>
    <col min="13323" max="13324" width="12.42578125" style="4" customWidth="1"/>
    <col min="13325" max="13325" width="11.42578125" style="4"/>
    <col min="13326" max="13326" width="5.5703125" style="4" customWidth="1"/>
    <col min="13327" max="13327" width="14.140625" style="4" customWidth="1"/>
    <col min="13328" max="13569" width="11.42578125" style="4"/>
    <col min="13570" max="13570" width="10.140625" style="4" customWidth="1"/>
    <col min="13571" max="13571" width="10.5703125" style="4" customWidth="1"/>
    <col min="13572" max="13572" width="12.5703125" style="4" customWidth="1"/>
    <col min="13573" max="13573" width="0" style="4" hidden="1" customWidth="1"/>
    <col min="13574" max="13574" width="11.28515625" style="4" customWidth="1"/>
    <col min="13575" max="13576" width="11.42578125" style="4"/>
    <col min="13577" max="13577" width="13.42578125" style="4" customWidth="1"/>
    <col min="13578" max="13578" width="12.140625" style="4" customWidth="1"/>
    <col min="13579" max="13580" width="12.42578125" style="4" customWidth="1"/>
    <col min="13581" max="13581" width="11.42578125" style="4"/>
    <col min="13582" max="13582" width="5.5703125" style="4" customWidth="1"/>
    <col min="13583" max="13583" width="14.140625" style="4" customWidth="1"/>
    <col min="13584" max="13825" width="11.42578125" style="4"/>
    <col min="13826" max="13826" width="10.140625" style="4" customWidth="1"/>
    <col min="13827" max="13827" width="10.5703125" style="4" customWidth="1"/>
    <col min="13828" max="13828" width="12.5703125" style="4" customWidth="1"/>
    <col min="13829" max="13829" width="0" style="4" hidden="1" customWidth="1"/>
    <col min="13830" max="13830" width="11.28515625" style="4" customWidth="1"/>
    <col min="13831" max="13832" width="11.42578125" style="4"/>
    <col min="13833" max="13833" width="13.42578125" style="4" customWidth="1"/>
    <col min="13834" max="13834" width="12.140625" style="4" customWidth="1"/>
    <col min="13835" max="13836" width="12.42578125" style="4" customWidth="1"/>
    <col min="13837" max="13837" width="11.42578125" style="4"/>
    <col min="13838" max="13838" width="5.5703125" style="4" customWidth="1"/>
    <col min="13839" max="13839" width="14.140625" style="4" customWidth="1"/>
    <col min="13840" max="14081" width="11.42578125" style="4"/>
    <col min="14082" max="14082" width="10.140625" style="4" customWidth="1"/>
    <col min="14083" max="14083" width="10.5703125" style="4" customWidth="1"/>
    <col min="14084" max="14084" width="12.5703125" style="4" customWidth="1"/>
    <col min="14085" max="14085" width="0" style="4" hidden="1" customWidth="1"/>
    <col min="14086" max="14086" width="11.28515625" style="4" customWidth="1"/>
    <col min="14087" max="14088" width="11.42578125" style="4"/>
    <col min="14089" max="14089" width="13.42578125" style="4" customWidth="1"/>
    <col min="14090" max="14090" width="12.140625" style="4" customWidth="1"/>
    <col min="14091" max="14092" width="12.42578125" style="4" customWidth="1"/>
    <col min="14093" max="14093" width="11.42578125" style="4"/>
    <col min="14094" max="14094" width="5.5703125" style="4" customWidth="1"/>
    <col min="14095" max="14095" width="14.140625" style="4" customWidth="1"/>
    <col min="14096" max="14337" width="11.42578125" style="4"/>
    <col min="14338" max="14338" width="10.140625" style="4" customWidth="1"/>
    <col min="14339" max="14339" width="10.5703125" style="4" customWidth="1"/>
    <col min="14340" max="14340" width="12.5703125" style="4" customWidth="1"/>
    <col min="14341" max="14341" width="0" style="4" hidden="1" customWidth="1"/>
    <col min="14342" max="14342" width="11.28515625" style="4" customWidth="1"/>
    <col min="14343" max="14344" width="11.42578125" style="4"/>
    <col min="14345" max="14345" width="13.42578125" style="4" customWidth="1"/>
    <col min="14346" max="14346" width="12.140625" style="4" customWidth="1"/>
    <col min="14347" max="14348" width="12.42578125" style="4" customWidth="1"/>
    <col min="14349" max="14349" width="11.42578125" style="4"/>
    <col min="14350" max="14350" width="5.5703125" style="4" customWidth="1"/>
    <col min="14351" max="14351" width="14.140625" style="4" customWidth="1"/>
    <col min="14352" max="14593" width="11.42578125" style="4"/>
    <col min="14594" max="14594" width="10.140625" style="4" customWidth="1"/>
    <col min="14595" max="14595" width="10.5703125" style="4" customWidth="1"/>
    <col min="14596" max="14596" width="12.5703125" style="4" customWidth="1"/>
    <col min="14597" max="14597" width="0" style="4" hidden="1" customWidth="1"/>
    <col min="14598" max="14598" width="11.28515625" style="4" customWidth="1"/>
    <col min="14599" max="14600" width="11.42578125" style="4"/>
    <col min="14601" max="14601" width="13.42578125" style="4" customWidth="1"/>
    <col min="14602" max="14602" width="12.140625" style="4" customWidth="1"/>
    <col min="14603" max="14604" width="12.42578125" style="4" customWidth="1"/>
    <col min="14605" max="14605" width="11.42578125" style="4"/>
    <col min="14606" max="14606" width="5.5703125" style="4" customWidth="1"/>
    <col min="14607" max="14607" width="14.140625" style="4" customWidth="1"/>
    <col min="14608" max="14849" width="11.42578125" style="4"/>
    <col min="14850" max="14850" width="10.140625" style="4" customWidth="1"/>
    <col min="14851" max="14851" width="10.5703125" style="4" customWidth="1"/>
    <col min="14852" max="14852" width="12.5703125" style="4" customWidth="1"/>
    <col min="14853" max="14853" width="0" style="4" hidden="1" customWidth="1"/>
    <col min="14854" max="14854" width="11.28515625" style="4" customWidth="1"/>
    <col min="14855" max="14856" width="11.42578125" style="4"/>
    <col min="14857" max="14857" width="13.42578125" style="4" customWidth="1"/>
    <col min="14858" max="14858" width="12.140625" style="4" customWidth="1"/>
    <col min="14859" max="14860" width="12.42578125" style="4" customWidth="1"/>
    <col min="14861" max="14861" width="11.42578125" style="4"/>
    <col min="14862" max="14862" width="5.5703125" style="4" customWidth="1"/>
    <col min="14863" max="14863" width="14.140625" style="4" customWidth="1"/>
    <col min="14864" max="15105" width="11.42578125" style="4"/>
    <col min="15106" max="15106" width="10.140625" style="4" customWidth="1"/>
    <col min="15107" max="15107" width="10.5703125" style="4" customWidth="1"/>
    <col min="15108" max="15108" width="12.5703125" style="4" customWidth="1"/>
    <col min="15109" max="15109" width="0" style="4" hidden="1" customWidth="1"/>
    <col min="15110" max="15110" width="11.28515625" style="4" customWidth="1"/>
    <col min="15111" max="15112" width="11.42578125" style="4"/>
    <col min="15113" max="15113" width="13.42578125" style="4" customWidth="1"/>
    <col min="15114" max="15114" width="12.140625" style="4" customWidth="1"/>
    <col min="15115" max="15116" width="12.42578125" style="4" customWidth="1"/>
    <col min="15117" max="15117" width="11.42578125" style="4"/>
    <col min="15118" max="15118" width="5.5703125" style="4" customWidth="1"/>
    <col min="15119" max="15119" width="14.140625" style="4" customWidth="1"/>
    <col min="15120" max="15361" width="11.42578125" style="4"/>
    <col min="15362" max="15362" width="10.140625" style="4" customWidth="1"/>
    <col min="15363" max="15363" width="10.5703125" style="4" customWidth="1"/>
    <col min="15364" max="15364" width="12.5703125" style="4" customWidth="1"/>
    <col min="15365" max="15365" width="0" style="4" hidden="1" customWidth="1"/>
    <col min="15366" max="15366" width="11.28515625" style="4" customWidth="1"/>
    <col min="15367" max="15368" width="11.42578125" style="4"/>
    <col min="15369" max="15369" width="13.42578125" style="4" customWidth="1"/>
    <col min="15370" max="15370" width="12.140625" style="4" customWidth="1"/>
    <col min="15371" max="15372" width="12.42578125" style="4" customWidth="1"/>
    <col min="15373" max="15373" width="11.42578125" style="4"/>
    <col min="15374" max="15374" width="5.5703125" style="4" customWidth="1"/>
    <col min="15375" max="15375" width="14.140625" style="4" customWidth="1"/>
    <col min="15376" max="15617" width="11.42578125" style="4"/>
    <col min="15618" max="15618" width="10.140625" style="4" customWidth="1"/>
    <col min="15619" max="15619" width="10.5703125" style="4" customWidth="1"/>
    <col min="15620" max="15620" width="12.5703125" style="4" customWidth="1"/>
    <col min="15621" max="15621" width="0" style="4" hidden="1" customWidth="1"/>
    <col min="15622" max="15622" width="11.28515625" style="4" customWidth="1"/>
    <col min="15623" max="15624" width="11.42578125" style="4"/>
    <col min="15625" max="15625" width="13.42578125" style="4" customWidth="1"/>
    <col min="15626" max="15626" width="12.140625" style="4" customWidth="1"/>
    <col min="15627" max="15628" width="12.42578125" style="4" customWidth="1"/>
    <col min="15629" max="15629" width="11.42578125" style="4"/>
    <col min="15630" max="15630" width="5.5703125" style="4" customWidth="1"/>
    <col min="15631" max="15631" width="14.140625" style="4" customWidth="1"/>
    <col min="15632" max="15873" width="11.42578125" style="4"/>
    <col min="15874" max="15874" width="10.140625" style="4" customWidth="1"/>
    <col min="15875" max="15875" width="10.5703125" style="4" customWidth="1"/>
    <col min="15876" max="15876" width="12.5703125" style="4" customWidth="1"/>
    <col min="15877" max="15877" width="0" style="4" hidden="1" customWidth="1"/>
    <col min="15878" max="15878" width="11.28515625" style="4" customWidth="1"/>
    <col min="15879" max="15880" width="11.42578125" style="4"/>
    <col min="15881" max="15881" width="13.42578125" style="4" customWidth="1"/>
    <col min="15882" max="15882" width="12.140625" style="4" customWidth="1"/>
    <col min="15883" max="15884" width="12.42578125" style="4" customWidth="1"/>
    <col min="15885" max="15885" width="11.42578125" style="4"/>
    <col min="15886" max="15886" width="5.5703125" style="4" customWidth="1"/>
    <col min="15887" max="15887" width="14.140625" style="4" customWidth="1"/>
    <col min="15888" max="16129" width="11.42578125" style="4"/>
    <col min="16130" max="16130" width="10.140625" style="4" customWidth="1"/>
    <col min="16131" max="16131" width="10.5703125" style="4" customWidth="1"/>
    <col min="16132" max="16132" width="12.5703125" style="4" customWidth="1"/>
    <col min="16133" max="16133" width="0" style="4" hidden="1" customWidth="1"/>
    <col min="16134" max="16134" width="11.28515625" style="4" customWidth="1"/>
    <col min="16135" max="16136" width="11.42578125" style="4"/>
    <col min="16137" max="16137" width="13.42578125" style="4" customWidth="1"/>
    <col min="16138" max="16138" width="12.140625" style="4" customWidth="1"/>
    <col min="16139" max="16140" width="12.42578125" style="4" customWidth="1"/>
    <col min="16141" max="16141" width="11.42578125" style="4"/>
    <col min="16142" max="16142" width="5.5703125" style="4" customWidth="1"/>
    <col min="16143" max="16143" width="14.140625" style="4" customWidth="1"/>
    <col min="16144" max="16384" width="11.42578125" style="4"/>
  </cols>
  <sheetData>
    <row r="1" spans="1:17" ht="21.75" customHeight="1" thickBot="1" x14ac:dyDescent="0.3">
      <c r="A1" s="48" t="s">
        <v>14</v>
      </c>
      <c r="B1" s="49"/>
      <c r="C1" s="49"/>
      <c r="D1" s="49"/>
      <c r="E1" s="50"/>
      <c r="F1" s="57" t="s">
        <v>15</v>
      </c>
      <c r="G1" s="57"/>
      <c r="H1" s="57"/>
      <c r="I1" s="57"/>
      <c r="J1" s="57"/>
      <c r="K1" s="57"/>
      <c r="L1" s="57"/>
      <c r="M1" s="57"/>
      <c r="N1" s="57"/>
      <c r="O1" s="58"/>
    </row>
    <row r="2" spans="1:17" ht="45" customHeight="1" thickBot="1" x14ac:dyDescent="0.3">
      <c r="A2" s="51"/>
      <c r="B2" s="52"/>
      <c r="C2" s="52"/>
      <c r="D2" s="52"/>
      <c r="E2" s="53"/>
      <c r="F2" s="57" t="s">
        <v>16</v>
      </c>
      <c r="G2" s="57"/>
      <c r="H2" s="57"/>
      <c r="I2" s="57"/>
      <c r="J2" s="57"/>
      <c r="K2" s="57"/>
      <c r="L2" s="57"/>
      <c r="M2" s="57"/>
      <c r="N2" s="57"/>
      <c r="O2" s="58"/>
      <c r="Q2" s="5"/>
    </row>
    <row r="3" spans="1:17" s="6" customFormat="1" ht="19.5" customHeight="1" thickBot="1" x14ac:dyDescent="0.3">
      <c r="A3" s="54"/>
      <c r="B3" s="55"/>
      <c r="C3" s="55"/>
      <c r="D3" s="55"/>
      <c r="E3" s="56"/>
      <c r="F3" s="59" t="s">
        <v>17</v>
      </c>
      <c r="G3" s="59"/>
      <c r="H3" s="59"/>
      <c r="I3" s="59"/>
      <c r="J3" s="59"/>
      <c r="K3" s="59"/>
      <c r="L3" s="59"/>
      <c r="M3" s="59"/>
      <c r="N3" s="59"/>
      <c r="O3" s="60"/>
      <c r="Q3" s="7"/>
    </row>
    <row r="4" spans="1:17" s="6" customFormat="1" ht="15.75" x14ac:dyDescent="0.25">
      <c r="A4" s="63" t="s">
        <v>18</v>
      </c>
      <c r="B4" s="64"/>
      <c r="C4" s="64"/>
      <c r="D4" s="64"/>
      <c r="E4" s="65" t="s">
        <v>48</v>
      </c>
      <c r="F4" s="65"/>
      <c r="G4" s="65"/>
      <c r="H4" s="66"/>
      <c r="I4" s="66"/>
      <c r="J4" s="66"/>
      <c r="K4" s="66"/>
      <c r="L4" s="66"/>
      <c r="M4" s="66"/>
      <c r="N4" s="66"/>
      <c r="O4" s="67"/>
    </row>
    <row r="5" spans="1:17" s="6" customFormat="1" ht="15.75" x14ac:dyDescent="0.25">
      <c r="A5" s="68" t="s">
        <v>19</v>
      </c>
      <c r="B5" s="69"/>
      <c r="C5" s="69"/>
      <c r="D5" s="69"/>
      <c r="E5" s="70" t="s">
        <v>51</v>
      </c>
      <c r="F5" s="70"/>
      <c r="G5" s="70"/>
      <c r="H5" s="71"/>
      <c r="I5" s="71"/>
      <c r="J5" s="71"/>
      <c r="K5" s="71"/>
      <c r="L5" s="71"/>
      <c r="M5" s="71"/>
      <c r="N5" s="71"/>
      <c r="O5" s="72"/>
    </row>
    <row r="6" spans="1:17" s="6" customFormat="1" ht="15.75" x14ac:dyDescent="0.25">
      <c r="A6" s="68" t="s">
        <v>20</v>
      </c>
      <c r="B6" s="69"/>
      <c r="C6" s="69"/>
      <c r="D6" s="69"/>
      <c r="E6" s="73" t="s">
        <v>50</v>
      </c>
      <c r="F6" s="71"/>
      <c r="G6" s="71"/>
      <c r="H6" s="71"/>
      <c r="I6" s="71"/>
      <c r="J6" s="71"/>
      <c r="K6" s="71"/>
      <c r="L6" s="71"/>
      <c r="M6" s="71"/>
      <c r="N6" s="71"/>
      <c r="O6" s="72"/>
    </row>
    <row r="7" spans="1:17" s="6" customFormat="1" ht="16.5" thickBot="1" x14ac:dyDescent="0.3">
      <c r="A7" s="74"/>
      <c r="B7" s="75"/>
      <c r="C7" s="75"/>
      <c r="D7" s="75"/>
      <c r="E7" s="73"/>
      <c r="F7" s="76"/>
      <c r="G7" s="76"/>
      <c r="H7" s="76"/>
      <c r="I7" s="76"/>
      <c r="J7" s="76"/>
      <c r="K7" s="76"/>
      <c r="L7" s="76"/>
      <c r="M7" s="76"/>
      <c r="N7" s="76"/>
      <c r="O7" s="77"/>
    </row>
    <row r="8" spans="1:17" ht="27" thickBot="1" x14ac:dyDescent="0.3">
      <c r="A8" s="78" t="s">
        <v>21</v>
      </c>
      <c r="B8" s="79"/>
      <c r="C8" s="79"/>
      <c r="D8" s="79"/>
      <c r="E8" s="79"/>
      <c r="F8" s="79"/>
      <c r="G8" s="79"/>
      <c r="H8" s="79"/>
      <c r="I8" s="79"/>
      <c r="J8" s="79"/>
      <c r="K8" s="79"/>
      <c r="L8" s="79"/>
      <c r="M8" s="79"/>
      <c r="N8" s="79"/>
      <c r="O8" s="80"/>
    </row>
    <row r="9" spans="1:17" ht="15" customHeight="1" x14ac:dyDescent="0.25">
      <c r="A9" s="81" t="s">
        <v>22</v>
      </c>
      <c r="B9" s="82"/>
      <c r="C9" s="83" t="s">
        <v>23</v>
      </c>
      <c r="D9" s="84"/>
      <c r="E9" s="85" t="s">
        <v>24</v>
      </c>
      <c r="F9" s="86"/>
      <c r="G9" s="85" t="s">
        <v>25</v>
      </c>
      <c r="H9" s="86"/>
      <c r="I9" s="87" t="s">
        <v>26</v>
      </c>
      <c r="J9" s="87" t="s">
        <v>27</v>
      </c>
      <c r="K9" s="87" t="s">
        <v>28</v>
      </c>
      <c r="L9" s="88" t="s">
        <v>29</v>
      </c>
      <c r="M9" s="89"/>
      <c r="N9" s="89"/>
      <c r="O9" s="90" t="s">
        <v>30</v>
      </c>
    </row>
    <row r="10" spans="1:17" ht="31.5" customHeight="1" thickBot="1" x14ac:dyDescent="0.3">
      <c r="A10" s="91"/>
      <c r="B10" s="92"/>
      <c r="C10" s="93"/>
      <c r="D10" s="94"/>
      <c r="E10" s="93"/>
      <c r="F10" s="95"/>
      <c r="G10" s="93"/>
      <c r="H10" s="95"/>
      <c r="I10" s="96"/>
      <c r="J10" s="96"/>
      <c r="K10" s="96"/>
      <c r="L10" s="97"/>
      <c r="M10" s="98"/>
      <c r="N10" s="98"/>
      <c r="O10" s="99"/>
    </row>
    <row r="11" spans="1:17" ht="44.25" customHeight="1" thickBot="1" x14ac:dyDescent="0.3">
      <c r="A11" s="100" t="s">
        <v>61</v>
      </c>
      <c r="B11" s="101"/>
      <c r="C11" s="32">
        <f>O15</f>
        <v>4</v>
      </c>
      <c r="D11" s="33"/>
      <c r="E11" s="61">
        <f>O17</f>
        <v>0</v>
      </c>
      <c r="F11" s="62"/>
      <c r="G11" s="61">
        <f>O19</f>
        <v>3</v>
      </c>
      <c r="H11" s="62"/>
      <c r="I11" s="8">
        <f>O21</f>
        <v>3</v>
      </c>
      <c r="J11" s="8">
        <f>O28</f>
        <v>0</v>
      </c>
      <c r="K11" s="8">
        <f>O33</f>
        <v>7.23</v>
      </c>
      <c r="L11" s="9">
        <f>O38</f>
        <v>0.96</v>
      </c>
      <c r="M11" s="10"/>
      <c r="N11" s="10"/>
      <c r="O11" s="11">
        <f>IF( SUM(C11:L11)&lt;=40,SUM(C11:L11),"EXCEDE LOS 40 PUNTOS")</f>
        <v>18.190000000000001</v>
      </c>
    </row>
    <row r="12" spans="1:17" ht="16.5" thickTop="1" thickBot="1" x14ac:dyDescent="0.3">
      <c r="A12" s="102"/>
      <c r="B12" s="73"/>
      <c r="C12" s="73"/>
      <c r="D12" s="73"/>
      <c r="E12" s="73"/>
      <c r="F12" s="73"/>
      <c r="G12" s="73"/>
      <c r="H12" s="73"/>
      <c r="I12" s="73"/>
      <c r="J12" s="73"/>
      <c r="K12" s="73"/>
      <c r="L12" s="73"/>
      <c r="M12" s="73"/>
      <c r="N12" s="73"/>
      <c r="O12" s="103"/>
    </row>
    <row r="13" spans="1:17" ht="18.75" thickBot="1" x14ac:dyDescent="0.3">
      <c r="A13" s="104" t="s">
        <v>31</v>
      </c>
      <c r="B13" s="105"/>
      <c r="C13" s="105"/>
      <c r="D13" s="105"/>
      <c r="E13" s="105"/>
      <c r="F13" s="105"/>
      <c r="G13" s="105"/>
      <c r="H13" s="105"/>
      <c r="I13" s="105"/>
      <c r="J13" s="105"/>
      <c r="K13" s="105"/>
      <c r="L13" s="105"/>
      <c r="M13" s="105"/>
      <c r="N13" s="106"/>
      <c r="O13" s="107" t="s">
        <v>32</v>
      </c>
    </row>
    <row r="14" spans="1:17" ht="24" thickBot="1" x14ac:dyDescent="0.3">
      <c r="A14" s="108" t="s">
        <v>33</v>
      </c>
      <c r="B14" s="109"/>
      <c r="C14" s="109"/>
      <c r="D14" s="109"/>
      <c r="E14" s="109"/>
      <c r="F14" s="109"/>
      <c r="G14" s="109"/>
      <c r="H14" s="109"/>
      <c r="I14" s="109"/>
      <c r="J14" s="109"/>
      <c r="K14" s="109"/>
      <c r="L14" s="109"/>
      <c r="M14" s="110"/>
      <c r="N14" s="73"/>
      <c r="O14" s="103"/>
    </row>
    <row r="15" spans="1:17" ht="31.5" customHeight="1" thickBot="1" x14ac:dyDescent="0.3">
      <c r="A15" s="111" t="s">
        <v>34</v>
      </c>
      <c r="B15" s="112"/>
      <c r="C15" s="113"/>
      <c r="D15" s="114" t="s">
        <v>72</v>
      </c>
      <c r="E15" s="115"/>
      <c r="F15" s="115"/>
      <c r="G15" s="115"/>
      <c r="H15" s="115"/>
      <c r="I15" s="115"/>
      <c r="J15" s="115"/>
      <c r="K15" s="115"/>
      <c r="L15" s="115"/>
      <c r="M15" s="116"/>
      <c r="N15" s="117"/>
      <c r="O15" s="24">
        <v>4</v>
      </c>
    </row>
    <row r="16" spans="1:17" ht="15.75" thickBot="1" x14ac:dyDescent="0.3">
      <c r="A16" s="118"/>
      <c r="B16" s="73"/>
      <c r="C16" s="73"/>
      <c r="D16" s="119"/>
      <c r="E16" s="73"/>
      <c r="F16" s="73"/>
      <c r="G16" s="73"/>
      <c r="H16" s="73"/>
      <c r="I16" s="73"/>
      <c r="J16" s="73"/>
      <c r="K16" s="73"/>
      <c r="L16" s="73"/>
      <c r="M16" s="73"/>
      <c r="N16" s="73"/>
      <c r="O16" s="120"/>
    </row>
    <row r="17" spans="1:18" ht="40.5" customHeight="1" thickBot="1" x14ac:dyDescent="0.3">
      <c r="A17" s="121" t="s">
        <v>35</v>
      </c>
      <c r="B17" s="122"/>
      <c r="C17" s="73"/>
      <c r="D17" s="123"/>
      <c r="E17" s="124"/>
      <c r="F17" s="125"/>
      <c r="G17" s="125"/>
      <c r="H17" s="125"/>
      <c r="I17" s="125"/>
      <c r="J17" s="125"/>
      <c r="K17" s="125"/>
      <c r="L17" s="125"/>
      <c r="M17" s="126"/>
      <c r="N17" s="117"/>
      <c r="O17" s="24"/>
    </row>
    <row r="18" spans="1:18" ht="15.75" thickBot="1" x14ac:dyDescent="0.3">
      <c r="A18" s="118"/>
      <c r="B18" s="73"/>
      <c r="C18" s="73"/>
      <c r="D18" s="119"/>
      <c r="E18" s="73"/>
      <c r="F18" s="73"/>
      <c r="G18" s="73"/>
      <c r="H18" s="73"/>
      <c r="I18" s="73"/>
      <c r="J18" s="73"/>
      <c r="K18" s="73"/>
      <c r="L18" s="73"/>
      <c r="M18" s="73"/>
      <c r="N18" s="73"/>
      <c r="O18" s="120"/>
    </row>
    <row r="19" spans="1:18" ht="40.5" customHeight="1" thickBot="1" x14ac:dyDescent="0.3">
      <c r="A19" s="121" t="s">
        <v>36</v>
      </c>
      <c r="B19" s="122"/>
      <c r="C19" s="113"/>
      <c r="D19" s="127"/>
      <c r="E19" s="125" t="s">
        <v>91</v>
      </c>
      <c r="F19" s="125"/>
      <c r="G19" s="125"/>
      <c r="H19" s="125"/>
      <c r="I19" s="125"/>
      <c r="J19" s="125"/>
      <c r="K19" s="125"/>
      <c r="L19" s="125"/>
      <c r="M19" s="126"/>
      <c r="N19" s="117"/>
      <c r="O19" s="24">
        <v>3</v>
      </c>
    </row>
    <row r="20" spans="1:18" ht="15.75" thickBot="1" x14ac:dyDescent="0.3">
      <c r="A20" s="118"/>
      <c r="B20" s="73"/>
      <c r="C20" s="73"/>
      <c r="D20" s="73"/>
      <c r="E20" s="73"/>
      <c r="F20" s="73"/>
      <c r="G20" s="73"/>
      <c r="H20" s="73"/>
      <c r="I20" s="73"/>
      <c r="J20" s="73"/>
      <c r="K20" s="73"/>
      <c r="L20" s="73"/>
      <c r="M20" s="73"/>
      <c r="N20" s="73"/>
      <c r="O20" s="120"/>
    </row>
    <row r="21" spans="1:18" ht="48.75" customHeight="1" thickBot="1" x14ac:dyDescent="0.3">
      <c r="A21" s="121" t="s">
        <v>37</v>
      </c>
      <c r="B21" s="122"/>
      <c r="C21" s="113"/>
      <c r="D21" s="128" t="s">
        <v>92</v>
      </c>
      <c r="E21" s="129"/>
      <c r="F21" s="129"/>
      <c r="G21" s="129"/>
      <c r="H21" s="129"/>
      <c r="I21" s="129"/>
      <c r="J21" s="129"/>
      <c r="K21" s="129"/>
      <c r="L21" s="129"/>
      <c r="M21" s="130"/>
      <c r="N21" s="117"/>
      <c r="O21" s="24">
        <v>3</v>
      </c>
    </row>
    <row r="22" spans="1:18" ht="16.5" thickBot="1" x14ac:dyDescent="0.3">
      <c r="A22" s="131"/>
      <c r="B22" s="132"/>
      <c r="C22" s="133"/>
      <c r="D22" s="134"/>
      <c r="E22" s="134"/>
      <c r="F22" s="134"/>
      <c r="G22" s="134"/>
      <c r="H22" s="134"/>
      <c r="I22" s="134"/>
      <c r="J22" s="134"/>
      <c r="K22" s="134"/>
      <c r="L22" s="134"/>
      <c r="M22" s="134"/>
      <c r="N22" s="133"/>
      <c r="O22" s="120"/>
    </row>
    <row r="23" spans="1:18" ht="19.5" thickTop="1" thickBot="1" x14ac:dyDescent="0.3">
      <c r="A23" s="135" t="s">
        <v>38</v>
      </c>
      <c r="B23" s="136"/>
      <c r="C23" s="136"/>
      <c r="D23" s="136"/>
      <c r="E23" s="136"/>
      <c r="F23" s="136"/>
      <c r="G23" s="136"/>
      <c r="H23" s="136"/>
      <c r="I23" s="136"/>
      <c r="J23" s="136"/>
      <c r="K23" s="136"/>
      <c r="L23" s="136"/>
      <c r="M23" s="137"/>
      <c r="N23" s="73"/>
      <c r="O23" s="138">
        <f>IF( SUM(O15:O21)&lt;=10,SUM(O15:O21),"EXCEDE LOS 10 PUNTOS VALIDOS")</f>
        <v>10</v>
      </c>
    </row>
    <row r="24" spans="1:18" ht="18.75" thickBot="1" x14ac:dyDescent="0.3">
      <c r="A24" s="139"/>
      <c r="B24" s="140"/>
      <c r="C24" s="140"/>
      <c r="D24" s="140"/>
      <c r="E24" s="140"/>
      <c r="F24" s="140"/>
      <c r="G24" s="140"/>
      <c r="H24" s="140"/>
      <c r="I24" s="140"/>
      <c r="J24" s="140"/>
      <c r="K24" s="140"/>
      <c r="L24" s="140"/>
      <c r="M24" s="140"/>
      <c r="N24" s="73"/>
      <c r="O24" s="120"/>
    </row>
    <row r="25" spans="1:18" ht="24" thickBot="1" x14ac:dyDescent="0.3">
      <c r="A25" s="108" t="s">
        <v>39</v>
      </c>
      <c r="B25" s="109"/>
      <c r="C25" s="109"/>
      <c r="D25" s="109"/>
      <c r="E25" s="109"/>
      <c r="F25" s="109"/>
      <c r="G25" s="109"/>
      <c r="H25" s="109"/>
      <c r="I25" s="109"/>
      <c r="J25" s="109"/>
      <c r="K25" s="109"/>
      <c r="L25" s="109"/>
      <c r="M25" s="110"/>
      <c r="N25" s="73"/>
      <c r="O25" s="120"/>
    </row>
    <row r="26" spans="1:18" ht="150.75" customHeight="1" thickBot="1" x14ac:dyDescent="0.3">
      <c r="A26" s="111" t="s">
        <v>40</v>
      </c>
      <c r="B26" s="112"/>
      <c r="C26" s="113"/>
      <c r="D26" s="114" t="s">
        <v>120</v>
      </c>
      <c r="E26" s="115"/>
      <c r="F26" s="115"/>
      <c r="G26" s="115"/>
      <c r="H26" s="115"/>
      <c r="I26" s="115"/>
      <c r="J26" s="115"/>
      <c r="K26" s="115"/>
      <c r="L26" s="115"/>
      <c r="M26" s="116"/>
      <c r="N26" s="117"/>
      <c r="O26" s="24">
        <v>0</v>
      </c>
      <c r="Q26" s="12"/>
      <c r="R26" s="12"/>
    </row>
    <row r="27" spans="1:18" ht="16.5" thickBot="1" x14ac:dyDescent="0.3">
      <c r="A27" s="131"/>
      <c r="B27" s="132"/>
      <c r="C27" s="133"/>
      <c r="D27" s="134"/>
      <c r="E27" s="134"/>
      <c r="F27" s="134"/>
      <c r="G27" s="134"/>
      <c r="H27" s="134"/>
      <c r="I27" s="134"/>
      <c r="J27" s="134"/>
      <c r="K27" s="134"/>
      <c r="L27" s="134"/>
      <c r="M27" s="134"/>
      <c r="N27" s="133"/>
      <c r="O27" s="120"/>
    </row>
    <row r="28" spans="1:18" ht="19.5" thickTop="1" thickBot="1" x14ac:dyDescent="0.3">
      <c r="A28" s="135" t="s">
        <v>41</v>
      </c>
      <c r="B28" s="136"/>
      <c r="C28" s="136"/>
      <c r="D28" s="136"/>
      <c r="E28" s="136"/>
      <c r="F28" s="136"/>
      <c r="G28" s="136"/>
      <c r="H28" s="136"/>
      <c r="I28" s="136"/>
      <c r="J28" s="136"/>
      <c r="K28" s="136"/>
      <c r="L28" s="136"/>
      <c r="M28" s="137"/>
      <c r="N28" s="133"/>
      <c r="O28" s="138">
        <f>IF(O26&lt;=10,O26,"EXCEDE LOS 10 PUNTOS PERMITIDOS")</f>
        <v>0</v>
      </c>
      <c r="Q28" s="12"/>
      <c r="R28" s="12"/>
    </row>
    <row r="29" spans="1:18" ht="15.75" thickBot="1" x14ac:dyDescent="0.3">
      <c r="A29" s="142"/>
      <c r="B29" s="143"/>
      <c r="C29" s="143"/>
      <c r="D29" s="143"/>
      <c r="E29" s="143"/>
      <c r="F29" s="143"/>
      <c r="G29" s="143"/>
      <c r="H29" s="143"/>
      <c r="I29" s="143"/>
      <c r="J29" s="143"/>
      <c r="K29" s="143"/>
      <c r="L29" s="143"/>
      <c r="M29" s="143"/>
      <c r="N29" s="143"/>
      <c r="O29" s="120"/>
    </row>
    <row r="30" spans="1:18" ht="24" thickBot="1" x14ac:dyDescent="0.3">
      <c r="A30" s="108" t="s">
        <v>42</v>
      </c>
      <c r="B30" s="109"/>
      <c r="C30" s="109"/>
      <c r="D30" s="109"/>
      <c r="E30" s="109"/>
      <c r="F30" s="109"/>
      <c r="G30" s="109"/>
      <c r="H30" s="109"/>
      <c r="I30" s="109"/>
      <c r="J30" s="109"/>
      <c r="K30" s="109"/>
      <c r="L30" s="109"/>
      <c r="M30" s="110"/>
      <c r="N30" s="143"/>
      <c r="O30" s="120"/>
    </row>
    <row r="31" spans="1:18" ht="270.75" customHeight="1" thickBot="1" x14ac:dyDescent="0.3">
      <c r="A31" s="111" t="s">
        <v>43</v>
      </c>
      <c r="B31" s="112"/>
      <c r="C31" s="113"/>
      <c r="D31" s="114" t="s">
        <v>121</v>
      </c>
      <c r="E31" s="115"/>
      <c r="F31" s="115"/>
      <c r="G31" s="115"/>
      <c r="H31" s="115"/>
      <c r="I31" s="115"/>
      <c r="J31" s="115"/>
      <c r="K31" s="115"/>
      <c r="L31" s="115"/>
      <c r="M31" s="116"/>
      <c r="N31" s="117"/>
      <c r="O31" s="24">
        <f>0.31+3.93+2.99</f>
        <v>7.23</v>
      </c>
    </row>
    <row r="32" spans="1:18" ht="15.75" thickBot="1" x14ac:dyDescent="0.3">
      <c r="A32" s="144"/>
      <c r="B32" s="73"/>
      <c r="C32" s="73"/>
      <c r="D32" s="73"/>
      <c r="E32" s="73"/>
      <c r="F32" s="73"/>
      <c r="G32" s="73"/>
      <c r="H32" s="73"/>
      <c r="I32" s="73"/>
      <c r="J32" s="73"/>
      <c r="K32" s="73"/>
      <c r="L32" s="73"/>
      <c r="M32" s="73"/>
      <c r="N32" s="73"/>
      <c r="O32" s="120"/>
    </row>
    <row r="33" spans="1:26" ht="19.5" thickTop="1" thickBot="1" x14ac:dyDescent="0.3">
      <c r="A33" s="135" t="s">
        <v>44</v>
      </c>
      <c r="B33" s="136"/>
      <c r="C33" s="136"/>
      <c r="D33" s="136"/>
      <c r="E33" s="136"/>
      <c r="F33" s="136"/>
      <c r="G33" s="136"/>
      <c r="H33" s="136"/>
      <c r="I33" s="136"/>
      <c r="J33" s="136"/>
      <c r="K33" s="136"/>
      <c r="L33" s="136"/>
      <c r="M33" s="137"/>
      <c r="N33" s="133"/>
      <c r="O33" s="138">
        <f>IF(O31&lt;=10,O31,"EXCEDE LOS 10 PUNTOS PERMITIDOS")</f>
        <v>7.23</v>
      </c>
      <c r="Q33" s="13"/>
    </row>
    <row r="34" spans="1:26" ht="15.75" thickBot="1" x14ac:dyDescent="0.3">
      <c r="A34" s="144"/>
      <c r="B34" s="73"/>
      <c r="C34" s="73"/>
      <c r="D34" s="73"/>
      <c r="E34" s="73"/>
      <c r="F34" s="73"/>
      <c r="G34" s="73"/>
      <c r="H34" s="73"/>
      <c r="I34" s="73"/>
      <c r="J34" s="73"/>
      <c r="K34" s="73"/>
      <c r="L34" s="73"/>
      <c r="M34" s="73"/>
      <c r="N34" s="73"/>
      <c r="O34" s="120"/>
    </row>
    <row r="35" spans="1:26" ht="24" thickBot="1" x14ac:dyDescent="0.3">
      <c r="A35" s="108" t="s">
        <v>45</v>
      </c>
      <c r="B35" s="109"/>
      <c r="C35" s="109"/>
      <c r="D35" s="109"/>
      <c r="E35" s="109"/>
      <c r="F35" s="109"/>
      <c r="G35" s="109"/>
      <c r="H35" s="109"/>
      <c r="I35" s="109"/>
      <c r="J35" s="109"/>
      <c r="K35" s="109"/>
      <c r="L35" s="109"/>
      <c r="M35" s="110"/>
      <c r="N35" s="73"/>
      <c r="O35" s="120"/>
    </row>
    <row r="36" spans="1:26" ht="390" customHeight="1" thickBot="1" x14ac:dyDescent="0.3">
      <c r="A36" s="121" t="s">
        <v>46</v>
      </c>
      <c r="B36" s="122"/>
      <c r="C36" s="113"/>
      <c r="D36" s="114" t="s">
        <v>106</v>
      </c>
      <c r="E36" s="115"/>
      <c r="F36" s="115"/>
      <c r="G36" s="115"/>
      <c r="H36" s="115"/>
      <c r="I36" s="115"/>
      <c r="J36" s="115"/>
      <c r="K36" s="115"/>
      <c r="L36" s="115"/>
      <c r="M36" s="116"/>
      <c r="N36" s="117"/>
      <c r="O36" s="24">
        <f>0.5+0.28+0.1+0.08</f>
        <v>0.96</v>
      </c>
    </row>
    <row r="37" spans="1:26" ht="16.5" thickBot="1" x14ac:dyDescent="0.3">
      <c r="A37" s="131"/>
      <c r="B37" s="132"/>
      <c r="C37" s="133"/>
      <c r="D37" s="134"/>
      <c r="E37" s="134"/>
      <c r="F37" s="134"/>
      <c r="G37" s="134"/>
      <c r="H37" s="134"/>
      <c r="I37" s="134"/>
      <c r="J37" s="134"/>
      <c r="K37" s="134"/>
      <c r="L37" s="134"/>
      <c r="M37" s="134"/>
      <c r="N37" s="133"/>
      <c r="O37" s="120"/>
    </row>
    <row r="38" spans="1:26" ht="19.5" thickTop="1" thickBot="1" x14ac:dyDescent="0.3">
      <c r="A38" s="135" t="s">
        <v>47</v>
      </c>
      <c r="B38" s="136"/>
      <c r="C38" s="136"/>
      <c r="D38" s="136"/>
      <c r="E38" s="136"/>
      <c r="F38" s="136"/>
      <c r="G38" s="136"/>
      <c r="H38" s="136"/>
      <c r="I38" s="136"/>
      <c r="J38" s="136"/>
      <c r="K38" s="136"/>
      <c r="L38" s="136"/>
      <c r="M38" s="137"/>
      <c r="N38" s="133"/>
      <c r="O38" s="138">
        <f>IF(O36&lt;=10,O36,"EXCEDE LOS 10 PUNTOS PERMITIDOS")</f>
        <v>0.96</v>
      </c>
    </row>
    <row r="39" spans="1:26" x14ac:dyDescent="0.25">
      <c r="A39" s="144"/>
      <c r="B39" s="73"/>
      <c r="C39" s="73"/>
      <c r="D39" s="73"/>
      <c r="E39" s="73"/>
      <c r="F39" s="73"/>
      <c r="G39" s="73"/>
      <c r="H39" s="73"/>
      <c r="I39" s="73"/>
      <c r="J39" s="73"/>
      <c r="K39" s="73"/>
      <c r="L39" s="73"/>
      <c r="M39" s="73"/>
      <c r="N39" s="73"/>
      <c r="O39" s="120"/>
    </row>
    <row r="40" spans="1:26" ht="15.75" thickBot="1" x14ac:dyDescent="0.3">
      <c r="A40" s="144"/>
      <c r="B40" s="73"/>
      <c r="C40" s="73"/>
      <c r="D40" s="73"/>
      <c r="E40" s="73"/>
      <c r="F40" s="73"/>
      <c r="G40" s="73"/>
      <c r="H40" s="73"/>
      <c r="I40" s="73"/>
      <c r="J40" s="73"/>
      <c r="K40" s="73"/>
      <c r="L40" s="73"/>
      <c r="M40" s="73"/>
      <c r="N40" s="73"/>
      <c r="O40" s="145"/>
    </row>
    <row r="41" spans="1:26" ht="24.75" thickTop="1" thickBot="1" x14ac:dyDescent="0.3">
      <c r="A41" s="146" t="s">
        <v>30</v>
      </c>
      <c r="B41" s="147"/>
      <c r="C41" s="147"/>
      <c r="D41" s="147"/>
      <c r="E41" s="147"/>
      <c r="F41" s="147"/>
      <c r="G41" s="147"/>
      <c r="H41" s="147"/>
      <c r="I41" s="147"/>
      <c r="J41" s="147"/>
      <c r="K41" s="147"/>
      <c r="L41" s="147"/>
      <c r="M41" s="148"/>
      <c r="N41" s="149"/>
      <c r="O41" s="150">
        <f>IF((O23+O28+O33+O38)&lt;=40,(O23+O28+O33+O38),"ERROR EXCEDE LOS 40 PUNTOS")</f>
        <v>18.190000000000001</v>
      </c>
    </row>
    <row r="42" spans="1:26" x14ac:dyDescent="0.25">
      <c r="A42" s="151"/>
      <c r="B42" s="73"/>
      <c r="C42" s="73"/>
      <c r="D42" s="73"/>
      <c r="E42" s="73"/>
      <c r="F42" s="73"/>
      <c r="G42" s="73"/>
      <c r="H42" s="73"/>
      <c r="I42" s="73"/>
      <c r="J42" s="73"/>
      <c r="K42" s="73"/>
      <c r="L42" s="73"/>
      <c r="M42" s="73"/>
      <c r="N42" s="73"/>
      <c r="O42" s="152"/>
    </row>
    <row r="43" spans="1:26" x14ac:dyDescent="0.25">
      <c r="A43" s="151"/>
      <c r="B43" s="73"/>
      <c r="C43" s="73"/>
      <c r="D43" s="73"/>
      <c r="E43" s="73"/>
      <c r="F43" s="73"/>
      <c r="G43" s="73"/>
      <c r="H43" s="73"/>
      <c r="I43" s="73"/>
      <c r="J43" s="73"/>
      <c r="K43" s="73"/>
      <c r="L43" s="73"/>
      <c r="M43" s="73"/>
      <c r="N43" s="73"/>
      <c r="O43" s="152"/>
    </row>
    <row r="44" spans="1:26" s="26" customFormat="1" ht="15.75" customHeight="1" x14ac:dyDescent="0.25">
      <c r="A44" s="153"/>
      <c r="B44" s="154"/>
      <c r="C44" s="154"/>
      <c r="D44" s="154"/>
      <c r="E44" s="154"/>
      <c r="F44" s="154"/>
      <c r="G44" s="154"/>
      <c r="H44" s="154"/>
      <c r="I44" s="154"/>
      <c r="J44" s="154"/>
      <c r="K44" s="154"/>
      <c r="L44" s="154"/>
      <c r="M44" s="154"/>
      <c r="N44" s="154"/>
      <c r="O44" s="155"/>
      <c r="P44" s="4"/>
      <c r="Q44" s="4"/>
      <c r="R44" s="4"/>
      <c r="S44" s="4"/>
      <c r="T44" s="4"/>
      <c r="U44" s="4"/>
      <c r="V44" s="4"/>
      <c r="W44" s="4"/>
      <c r="X44" s="4"/>
      <c r="Y44" s="4"/>
      <c r="Z44" s="4"/>
    </row>
    <row r="45" spans="1:26" s="26" customFormat="1" ht="15.75" customHeight="1" thickBot="1" x14ac:dyDescent="0.3">
      <c r="A45" s="153"/>
      <c r="B45" s="154"/>
      <c r="C45" s="154"/>
      <c r="D45" s="154"/>
      <c r="E45" s="154"/>
      <c r="F45" s="154"/>
      <c r="G45" s="154"/>
      <c r="H45" s="154"/>
      <c r="I45" s="154"/>
      <c r="J45" s="154"/>
      <c r="K45" s="154"/>
      <c r="L45" s="154"/>
      <c r="M45" s="154"/>
      <c r="N45" s="154"/>
      <c r="O45" s="155"/>
      <c r="P45" s="4"/>
      <c r="Q45" s="4"/>
      <c r="R45" s="4"/>
      <c r="S45" s="4"/>
      <c r="T45" s="4"/>
      <c r="U45" s="4"/>
      <c r="V45" s="4"/>
      <c r="W45" s="4"/>
      <c r="X45" s="4"/>
      <c r="Y45" s="4"/>
      <c r="Z45" s="4"/>
    </row>
    <row r="46" spans="1:26" s="26" customFormat="1" ht="27" customHeight="1" thickBot="1" x14ac:dyDescent="0.3">
      <c r="A46" s="78" t="s">
        <v>141</v>
      </c>
      <c r="B46" s="79"/>
      <c r="C46" s="79"/>
      <c r="D46" s="79"/>
      <c r="E46" s="79"/>
      <c r="F46" s="79"/>
      <c r="G46" s="79"/>
      <c r="H46" s="79"/>
      <c r="I46" s="79"/>
      <c r="J46" s="79"/>
      <c r="K46" s="79"/>
      <c r="L46" s="79"/>
      <c r="M46" s="79"/>
      <c r="N46" s="79"/>
      <c r="O46" s="80"/>
      <c r="P46" s="4"/>
      <c r="Q46" s="4"/>
      <c r="R46" s="4"/>
      <c r="S46" s="4"/>
      <c r="T46" s="4"/>
      <c r="U46" s="4"/>
      <c r="V46" s="4"/>
      <c r="W46" s="4"/>
      <c r="X46" s="4"/>
      <c r="Y46" s="4"/>
      <c r="Z46" s="4"/>
    </row>
    <row r="47" spans="1:26" s="26" customFormat="1" ht="15.75" customHeight="1" thickBot="1" x14ac:dyDescent="0.3">
      <c r="A47" s="156"/>
      <c r="B47" s="157"/>
      <c r="C47" s="157"/>
      <c r="D47" s="157"/>
      <c r="E47" s="157"/>
      <c r="F47" s="157"/>
      <c r="G47" s="157"/>
      <c r="H47" s="157"/>
      <c r="I47" s="157"/>
      <c r="J47" s="157"/>
      <c r="K47" s="157"/>
      <c r="L47" s="157"/>
      <c r="M47" s="157"/>
      <c r="N47" s="157"/>
      <c r="O47" s="158"/>
      <c r="P47" s="4"/>
      <c r="Q47" s="4"/>
      <c r="R47" s="4"/>
      <c r="S47" s="4"/>
      <c r="T47" s="4"/>
      <c r="U47" s="4"/>
      <c r="V47" s="4"/>
      <c r="W47" s="4"/>
      <c r="X47" s="4"/>
      <c r="Y47" s="4"/>
      <c r="Z47" s="4"/>
    </row>
    <row r="48" spans="1:26" s="26" customFormat="1" ht="45" customHeight="1" x14ac:dyDescent="0.25">
      <c r="A48" s="159" t="s">
        <v>142</v>
      </c>
      <c r="B48" s="159"/>
      <c r="C48" s="159"/>
      <c r="D48" s="159"/>
      <c r="E48" s="159"/>
      <c r="F48" s="160"/>
      <c r="G48" s="160"/>
      <c r="H48" s="160"/>
      <c r="I48" s="161" t="s">
        <v>127</v>
      </c>
      <c r="J48" s="162" t="s">
        <v>128</v>
      </c>
      <c r="K48" s="162" t="s">
        <v>143</v>
      </c>
      <c r="L48" s="163"/>
      <c r="M48" s="164"/>
      <c r="N48" s="157"/>
      <c r="O48" s="165" t="s">
        <v>129</v>
      </c>
      <c r="P48" s="4"/>
      <c r="Q48" s="4"/>
      <c r="R48" s="4"/>
      <c r="S48" s="4"/>
      <c r="T48" s="4"/>
      <c r="U48" s="4"/>
      <c r="V48" s="4"/>
      <c r="W48" s="4"/>
      <c r="X48" s="4"/>
      <c r="Y48" s="4"/>
      <c r="Z48" s="4"/>
    </row>
    <row r="49" spans="1:26" s="26" customFormat="1" ht="15.75" customHeight="1" x14ac:dyDescent="0.25">
      <c r="A49" s="166">
        <v>1</v>
      </c>
      <c r="B49" s="167" t="s">
        <v>144</v>
      </c>
      <c r="C49" s="167"/>
      <c r="D49" s="167"/>
      <c r="E49" s="167"/>
      <c r="F49" s="168"/>
      <c r="G49" s="168"/>
      <c r="H49" s="168"/>
      <c r="I49" s="169" t="s">
        <v>145</v>
      </c>
      <c r="J49" s="170">
        <v>2</v>
      </c>
      <c r="K49" s="170">
        <v>2</v>
      </c>
      <c r="L49" s="171"/>
      <c r="M49" s="143"/>
      <c r="N49" s="143"/>
      <c r="O49" s="170">
        <f>J49+K49</f>
        <v>4</v>
      </c>
      <c r="P49" s="4"/>
      <c r="Q49" s="4"/>
      <c r="R49" s="4"/>
      <c r="S49" s="4"/>
      <c r="T49" s="4"/>
      <c r="U49" s="4"/>
      <c r="V49" s="4"/>
      <c r="W49" s="4"/>
      <c r="X49" s="4"/>
      <c r="Y49" s="4"/>
      <c r="Z49" s="4"/>
    </row>
    <row r="50" spans="1:26" s="26" customFormat="1" ht="15.75" customHeight="1" x14ac:dyDescent="0.25">
      <c r="A50" s="166">
        <v>2</v>
      </c>
      <c r="B50" s="172" t="s">
        <v>146</v>
      </c>
      <c r="C50" s="167"/>
      <c r="D50" s="167"/>
      <c r="E50" s="167"/>
      <c r="F50" s="168"/>
      <c r="G50" s="168"/>
      <c r="H50" s="168"/>
      <c r="I50" s="169" t="s">
        <v>145</v>
      </c>
      <c r="J50" s="170">
        <v>2</v>
      </c>
      <c r="K50" s="170">
        <v>2</v>
      </c>
      <c r="L50" s="171"/>
      <c r="M50" s="143"/>
      <c r="N50" s="143"/>
      <c r="O50" s="170">
        <f t="shared" ref="O50:O56" si="0">J50+K50</f>
        <v>4</v>
      </c>
      <c r="P50" s="4"/>
      <c r="Q50" s="4"/>
      <c r="R50" s="4"/>
      <c r="S50" s="4"/>
      <c r="T50" s="4"/>
      <c r="U50" s="4"/>
      <c r="V50" s="4"/>
      <c r="W50" s="4"/>
      <c r="X50" s="4"/>
      <c r="Y50" s="4"/>
      <c r="Z50" s="4"/>
    </row>
    <row r="51" spans="1:26" s="26" customFormat="1" ht="35.450000000000003" customHeight="1" x14ac:dyDescent="0.25">
      <c r="A51" s="166">
        <v>3</v>
      </c>
      <c r="B51" s="167" t="s">
        <v>147</v>
      </c>
      <c r="C51" s="167"/>
      <c r="D51" s="167"/>
      <c r="E51" s="167"/>
      <c r="F51" s="168"/>
      <c r="G51" s="168"/>
      <c r="H51" s="168"/>
      <c r="I51" s="169" t="s">
        <v>148</v>
      </c>
      <c r="J51" s="170">
        <v>6</v>
      </c>
      <c r="K51" s="170">
        <v>6</v>
      </c>
      <c r="L51" s="171"/>
      <c r="M51" s="143"/>
      <c r="N51" s="143"/>
      <c r="O51" s="170">
        <f t="shared" si="0"/>
        <v>12</v>
      </c>
      <c r="P51" s="4"/>
      <c r="Q51" s="4"/>
      <c r="R51" s="4"/>
      <c r="S51" s="4"/>
      <c r="T51" s="4"/>
      <c r="U51" s="4"/>
      <c r="V51" s="4"/>
      <c r="W51" s="4"/>
      <c r="X51" s="4"/>
      <c r="Y51" s="4"/>
      <c r="Z51" s="4"/>
    </row>
    <row r="52" spans="1:26" s="26" customFormat="1" ht="37.15" customHeight="1" x14ac:dyDescent="0.25">
      <c r="A52" s="166">
        <v>4</v>
      </c>
      <c r="B52" s="167" t="s">
        <v>149</v>
      </c>
      <c r="C52" s="167"/>
      <c r="D52" s="167"/>
      <c r="E52" s="167"/>
      <c r="F52" s="168"/>
      <c r="G52" s="168"/>
      <c r="H52" s="168"/>
      <c r="I52" s="169" t="s">
        <v>150</v>
      </c>
      <c r="J52" s="170">
        <v>5</v>
      </c>
      <c r="K52" s="170">
        <v>5</v>
      </c>
      <c r="L52" s="171"/>
      <c r="M52" s="143"/>
      <c r="N52" s="143"/>
      <c r="O52" s="170">
        <f t="shared" si="0"/>
        <v>10</v>
      </c>
      <c r="P52" s="4"/>
      <c r="Q52" s="4"/>
      <c r="R52" s="4"/>
      <c r="S52" s="4"/>
      <c r="T52" s="4"/>
      <c r="U52" s="4"/>
      <c r="V52" s="4"/>
      <c r="W52" s="4"/>
      <c r="X52" s="4"/>
      <c r="Y52" s="4"/>
      <c r="Z52" s="4"/>
    </row>
    <row r="53" spans="1:26" s="26" customFormat="1" ht="43.9" customHeight="1" x14ac:dyDescent="0.25">
      <c r="A53" s="166">
        <v>5</v>
      </c>
      <c r="B53" s="167" t="s">
        <v>151</v>
      </c>
      <c r="C53" s="167"/>
      <c r="D53" s="167"/>
      <c r="E53" s="167"/>
      <c r="F53" s="168"/>
      <c r="G53" s="168"/>
      <c r="H53" s="168"/>
      <c r="I53" s="169" t="s">
        <v>150</v>
      </c>
      <c r="J53" s="170">
        <v>5</v>
      </c>
      <c r="K53" s="170">
        <v>5</v>
      </c>
      <c r="L53" s="171"/>
      <c r="M53" s="143"/>
      <c r="N53" s="143"/>
      <c r="O53" s="170">
        <f t="shared" si="0"/>
        <v>10</v>
      </c>
      <c r="P53" s="4"/>
      <c r="Q53" s="4"/>
      <c r="R53" s="4"/>
      <c r="S53" s="4"/>
      <c r="T53" s="4"/>
      <c r="U53" s="4"/>
      <c r="V53" s="4"/>
      <c r="W53" s="4"/>
      <c r="X53" s="4"/>
      <c r="Y53" s="4"/>
      <c r="Z53" s="4"/>
    </row>
    <row r="54" spans="1:26" s="26" customFormat="1" ht="45" customHeight="1" x14ac:dyDescent="0.25">
      <c r="A54" s="166">
        <v>6</v>
      </c>
      <c r="B54" s="167" t="s">
        <v>152</v>
      </c>
      <c r="C54" s="167"/>
      <c r="D54" s="167"/>
      <c r="E54" s="167"/>
      <c r="F54" s="168"/>
      <c r="G54" s="168"/>
      <c r="H54" s="168"/>
      <c r="I54" s="169" t="s">
        <v>150</v>
      </c>
      <c r="J54" s="170">
        <v>5</v>
      </c>
      <c r="K54" s="170">
        <v>5</v>
      </c>
      <c r="L54" s="171"/>
      <c r="M54" s="143"/>
      <c r="N54" s="143"/>
      <c r="O54" s="170">
        <f t="shared" si="0"/>
        <v>10</v>
      </c>
      <c r="P54" s="4"/>
      <c r="Q54" s="4"/>
      <c r="R54" s="4"/>
      <c r="S54" s="4"/>
      <c r="T54" s="4"/>
      <c r="U54" s="4"/>
      <c r="V54" s="4"/>
      <c r="W54" s="4"/>
      <c r="X54" s="4"/>
      <c r="Y54" s="4"/>
      <c r="Z54" s="4"/>
    </row>
    <row r="55" spans="1:26" s="26" customFormat="1" ht="37.15" customHeight="1" x14ac:dyDescent="0.25">
      <c r="A55" s="166">
        <v>7</v>
      </c>
      <c r="B55" s="167" t="s">
        <v>153</v>
      </c>
      <c r="C55" s="167"/>
      <c r="D55" s="167"/>
      <c r="E55" s="167"/>
      <c r="F55" s="168"/>
      <c r="G55" s="168"/>
      <c r="H55" s="168"/>
      <c r="I55" s="169" t="s">
        <v>150</v>
      </c>
      <c r="J55" s="170">
        <v>5</v>
      </c>
      <c r="K55" s="170">
        <v>4</v>
      </c>
      <c r="L55" s="171"/>
      <c r="M55" s="143"/>
      <c r="N55" s="143"/>
      <c r="O55" s="170">
        <f t="shared" si="0"/>
        <v>9</v>
      </c>
      <c r="P55" s="4"/>
      <c r="Q55" s="4"/>
      <c r="R55" s="4"/>
      <c r="S55" s="4"/>
      <c r="T55" s="4"/>
      <c r="U55" s="4"/>
      <c r="V55" s="4"/>
      <c r="W55" s="4"/>
      <c r="X55" s="4"/>
      <c r="Y55" s="4"/>
      <c r="Z55" s="4"/>
    </row>
    <row r="56" spans="1:26" s="26" customFormat="1" ht="15.75" customHeight="1" thickBot="1" x14ac:dyDescent="0.3">
      <c r="A56" s="173" t="s">
        <v>154</v>
      </c>
      <c r="B56" s="173"/>
      <c r="C56" s="173"/>
      <c r="D56" s="173"/>
      <c r="E56" s="173"/>
      <c r="F56" s="173"/>
      <c r="G56" s="173"/>
      <c r="H56" s="173"/>
      <c r="I56" s="173"/>
      <c r="J56" s="174">
        <f>SUM(J49:J55)</f>
        <v>30</v>
      </c>
      <c r="K56" s="174">
        <f>SUM(K49:K55)</f>
        <v>29</v>
      </c>
      <c r="L56" s="175"/>
      <c r="M56" s="176"/>
      <c r="N56" s="143"/>
      <c r="O56" s="170">
        <f t="shared" si="0"/>
        <v>59</v>
      </c>
      <c r="P56" s="4"/>
      <c r="Q56" s="4"/>
      <c r="R56" s="4"/>
      <c r="S56" s="4"/>
      <c r="T56" s="4"/>
      <c r="U56" s="4"/>
      <c r="V56" s="4"/>
      <c r="W56" s="4"/>
      <c r="X56" s="4"/>
      <c r="Y56" s="4"/>
      <c r="Z56" s="4"/>
    </row>
    <row r="57" spans="1:26" s="26" customFormat="1" ht="15.75" customHeight="1" thickBot="1" x14ac:dyDescent="0.3">
      <c r="A57" s="177" t="s">
        <v>155</v>
      </c>
      <c r="B57" s="178"/>
      <c r="C57" s="178"/>
      <c r="D57" s="178"/>
      <c r="E57" s="178"/>
      <c r="F57" s="178"/>
      <c r="G57" s="178"/>
      <c r="H57" s="178"/>
      <c r="I57" s="178"/>
      <c r="J57" s="178"/>
      <c r="K57" s="179"/>
      <c r="L57" s="180"/>
      <c r="M57" s="157"/>
      <c r="N57" s="181"/>
      <c r="O57" s="182">
        <f>O56/2</f>
        <v>29.5</v>
      </c>
      <c r="P57" s="4"/>
      <c r="Q57" s="4"/>
      <c r="R57" s="4"/>
      <c r="S57" s="4"/>
      <c r="T57" s="4"/>
      <c r="U57" s="4"/>
      <c r="V57" s="4"/>
      <c r="W57" s="4"/>
      <c r="X57" s="4"/>
      <c r="Y57" s="4"/>
      <c r="Z57" s="4"/>
    </row>
    <row r="58" spans="1:26" s="26" customFormat="1" ht="15.75" customHeight="1" x14ac:dyDescent="0.25">
      <c r="A58" s="183"/>
      <c r="B58" s="183"/>
      <c r="C58" s="183"/>
      <c r="D58" s="183"/>
      <c r="E58" s="183"/>
      <c r="F58" s="183"/>
      <c r="G58" s="183"/>
      <c r="H58" s="183"/>
      <c r="I58" s="183"/>
      <c r="J58" s="183"/>
      <c r="K58" s="183"/>
      <c r="L58" s="183"/>
      <c r="M58" s="183"/>
      <c r="N58" s="183"/>
      <c r="O58" s="183"/>
      <c r="P58" s="4"/>
      <c r="Q58" s="4"/>
      <c r="R58" s="4"/>
      <c r="S58" s="4"/>
      <c r="T58" s="4"/>
      <c r="U58" s="4"/>
      <c r="V58" s="4"/>
      <c r="W58" s="4"/>
      <c r="X58" s="4"/>
      <c r="Y58" s="4"/>
      <c r="Z58" s="4"/>
    </row>
    <row r="59" spans="1:26" s="26" customFormat="1" ht="15.75" customHeight="1" thickBot="1" x14ac:dyDescent="0.3">
      <c r="A59" s="183"/>
      <c r="B59" s="183"/>
      <c r="C59" s="183"/>
      <c r="D59" s="183"/>
      <c r="E59" s="183"/>
      <c r="F59" s="183"/>
      <c r="G59" s="183"/>
      <c r="H59" s="183"/>
      <c r="I59" s="183"/>
      <c r="J59" s="183"/>
      <c r="K59" s="183"/>
      <c r="L59" s="183"/>
      <c r="M59" s="183"/>
      <c r="N59" s="183"/>
      <c r="O59" s="183"/>
      <c r="P59" s="4"/>
      <c r="Q59" s="4"/>
      <c r="R59" s="4"/>
      <c r="S59" s="4"/>
      <c r="T59" s="4"/>
      <c r="U59" s="4"/>
      <c r="V59" s="4"/>
      <c r="W59" s="4"/>
      <c r="X59" s="4"/>
      <c r="Y59" s="4"/>
      <c r="Z59" s="4"/>
    </row>
    <row r="60" spans="1:26" s="26" customFormat="1" ht="33" customHeight="1" thickBot="1" x14ac:dyDescent="0.3">
      <c r="A60" s="184" t="s">
        <v>126</v>
      </c>
      <c r="B60" s="185"/>
      <c r="C60" s="185"/>
      <c r="D60" s="185"/>
      <c r="E60" s="185"/>
      <c r="F60" s="185"/>
      <c r="G60" s="185"/>
      <c r="H60" s="186"/>
      <c r="I60" s="187" t="s">
        <v>127</v>
      </c>
      <c r="J60" s="188" t="s">
        <v>128</v>
      </c>
      <c r="K60" s="164"/>
      <c r="L60" s="164"/>
      <c r="M60" s="164"/>
      <c r="N60" s="143"/>
      <c r="O60" s="165" t="s">
        <v>129</v>
      </c>
      <c r="P60" s="4"/>
      <c r="Q60" s="4"/>
      <c r="R60" s="4"/>
      <c r="S60" s="4"/>
      <c r="T60" s="4"/>
      <c r="U60" s="4"/>
      <c r="V60" s="4"/>
      <c r="W60" s="4"/>
      <c r="X60" s="4"/>
      <c r="Y60" s="4"/>
      <c r="Z60" s="4"/>
    </row>
    <row r="61" spans="1:26" s="26" customFormat="1" ht="37.15" customHeight="1" thickBot="1" x14ac:dyDescent="0.3">
      <c r="A61" s="189">
        <v>1</v>
      </c>
      <c r="B61" s="190" t="s">
        <v>130</v>
      </c>
      <c r="C61" s="190"/>
      <c r="D61" s="190"/>
      <c r="E61" s="190"/>
      <c r="F61" s="191"/>
      <c r="G61" s="192"/>
      <c r="H61" s="193"/>
      <c r="I61" s="194" t="s">
        <v>131</v>
      </c>
      <c r="J61" s="195">
        <v>8</v>
      </c>
      <c r="K61" s="164"/>
      <c r="L61" s="164"/>
      <c r="M61" s="164"/>
      <c r="N61" s="143"/>
      <c r="O61" s="196">
        <f>J61</f>
        <v>8</v>
      </c>
      <c r="P61" s="4"/>
      <c r="Q61" s="4"/>
      <c r="R61" s="4"/>
      <c r="S61" s="4"/>
      <c r="T61" s="4"/>
      <c r="U61" s="4"/>
      <c r="V61" s="4"/>
      <c r="W61" s="4"/>
      <c r="X61" s="4"/>
      <c r="Y61" s="4"/>
      <c r="Z61" s="4"/>
    </row>
    <row r="62" spans="1:26" s="26" customFormat="1" ht="29.45" customHeight="1" thickBot="1" x14ac:dyDescent="0.3">
      <c r="A62" s="197">
        <v>2</v>
      </c>
      <c r="B62" s="172" t="s">
        <v>132</v>
      </c>
      <c r="C62" s="172"/>
      <c r="D62" s="172"/>
      <c r="E62" s="172"/>
      <c r="F62" s="168"/>
      <c r="G62" s="198"/>
      <c r="H62" s="199"/>
      <c r="I62" s="200" t="s">
        <v>131</v>
      </c>
      <c r="J62" s="201">
        <v>7</v>
      </c>
      <c r="K62" s="164"/>
      <c r="L62" s="164"/>
      <c r="M62" s="164"/>
      <c r="N62" s="143"/>
      <c r="O62" s="196">
        <f>J62</f>
        <v>7</v>
      </c>
      <c r="P62" s="4"/>
      <c r="Q62" s="4"/>
      <c r="R62" s="4"/>
      <c r="S62" s="4"/>
      <c r="T62" s="4"/>
      <c r="U62" s="4"/>
      <c r="V62" s="4"/>
      <c r="W62" s="4"/>
      <c r="X62" s="4"/>
      <c r="Y62" s="4"/>
      <c r="Z62" s="4"/>
    </row>
    <row r="63" spans="1:26" s="26" customFormat="1" ht="37.9" customHeight="1" thickBot="1" x14ac:dyDescent="0.3">
      <c r="A63" s="202">
        <v>3</v>
      </c>
      <c r="B63" s="203" t="s">
        <v>133</v>
      </c>
      <c r="C63" s="203"/>
      <c r="D63" s="203"/>
      <c r="E63" s="203"/>
      <c r="F63" s="204"/>
      <c r="G63" s="205"/>
      <c r="H63" s="206"/>
      <c r="I63" s="207" t="s">
        <v>131</v>
      </c>
      <c r="J63" s="208">
        <v>7</v>
      </c>
      <c r="K63" s="164"/>
      <c r="L63" s="164"/>
      <c r="M63" s="164"/>
      <c r="N63" s="143"/>
      <c r="O63" s="196">
        <f>J63</f>
        <v>7</v>
      </c>
      <c r="P63" s="4"/>
      <c r="Q63" s="4"/>
      <c r="R63" s="4"/>
      <c r="S63" s="4"/>
      <c r="T63" s="4"/>
      <c r="U63" s="4"/>
      <c r="V63" s="4"/>
      <c r="W63" s="4"/>
      <c r="X63" s="4"/>
      <c r="Y63" s="4"/>
      <c r="Z63" s="4"/>
    </row>
    <row r="64" spans="1:26" s="26" customFormat="1" ht="15.75" customHeight="1" thickBot="1" x14ac:dyDescent="0.3">
      <c r="A64" s="209" t="s">
        <v>134</v>
      </c>
      <c r="B64" s="210"/>
      <c r="C64" s="210"/>
      <c r="D64" s="210"/>
      <c r="E64" s="210"/>
      <c r="F64" s="210"/>
      <c r="G64" s="210"/>
      <c r="H64" s="210"/>
      <c r="I64" s="211"/>
      <c r="J64" s="107">
        <f>J61+J62+J63</f>
        <v>22</v>
      </c>
      <c r="K64" s="176"/>
      <c r="L64" s="176"/>
      <c r="M64" s="176"/>
      <c r="N64" s="143"/>
      <c r="O64" s="120"/>
      <c r="P64" s="4"/>
      <c r="Q64" s="4"/>
      <c r="R64" s="4"/>
      <c r="S64" s="4"/>
      <c r="T64" s="4"/>
      <c r="U64" s="4"/>
      <c r="V64" s="4"/>
      <c r="W64" s="4"/>
      <c r="X64" s="4"/>
      <c r="Y64" s="4"/>
      <c r="Z64" s="4"/>
    </row>
    <row r="65" spans="1:26" s="26" customFormat="1" ht="15.75" customHeight="1" thickTop="1" thickBot="1" x14ac:dyDescent="0.3">
      <c r="A65" s="212" t="s">
        <v>135</v>
      </c>
      <c r="B65" s="213"/>
      <c r="C65" s="213"/>
      <c r="D65" s="213"/>
      <c r="E65" s="213"/>
      <c r="F65" s="213"/>
      <c r="G65" s="213"/>
      <c r="H65" s="213"/>
      <c r="I65" s="213"/>
      <c r="J65" s="214"/>
      <c r="K65" s="215"/>
      <c r="L65" s="215"/>
      <c r="M65" s="176"/>
      <c r="N65" s="143"/>
      <c r="O65" s="216">
        <f>SUM(O61:O63)</f>
        <v>22</v>
      </c>
      <c r="P65" s="4"/>
      <c r="Q65" s="4"/>
      <c r="R65" s="4"/>
      <c r="S65" s="4"/>
      <c r="T65" s="4"/>
      <c r="U65" s="4"/>
      <c r="V65" s="4"/>
      <c r="W65" s="4"/>
      <c r="X65" s="4"/>
      <c r="Y65" s="4"/>
      <c r="Z65" s="4"/>
    </row>
    <row r="66" spans="1:26" s="26" customFormat="1" ht="15.75" customHeight="1" x14ac:dyDescent="0.25">
      <c r="A66" s="183"/>
      <c r="B66" s="183"/>
      <c r="C66" s="183"/>
      <c r="D66" s="183"/>
      <c r="E66" s="183"/>
      <c r="F66" s="183"/>
      <c r="G66" s="183"/>
      <c r="H66" s="183"/>
      <c r="I66" s="183"/>
      <c r="J66" s="183"/>
      <c r="K66" s="183"/>
      <c r="L66" s="183"/>
      <c r="M66" s="183"/>
      <c r="N66" s="183"/>
      <c r="O66" s="183"/>
      <c r="P66" s="4"/>
      <c r="Q66" s="4"/>
      <c r="R66" s="4"/>
      <c r="S66" s="4"/>
      <c r="T66" s="4"/>
      <c r="U66" s="4"/>
      <c r="V66" s="4"/>
      <c r="W66" s="4"/>
      <c r="X66" s="4"/>
      <c r="Y66" s="4"/>
      <c r="Z66" s="4"/>
    </row>
    <row r="67" spans="1:26" s="26" customFormat="1" ht="15.75" customHeight="1" thickBot="1" x14ac:dyDescent="0.3">
      <c r="A67" s="183"/>
      <c r="B67" s="183"/>
      <c r="C67" s="183"/>
      <c r="D67" s="183"/>
      <c r="E67" s="183"/>
      <c r="F67" s="183"/>
      <c r="G67" s="183"/>
      <c r="H67" s="183"/>
      <c r="I67" s="183"/>
      <c r="J67" s="183"/>
      <c r="K67" s="183"/>
      <c r="L67" s="183"/>
      <c r="M67" s="183"/>
      <c r="N67" s="183"/>
      <c r="O67" s="183"/>
      <c r="P67" s="4"/>
      <c r="Q67" s="4"/>
      <c r="R67" s="4"/>
      <c r="S67" s="4"/>
      <c r="T67" s="4"/>
      <c r="U67" s="4"/>
      <c r="V67" s="4"/>
      <c r="W67" s="4"/>
      <c r="X67" s="4"/>
      <c r="Y67" s="4"/>
      <c r="Z67" s="4"/>
    </row>
    <row r="68" spans="1:26" s="26" customFormat="1" ht="27" customHeight="1" thickBot="1" x14ac:dyDescent="0.3">
      <c r="A68" s="217" t="s">
        <v>136</v>
      </c>
      <c r="B68" s="218"/>
      <c r="C68" s="218"/>
      <c r="D68" s="218"/>
      <c r="E68" s="218"/>
      <c r="F68" s="218"/>
      <c r="G68" s="218"/>
      <c r="H68" s="218"/>
      <c r="I68" s="218"/>
      <c r="J68" s="218"/>
      <c r="K68" s="218"/>
      <c r="L68" s="218"/>
      <c r="M68" s="218"/>
      <c r="N68" s="218"/>
      <c r="O68" s="219"/>
      <c r="P68" s="4"/>
      <c r="Q68" s="4"/>
      <c r="R68" s="4"/>
      <c r="S68" s="4"/>
      <c r="T68" s="4"/>
      <c r="U68" s="4"/>
      <c r="V68" s="4"/>
      <c r="W68" s="4"/>
      <c r="X68" s="4"/>
      <c r="Y68" s="4"/>
      <c r="Z68" s="4"/>
    </row>
    <row r="69" spans="1:26" s="26" customFormat="1" ht="15.75" customHeight="1" thickBot="1" x14ac:dyDescent="0.3">
      <c r="A69" s="144"/>
      <c r="B69" s="73"/>
      <c r="C69" s="73"/>
      <c r="D69" s="73"/>
      <c r="E69" s="73"/>
      <c r="F69" s="73"/>
      <c r="G69" s="73"/>
      <c r="H69" s="73"/>
      <c r="I69" s="73"/>
      <c r="J69" s="73"/>
      <c r="K69" s="73"/>
      <c r="L69" s="73"/>
      <c r="M69" s="73"/>
      <c r="N69" s="73"/>
      <c r="O69" s="103"/>
      <c r="P69" s="4"/>
      <c r="Q69" s="4"/>
      <c r="R69" s="4"/>
      <c r="S69" s="4"/>
      <c r="T69" s="4"/>
      <c r="U69" s="4"/>
      <c r="V69" s="4"/>
      <c r="W69" s="4"/>
      <c r="X69" s="4"/>
      <c r="Y69" s="4"/>
      <c r="Z69" s="4"/>
    </row>
    <row r="70" spans="1:26" s="26" customFormat="1" ht="15.75" customHeight="1" thickTop="1" x14ac:dyDescent="0.25">
      <c r="A70" s="220" t="s">
        <v>30</v>
      </c>
      <c r="B70" s="221"/>
      <c r="C70" s="221"/>
      <c r="D70" s="221"/>
      <c r="E70" s="221"/>
      <c r="F70" s="221"/>
      <c r="G70" s="221"/>
      <c r="H70" s="221"/>
      <c r="I70" s="221"/>
      <c r="J70" s="221"/>
      <c r="K70" s="222"/>
      <c r="L70" s="223"/>
      <c r="M70" s="223"/>
      <c r="N70" s="224"/>
      <c r="O70" s="225">
        <f>O11</f>
        <v>18.190000000000001</v>
      </c>
      <c r="P70" s="4"/>
      <c r="Q70" s="4"/>
      <c r="R70" s="4"/>
      <c r="S70" s="4"/>
      <c r="T70" s="4"/>
      <c r="U70" s="4"/>
      <c r="V70" s="4"/>
      <c r="W70" s="4"/>
      <c r="X70" s="4"/>
      <c r="Y70" s="4"/>
      <c r="Z70" s="4"/>
    </row>
    <row r="71" spans="1:26" s="26" customFormat="1" ht="15.75" customHeight="1" x14ac:dyDescent="0.25">
      <c r="A71" s="226" t="s">
        <v>137</v>
      </c>
      <c r="B71" s="227"/>
      <c r="C71" s="227"/>
      <c r="D71" s="227"/>
      <c r="E71" s="227"/>
      <c r="F71" s="227"/>
      <c r="G71" s="227"/>
      <c r="H71" s="227"/>
      <c r="I71" s="227"/>
      <c r="J71" s="227"/>
      <c r="K71" s="228"/>
      <c r="L71" s="223"/>
      <c r="M71" s="223"/>
      <c r="N71" s="224"/>
      <c r="O71" s="229">
        <f>O57</f>
        <v>29.5</v>
      </c>
      <c r="P71" s="4"/>
      <c r="Q71" s="4"/>
      <c r="R71" s="4"/>
      <c r="S71" s="4"/>
      <c r="T71" s="4"/>
      <c r="U71" s="4"/>
      <c r="V71" s="4"/>
      <c r="W71" s="4"/>
      <c r="X71" s="4"/>
      <c r="Y71" s="4"/>
      <c r="Z71" s="4"/>
    </row>
    <row r="72" spans="1:26" s="26" customFormat="1" ht="15.75" customHeight="1" x14ac:dyDescent="0.25">
      <c r="A72" s="226" t="s">
        <v>135</v>
      </c>
      <c r="B72" s="227"/>
      <c r="C72" s="227"/>
      <c r="D72" s="227"/>
      <c r="E72" s="227"/>
      <c r="F72" s="227"/>
      <c r="G72" s="227"/>
      <c r="H72" s="227"/>
      <c r="I72" s="227"/>
      <c r="J72" s="227"/>
      <c r="K72" s="228"/>
      <c r="L72" s="223"/>
      <c r="M72" s="223"/>
      <c r="N72" s="224"/>
      <c r="O72" s="230">
        <f>O65</f>
        <v>22</v>
      </c>
      <c r="P72" s="4"/>
      <c r="Q72" s="4"/>
      <c r="R72" s="4"/>
      <c r="S72" s="4"/>
      <c r="T72" s="4"/>
      <c r="U72" s="4"/>
      <c r="V72" s="4"/>
      <c r="W72" s="4"/>
      <c r="X72" s="4"/>
      <c r="Y72" s="4"/>
      <c r="Z72" s="4"/>
    </row>
    <row r="73" spans="1:26" s="26" customFormat="1" ht="15.75" customHeight="1" thickBot="1" x14ac:dyDescent="0.3">
      <c r="A73" s="231" t="s">
        <v>138</v>
      </c>
      <c r="B73" s="232"/>
      <c r="C73" s="232"/>
      <c r="D73" s="232"/>
      <c r="E73" s="232"/>
      <c r="F73" s="232"/>
      <c r="G73" s="232"/>
      <c r="H73" s="232"/>
      <c r="I73" s="232"/>
      <c r="J73" s="233" t="s">
        <v>139</v>
      </c>
      <c r="K73" s="234" t="s">
        <v>12</v>
      </c>
      <c r="L73" s="223"/>
      <c r="M73" s="223"/>
      <c r="N73" s="224"/>
      <c r="O73" s="230"/>
      <c r="P73" s="4"/>
      <c r="Q73" s="4"/>
      <c r="R73" s="4"/>
      <c r="S73" s="4"/>
      <c r="T73" s="4"/>
      <c r="U73" s="4"/>
      <c r="V73" s="4"/>
      <c r="W73" s="4"/>
      <c r="X73" s="4"/>
      <c r="Y73" s="4"/>
      <c r="Z73" s="4"/>
    </row>
    <row r="74" spans="1:26" s="26" customFormat="1" ht="31.15" customHeight="1" thickTop="1" thickBot="1" x14ac:dyDescent="0.3">
      <c r="A74" s="235" t="s">
        <v>140</v>
      </c>
      <c r="B74" s="236"/>
      <c r="C74" s="236"/>
      <c r="D74" s="236"/>
      <c r="E74" s="236"/>
      <c r="F74" s="236"/>
      <c r="G74" s="236"/>
      <c r="H74" s="236"/>
      <c r="I74" s="236"/>
      <c r="J74" s="236"/>
      <c r="K74" s="237"/>
      <c r="L74" s="238"/>
      <c r="M74" s="239"/>
      <c r="N74" s="27"/>
      <c r="O74" s="28">
        <f>SUM(O70:O72)</f>
        <v>69.69</v>
      </c>
      <c r="P74" s="4"/>
      <c r="Q74" s="4"/>
      <c r="R74" s="4"/>
      <c r="S74" s="4"/>
      <c r="T74" s="4"/>
      <c r="U74" s="4"/>
      <c r="V74" s="4"/>
      <c r="W74" s="4"/>
      <c r="X74" s="4"/>
      <c r="Y74" s="4"/>
      <c r="Z74" s="4"/>
    </row>
    <row r="75" spans="1:26" s="26" customFormat="1" ht="15.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sheetData>
  <sheetProtection algorithmName="SHA-512" hashValue="fXqbDZLwoafE6PJyM1rxuQuav2EAwENgqp+XiAnwStVkcGEKrJAkrINg9LU2PeKkSVoM9oa/cWnfM1U1U78BSg==" saltValue="2dg3U32y2D7dYE5Ev8l2kg=="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14:M14"/>
    <mergeCell ref="A15:B15"/>
    <mergeCell ref="D15:M15"/>
    <mergeCell ref="A17:B17"/>
    <mergeCell ref="E17:M17"/>
    <mergeCell ref="A19:B19"/>
    <mergeCell ref="E19:M19"/>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E3"/>
    <mergeCell ref="F1:O1"/>
    <mergeCell ref="F2:O2"/>
    <mergeCell ref="F3:O3"/>
    <mergeCell ref="A4:D4"/>
    <mergeCell ref="E4:G4"/>
  </mergeCells>
  <dataValidations count="6">
    <dataValidation type="decimal" allowBlank="1" showInputMessage="1" showErrorMessage="1" errorTitle="Error General" error="La evaluación de hoja de vida no puede superar los 30 PUNTOS" sqref="O11">
      <formula1>0</formula1>
      <formula2>30</formula2>
    </dataValidation>
    <dataValidation type="decimal" allowBlank="1" showInputMessage="1" showErrorMessage="1" errorTitle="Error Formacion Academica" error="La formacion academica no puede superar los 10 PUNTOS" sqref="O23">
      <formula1>0</formula1>
      <formula2>9</formula2>
    </dataValidation>
    <dataValidation allowBlank="1" showInputMessage="1" showErrorMessage="1" errorTitle="Error Doctorado" error="El doctorado no puede superar los 6 PUNTOS" sqref="O21"/>
    <dataValidation allowBlank="1" showInputMessage="1" showErrorMessage="1" errorTitle="Error Maestrias" error="La maestria no puede superar los 3 PUNTOS" sqref="O19"/>
    <dataValidation allowBlank="1" showInputMessage="1" showErrorMessage="1" errorTitle="Error Especializacion" error="La especializacion no puede superar 1 PUNTO" sqref="O17"/>
    <dataValidation type="decimal" allowBlank="1" showInputMessage="1" showErrorMessage="1" errorTitle="Error Pregado" error="El pregrado no puede superar los 4 PUNTOS" sqref="O15">
      <formula1>0</formula1>
      <formula2>4</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workbookViewId="0">
      <selection activeCell="E17" sqref="E17:M17"/>
    </sheetView>
  </sheetViews>
  <sheetFormatPr baseColWidth="10" defaultRowHeight="15" x14ac:dyDescent="0.25"/>
  <cols>
    <col min="1" max="1" width="9.5703125" style="245" customWidth="1"/>
    <col min="2" max="2" width="11.140625" style="245" customWidth="1"/>
    <col min="3" max="3" width="17.28515625" style="245" customWidth="1"/>
    <col min="4" max="4" width="11.42578125" style="245" hidden="1" customWidth="1"/>
    <col min="5" max="5" width="8.28515625" style="245" customWidth="1"/>
    <col min="6" max="6" width="8.85546875" style="245" customWidth="1"/>
    <col min="7" max="7" width="6.140625" style="245" customWidth="1"/>
    <col min="8" max="8" width="11.42578125" style="245"/>
    <col min="9" max="9" width="13.42578125" style="245" customWidth="1"/>
    <col min="10" max="10" width="13.28515625" style="245" customWidth="1"/>
    <col min="11" max="12" width="12.42578125" style="245" customWidth="1"/>
    <col min="13" max="13" width="11.42578125" style="245"/>
    <col min="14" max="14" width="5.5703125" style="245" customWidth="1"/>
    <col min="15" max="15" width="14.5703125" style="245" customWidth="1"/>
    <col min="16" max="16" width="11.42578125" style="245"/>
    <col min="17" max="17" width="11.85546875" style="245" bestFit="1" customWidth="1"/>
    <col min="18" max="257" width="11.42578125" style="245"/>
    <col min="258" max="258" width="10.140625" style="245" customWidth="1"/>
    <col min="259" max="259" width="10.5703125" style="245" customWidth="1"/>
    <col min="260" max="260" width="12.5703125" style="245" customWidth="1"/>
    <col min="261" max="261" width="0" style="245" hidden="1" customWidth="1"/>
    <col min="262" max="262" width="11.28515625" style="245" customWidth="1"/>
    <col min="263" max="264" width="11.42578125" style="245"/>
    <col min="265" max="265" width="13.42578125" style="245" customWidth="1"/>
    <col min="266" max="266" width="12.140625" style="245" customWidth="1"/>
    <col min="267" max="268" width="12.42578125" style="245" customWidth="1"/>
    <col min="269" max="269" width="11.42578125" style="245"/>
    <col min="270" max="270" width="5.5703125" style="245" customWidth="1"/>
    <col min="271" max="271" width="14.140625" style="245" customWidth="1"/>
    <col min="272" max="513" width="11.42578125" style="245"/>
    <col min="514" max="514" width="10.140625" style="245" customWidth="1"/>
    <col min="515" max="515" width="10.5703125" style="245" customWidth="1"/>
    <col min="516" max="516" width="12.5703125" style="245" customWidth="1"/>
    <col min="517" max="517" width="0" style="245" hidden="1" customWidth="1"/>
    <col min="518" max="518" width="11.28515625" style="245" customWidth="1"/>
    <col min="519" max="520" width="11.42578125" style="245"/>
    <col min="521" max="521" width="13.42578125" style="245" customWidth="1"/>
    <col min="522" max="522" width="12.140625" style="245" customWidth="1"/>
    <col min="523" max="524" width="12.42578125" style="245" customWidth="1"/>
    <col min="525" max="525" width="11.42578125" style="245"/>
    <col min="526" max="526" width="5.5703125" style="245" customWidth="1"/>
    <col min="527" max="527" width="14.140625" style="245" customWidth="1"/>
    <col min="528" max="769" width="11.42578125" style="245"/>
    <col min="770" max="770" width="10.140625" style="245" customWidth="1"/>
    <col min="771" max="771" width="10.5703125" style="245" customWidth="1"/>
    <col min="772" max="772" width="12.5703125" style="245" customWidth="1"/>
    <col min="773" max="773" width="0" style="245" hidden="1" customWidth="1"/>
    <col min="774" max="774" width="11.28515625" style="245" customWidth="1"/>
    <col min="775" max="776" width="11.42578125" style="245"/>
    <col min="777" max="777" width="13.42578125" style="245" customWidth="1"/>
    <col min="778" max="778" width="12.140625" style="245" customWidth="1"/>
    <col min="779" max="780" width="12.42578125" style="245" customWidth="1"/>
    <col min="781" max="781" width="11.42578125" style="245"/>
    <col min="782" max="782" width="5.5703125" style="245" customWidth="1"/>
    <col min="783" max="783" width="14.140625" style="245" customWidth="1"/>
    <col min="784" max="1025" width="11.42578125" style="245"/>
    <col min="1026" max="1026" width="10.140625" style="245" customWidth="1"/>
    <col min="1027" max="1027" width="10.5703125" style="245" customWidth="1"/>
    <col min="1028" max="1028" width="12.5703125" style="245" customWidth="1"/>
    <col min="1029" max="1029" width="0" style="245" hidden="1" customWidth="1"/>
    <col min="1030" max="1030" width="11.28515625" style="245" customWidth="1"/>
    <col min="1031" max="1032" width="11.42578125" style="245"/>
    <col min="1033" max="1033" width="13.42578125" style="245" customWidth="1"/>
    <col min="1034" max="1034" width="12.140625" style="245" customWidth="1"/>
    <col min="1035" max="1036" width="12.42578125" style="245" customWidth="1"/>
    <col min="1037" max="1037" width="11.42578125" style="245"/>
    <col min="1038" max="1038" width="5.5703125" style="245" customWidth="1"/>
    <col min="1039" max="1039" width="14.140625" style="245" customWidth="1"/>
    <col min="1040" max="1281" width="11.42578125" style="245"/>
    <col min="1282" max="1282" width="10.140625" style="245" customWidth="1"/>
    <col min="1283" max="1283" width="10.5703125" style="245" customWidth="1"/>
    <col min="1284" max="1284" width="12.5703125" style="245" customWidth="1"/>
    <col min="1285" max="1285" width="0" style="245" hidden="1" customWidth="1"/>
    <col min="1286" max="1286" width="11.28515625" style="245" customWidth="1"/>
    <col min="1287" max="1288" width="11.42578125" style="245"/>
    <col min="1289" max="1289" width="13.42578125" style="245" customWidth="1"/>
    <col min="1290" max="1290" width="12.140625" style="245" customWidth="1"/>
    <col min="1291" max="1292" width="12.42578125" style="245" customWidth="1"/>
    <col min="1293" max="1293" width="11.42578125" style="245"/>
    <col min="1294" max="1294" width="5.5703125" style="245" customWidth="1"/>
    <col min="1295" max="1295" width="14.140625" style="245" customWidth="1"/>
    <col min="1296" max="1537" width="11.42578125" style="245"/>
    <col min="1538" max="1538" width="10.140625" style="245" customWidth="1"/>
    <col min="1539" max="1539" width="10.5703125" style="245" customWidth="1"/>
    <col min="1540" max="1540" width="12.5703125" style="245" customWidth="1"/>
    <col min="1541" max="1541" width="0" style="245" hidden="1" customWidth="1"/>
    <col min="1542" max="1542" width="11.28515625" style="245" customWidth="1"/>
    <col min="1543" max="1544" width="11.42578125" style="245"/>
    <col min="1545" max="1545" width="13.42578125" style="245" customWidth="1"/>
    <col min="1546" max="1546" width="12.140625" style="245" customWidth="1"/>
    <col min="1547" max="1548" width="12.42578125" style="245" customWidth="1"/>
    <col min="1549" max="1549" width="11.42578125" style="245"/>
    <col min="1550" max="1550" width="5.5703125" style="245" customWidth="1"/>
    <col min="1551" max="1551" width="14.140625" style="245" customWidth="1"/>
    <col min="1552" max="1793" width="11.42578125" style="245"/>
    <col min="1794" max="1794" width="10.140625" style="245" customWidth="1"/>
    <col min="1795" max="1795" width="10.5703125" style="245" customWidth="1"/>
    <col min="1796" max="1796" width="12.5703125" style="245" customWidth="1"/>
    <col min="1797" max="1797" width="0" style="245" hidden="1" customWidth="1"/>
    <col min="1798" max="1798" width="11.28515625" style="245" customWidth="1"/>
    <col min="1799" max="1800" width="11.42578125" style="245"/>
    <col min="1801" max="1801" width="13.42578125" style="245" customWidth="1"/>
    <col min="1802" max="1802" width="12.140625" style="245" customWidth="1"/>
    <col min="1803" max="1804" width="12.42578125" style="245" customWidth="1"/>
    <col min="1805" max="1805" width="11.42578125" style="245"/>
    <col min="1806" max="1806" width="5.5703125" style="245" customWidth="1"/>
    <col min="1807" max="1807" width="14.140625" style="245" customWidth="1"/>
    <col min="1808" max="2049" width="11.42578125" style="245"/>
    <col min="2050" max="2050" width="10.140625" style="245" customWidth="1"/>
    <col min="2051" max="2051" width="10.5703125" style="245" customWidth="1"/>
    <col min="2052" max="2052" width="12.5703125" style="245" customWidth="1"/>
    <col min="2053" max="2053" width="0" style="245" hidden="1" customWidth="1"/>
    <col min="2054" max="2054" width="11.28515625" style="245" customWidth="1"/>
    <col min="2055" max="2056" width="11.42578125" style="245"/>
    <col min="2057" max="2057" width="13.42578125" style="245" customWidth="1"/>
    <col min="2058" max="2058" width="12.140625" style="245" customWidth="1"/>
    <col min="2059" max="2060" width="12.42578125" style="245" customWidth="1"/>
    <col min="2061" max="2061" width="11.42578125" style="245"/>
    <col min="2062" max="2062" width="5.5703125" style="245" customWidth="1"/>
    <col min="2063" max="2063" width="14.140625" style="245" customWidth="1"/>
    <col min="2064" max="2305" width="11.42578125" style="245"/>
    <col min="2306" max="2306" width="10.140625" style="245" customWidth="1"/>
    <col min="2307" max="2307" width="10.5703125" style="245" customWidth="1"/>
    <col min="2308" max="2308" width="12.5703125" style="245" customWidth="1"/>
    <col min="2309" max="2309" width="0" style="245" hidden="1" customWidth="1"/>
    <col min="2310" max="2310" width="11.28515625" style="245" customWidth="1"/>
    <col min="2311" max="2312" width="11.42578125" style="245"/>
    <col min="2313" max="2313" width="13.42578125" style="245" customWidth="1"/>
    <col min="2314" max="2314" width="12.140625" style="245" customWidth="1"/>
    <col min="2315" max="2316" width="12.42578125" style="245" customWidth="1"/>
    <col min="2317" max="2317" width="11.42578125" style="245"/>
    <col min="2318" max="2318" width="5.5703125" style="245" customWidth="1"/>
    <col min="2319" max="2319" width="14.140625" style="245" customWidth="1"/>
    <col min="2320" max="2561" width="11.42578125" style="245"/>
    <col min="2562" max="2562" width="10.140625" style="245" customWidth="1"/>
    <col min="2563" max="2563" width="10.5703125" style="245" customWidth="1"/>
    <col min="2564" max="2564" width="12.5703125" style="245" customWidth="1"/>
    <col min="2565" max="2565" width="0" style="245" hidden="1" customWidth="1"/>
    <col min="2566" max="2566" width="11.28515625" style="245" customWidth="1"/>
    <col min="2567" max="2568" width="11.42578125" style="245"/>
    <col min="2569" max="2569" width="13.42578125" style="245" customWidth="1"/>
    <col min="2570" max="2570" width="12.140625" style="245" customWidth="1"/>
    <col min="2571" max="2572" width="12.42578125" style="245" customWidth="1"/>
    <col min="2573" max="2573" width="11.42578125" style="245"/>
    <col min="2574" max="2574" width="5.5703125" style="245" customWidth="1"/>
    <col min="2575" max="2575" width="14.140625" style="245" customWidth="1"/>
    <col min="2576" max="2817" width="11.42578125" style="245"/>
    <col min="2818" max="2818" width="10.140625" style="245" customWidth="1"/>
    <col min="2819" max="2819" width="10.5703125" style="245" customWidth="1"/>
    <col min="2820" max="2820" width="12.5703125" style="245" customWidth="1"/>
    <col min="2821" max="2821" width="0" style="245" hidden="1" customWidth="1"/>
    <col min="2822" max="2822" width="11.28515625" style="245" customWidth="1"/>
    <col min="2823" max="2824" width="11.42578125" style="245"/>
    <col min="2825" max="2825" width="13.42578125" style="245" customWidth="1"/>
    <col min="2826" max="2826" width="12.140625" style="245" customWidth="1"/>
    <col min="2827" max="2828" width="12.42578125" style="245" customWidth="1"/>
    <col min="2829" max="2829" width="11.42578125" style="245"/>
    <col min="2830" max="2830" width="5.5703125" style="245" customWidth="1"/>
    <col min="2831" max="2831" width="14.140625" style="245" customWidth="1"/>
    <col min="2832" max="3073" width="11.42578125" style="245"/>
    <col min="3074" max="3074" width="10.140625" style="245" customWidth="1"/>
    <col min="3075" max="3075" width="10.5703125" style="245" customWidth="1"/>
    <col min="3076" max="3076" width="12.5703125" style="245" customWidth="1"/>
    <col min="3077" max="3077" width="0" style="245" hidden="1" customWidth="1"/>
    <col min="3078" max="3078" width="11.28515625" style="245" customWidth="1"/>
    <col min="3079" max="3080" width="11.42578125" style="245"/>
    <col min="3081" max="3081" width="13.42578125" style="245" customWidth="1"/>
    <col min="3082" max="3082" width="12.140625" style="245" customWidth="1"/>
    <col min="3083" max="3084" width="12.42578125" style="245" customWidth="1"/>
    <col min="3085" max="3085" width="11.42578125" style="245"/>
    <col min="3086" max="3086" width="5.5703125" style="245" customWidth="1"/>
    <col min="3087" max="3087" width="14.140625" style="245" customWidth="1"/>
    <col min="3088" max="3329" width="11.42578125" style="245"/>
    <col min="3330" max="3330" width="10.140625" style="245" customWidth="1"/>
    <col min="3331" max="3331" width="10.5703125" style="245" customWidth="1"/>
    <col min="3332" max="3332" width="12.5703125" style="245" customWidth="1"/>
    <col min="3333" max="3333" width="0" style="245" hidden="1" customWidth="1"/>
    <col min="3334" max="3334" width="11.28515625" style="245" customWidth="1"/>
    <col min="3335" max="3336" width="11.42578125" style="245"/>
    <col min="3337" max="3337" width="13.42578125" style="245" customWidth="1"/>
    <col min="3338" max="3338" width="12.140625" style="245" customWidth="1"/>
    <col min="3339" max="3340" width="12.42578125" style="245" customWidth="1"/>
    <col min="3341" max="3341" width="11.42578125" style="245"/>
    <col min="3342" max="3342" width="5.5703125" style="245" customWidth="1"/>
    <col min="3343" max="3343" width="14.140625" style="245" customWidth="1"/>
    <col min="3344" max="3585" width="11.42578125" style="245"/>
    <col min="3586" max="3586" width="10.140625" style="245" customWidth="1"/>
    <col min="3587" max="3587" width="10.5703125" style="245" customWidth="1"/>
    <col min="3588" max="3588" width="12.5703125" style="245" customWidth="1"/>
    <col min="3589" max="3589" width="0" style="245" hidden="1" customWidth="1"/>
    <col min="3590" max="3590" width="11.28515625" style="245" customWidth="1"/>
    <col min="3591" max="3592" width="11.42578125" style="245"/>
    <col min="3593" max="3593" width="13.42578125" style="245" customWidth="1"/>
    <col min="3594" max="3594" width="12.140625" style="245" customWidth="1"/>
    <col min="3595" max="3596" width="12.42578125" style="245" customWidth="1"/>
    <col min="3597" max="3597" width="11.42578125" style="245"/>
    <col min="3598" max="3598" width="5.5703125" style="245" customWidth="1"/>
    <col min="3599" max="3599" width="14.140625" style="245" customWidth="1"/>
    <col min="3600" max="3841" width="11.42578125" style="245"/>
    <col min="3842" max="3842" width="10.140625" style="245" customWidth="1"/>
    <col min="3843" max="3843" width="10.5703125" style="245" customWidth="1"/>
    <col min="3844" max="3844" width="12.5703125" style="245" customWidth="1"/>
    <col min="3845" max="3845" width="0" style="245" hidden="1" customWidth="1"/>
    <col min="3846" max="3846" width="11.28515625" style="245" customWidth="1"/>
    <col min="3847" max="3848" width="11.42578125" style="245"/>
    <col min="3849" max="3849" width="13.42578125" style="245" customWidth="1"/>
    <col min="3850" max="3850" width="12.140625" style="245" customWidth="1"/>
    <col min="3851" max="3852" width="12.42578125" style="245" customWidth="1"/>
    <col min="3853" max="3853" width="11.42578125" style="245"/>
    <col min="3854" max="3854" width="5.5703125" style="245" customWidth="1"/>
    <col min="3855" max="3855" width="14.140625" style="245" customWidth="1"/>
    <col min="3856" max="4097" width="11.42578125" style="245"/>
    <col min="4098" max="4098" width="10.140625" style="245" customWidth="1"/>
    <col min="4099" max="4099" width="10.5703125" style="245" customWidth="1"/>
    <col min="4100" max="4100" width="12.5703125" style="245" customWidth="1"/>
    <col min="4101" max="4101" width="0" style="245" hidden="1" customWidth="1"/>
    <col min="4102" max="4102" width="11.28515625" style="245" customWidth="1"/>
    <col min="4103" max="4104" width="11.42578125" style="245"/>
    <col min="4105" max="4105" width="13.42578125" style="245" customWidth="1"/>
    <col min="4106" max="4106" width="12.140625" style="245" customWidth="1"/>
    <col min="4107" max="4108" width="12.42578125" style="245" customWidth="1"/>
    <col min="4109" max="4109" width="11.42578125" style="245"/>
    <col min="4110" max="4110" width="5.5703125" style="245" customWidth="1"/>
    <col min="4111" max="4111" width="14.140625" style="245" customWidth="1"/>
    <col min="4112" max="4353" width="11.42578125" style="245"/>
    <col min="4354" max="4354" width="10.140625" style="245" customWidth="1"/>
    <col min="4355" max="4355" width="10.5703125" style="245" customWidth="1"/>
    <col min="4356" max="4356" width="12.5703125" style="245" customWidth="1"/>
    <col min="4357" max="4357" width="0" style="245" hidden="1" customWidth="1"/>
    <col min="4358" max="4358" width="11.28515625" style="245" customWidth="1"/>
    <col min="4359" max="4360" width="11.42578125" style="245"/>
    <col min="4361" max="4361" width="13.42578125" style="245" customWidth="1"/>
    <col min="4362" max="4362" width="12.140625" style="245" customWidth="1"/>
    <col min="4363" max="4364" width="12.42578125" style="245" customWidth="1"/>
    <col min="4365" max="4365" width="11.42578125" style="245"/>
    <col min="4366" max="4366" width="5.5703125" style="245" customWidth="1"/>
    <col min="4367" max="4367" width="14.140625" style="245" customWidth="1"/>
    <col min="4368" max="4609" width="11.42578125" style="245"/>
    <col min="4610" max="4610" width="10.140625" style="245" customWidth="1"/>
    <col min="4611" max="4611" width="10.5703125" style="245" customWidth="1"/>
    <col min="4612" max="4612" width="12.5703125" style="245" customWidth="1"/>
    <col min="4613" max="4613" width="0" style="245" hidden="1" customWidth="1"/>
    <col min="4614" max="4614" width="11.28515625" style="245" customWidth="1"/>
    <col min="4615" max="4616" width="11.42578125" style="245"/>
    <col min="4617" max="4617" width="13.42578125" style="245" customWidth="1"/>
    <col min="4618" max="4618" width="12.140625" style="245" customWidth="1"/>
    <col min="4619" max="4620" width="12.42578125" style="245" customWidth="1"/>
    <col min="4621" max="4621" width="11.42578125" style="245"/>
    <col min="4622" max="4622" width="5.5703125" style="245" customWidth="1"/>
    <col min="4623" max="4623" width="14.140625" style="245" customWidth="1"/>
    <col min="4624" max="4865" width="11.42578125" style="245"/>
    <col min="4866" max="4866" width="10.140625" style="245" customWidth="1"/>
    <col min="4867" max="4867" width="10.5703125" style="245" customWidth="1"/>
    <col min="4868" max="4868" width="12.5703125" style="245" customWidth="1"/>
    <col min="4869" max="4869" width="0" style="245" hidden="1" customWidth="1"/>
    <col min="4870" max="4870" width="11.28515625" style="245" customWidth="1"/>
    <col min="4871" max="4872" width="11.42578125" style="245"/>
    <col min="4873" max="4873" width="13.42578125" style="245" customWidth="1"/>
    <col min="4874" max="4874" width="12.140625" style="245" customWidth="1"/>
    <col min="4875" max="4876" width="12.42578125" style="245" customWidth="1"/>
    <col min="4877" max="4877" width="11.42578125" style="245"/>
    <col min="4878" max="4878" width="5.5703125" style="245" customWidth="1"/>
    <col min="4879" max="4879" width="14.140625" style="245" customWidth="1"/>
    <col min="4880" max="5121" width="11.42578125" style="245"/>
    <col min="5122" max="5122" width="10.140625" style="245" customWidth="1"/>
    <col min="5123" max="5123" width="10.5703125" style="245" customWidth="1"/>
    <col min="5124" max="5124" width="12.5703125" style="245" customWidth="1"/>
    <col min="5125" max="5125" width="0" style="245" hidden="1" customWidth="1"/>
    <col min="5126" max="5126" width="11.28515625" style="245" customWidth="1"/>
    <col min="5127" max="5128" width="11.42578125" style="245"/>
    <col min="5129" max="5129" width="13.42578125" style="245" customWidth="1"/>
    <col min="5130" max="5130" width="12.140625" style="245" customWidth="1"/>
    <col min="5131" max="5132" width="12.42578125" style="245" customWidth="1"/>
    <col min="5133" max="5133" width="11.42578125" style="245"/>
    <col min="5134" max="5134" width="5.5703125" style="245" customWidth="1"/>
    <col min="5135" max="5135" width="14.140625" style="245" customWidth="1"/>
    <col min="5136" max="5377" width="11.42578125" style="245"/>
    <col min="5378" max="5378" width="10.140625" style="245" customWidth="1"/>
    <col min="5379" max="5379" width="10.5703125" style="245" customWidth="1"/>
    <col min="5380" max="5380" width="12.5703125" style="245" customWidth="1"/>
    <col min="5381" max="5381" width="0" style="245" hidden="1" customWidth="1"/>
    <col min="5382" max="5382" width="11.28515625" style="245" customWidth="1"/>
    <col min="5383" max="5384" width="11.42578125" style="245"/>
    <col min="5385" max="5385" width="13.42578125" style="245" customWidth="1"/>
    <col min="5386" max="5386" width="12.140625" style="245" customWidth="1"/>
    <col min="5387" max="5388" width="12.42578125" style="245" customWidth="1"/>
    <col min="5389" max="5389" width="11.42578125" style="245"/>
    <col min="5390" max="5390" width="5.5703125" style="245" customWidth="1"/>
    <col min="5391" max="5391" width="14.140625" style="245" customWidth="1"/>
    <col min="5392" max="5633" width="11.42578125" style="245"/>
    <col min="5634" max="5634" width="10.140625" style="245" customWidth="1"/>
    <col min="5635" max="5635" width="10.5703125" style="245" customWidth="1"/>
    <col min="5636" max="5636" width="12.5703125" style="245" customWidth="1"/>
    <col min="5637" max="5637" width="0" style="245" hidden="1" customWidth="1"/>
    <col min="5638" max="5638" width="11.28515625" style="245" customWidth="1"/>
    <col min="5639" max="5640" width="11.42578125" style="245"/>
    <col min="5641" max="5641" width="13.42578125" style="245" customWidth="1"/>
    <col min="5642" max="5642" width="12.140625" style="245" customWidth="1"/>
    <col min="5643" max="5644" width="12.42578125" style="245" customWidth="1"/>
    <col min="5645" max="5645" width="11.42578125" style="245"/>
    <col min="5646" max="5646" width="5.5703125" style="245" customWidth="1"/>
    <col min="5647" max="5647" width="14.140625" style="245" customWidth="1"/>
    <col min="5648" max="5889" width="11.42578125" style="245"/>
    <col min="5890" max="5890" width="10.140625" style="245" customWidth="1"/>
    <col min="5891" max="5891" width="10.5703125" style="245" customWidth="1"/>
    <col min="5892" max="5892" width="12.5703125" style="245" customWidth="1"/>
    <col min="5893" max="5893" width="0" style="245" hidden="1" customWidth="1"/>
    <col min="5894" max="5894" width="11.28515625" style="245" customWidth="1"/>
    <col min="5895" max="5896" width="11.42578125" style="245"/>
    <col min="5897" max="5897" width="13.42578125" style="245" customWidth="1"/>
    <col min="5898" max="5898" width="12.140625" style="245" customWidth="1"/>
    <col min="5899" max="5900" width="12.42578125" style="245" customWidth="1"/>
    <col min="5901" max="5901" width="11.42578125" style="245"/>
    <col min="5902" max="5902" width="5.5703125" style="245" customWidth="1"/>
    <col min="5903" max="5903" width="14.140625" style="245" customWidth="1"/>
    <col min="5904" max="6145" width="11.42578125" style="245"/>
    <col min="6146" max="6146" width="10.140625" style="245" customWidth="1"/>
    <col min="6147" max="6147" width="10.5703125" style="245" customWidth="1"/>
    <col min="6148" max="6148" width="12.5703125" style="245" customWidth="1"/>
    <col min="6149" max="6149" width="0" style="245" hidden="1" customWidth="1"/>
    <col min="6150" max="6150" width="11.28515625" style="245" customWidth="1"/>
    <col min="6151" max="6152" width="11.42578125" style="245"/>
    <col min="6153" max="6153" width="13.42578125" style="245" customWidth="1"/>
    <col min="6154" max="6154" width="12.140625" style="245" customWidth="1"/>
    <col min="6155" max="6156" width="12.42578125" style="245" customWidth="1"/>
    <col min="6157" max="6157" width="11.42578125" style="245"/>
    <col min="6158" max="6158" width="5.5703125" style="245" customWidth="1"/>
    <col min="6159" max="6159" width="14.140625" style="245" customWidth="1"/>
    <col min="6160" max="6401" width="11.42578125" style="245"/>
    <col min="6402" max="6402" width="10.140625" style="245" customWidth="1"/>
    <col min="6403" max="6403" width="10.5703125" style="245" customWidth="1"/>
    <col min="6404" max="6404" width="12.5703125" style="245" customWidth="1"/>
    <col min="6405" max="6405" width="0" style="245" hidden="1" customWidth="1"/>
    <col min="6406" max="6406" width="11.28515625" style="245" customWidth="1"/>
    <col min="6407" max="6408" width="11.42578125" style="245"/>
    <col min="6409" max="6409" width="13.42578125" style="245" customWidth="1"/>
    <col min="6410" max="6410" width="12.140625" style="245" customWidth="1"/>
    <col min="6411" max="6412" width="12.42578125" style="245" customWidth="1"/>
    <col min="6413" max="6413" width="11.42578125" style="245"/>
    <col min="6414" max="6414" width="5.5703125" style="245" customWidth="1"/>
    <col min="6415" max="6415" width="14.140625" style="245" customWidth="1"/>
    <col min="6416" max="6657" width="11.42578125" style="245"/>
    <col min="6658" max="6658" width="10.140625" style="245" customWidth="1"/>
    <col min="6659" max="6659" width="10.5703125" style="245" customWidth="1"/>
    <col min="6660" max="6660" width="12.5703125" style="245" customWidth="1"/>
    <col min="6661" max="6661" width="0" style="245" hidden="1" customWidth="1"/>
    <col min="6662" max="6662" width="11.28515625" style="245" customWidth="1"/>
    <col min="6663" max="6664" width="11.42578125" style="245"/>
    <col min="6665" max="6665" width="13.42578125" style="245" customWidth="1"/>
    <col min="6666" max="6666" width="12.140625" style="245" customWidth="1"/>
    <col min="6667" max="6668" width="12.42578125" style="245" customWidth="1"/>
    <col min="6669" max="6669" width="11.42578125" style="245"/>
    <col min="6670" max="6670" width="5.5703125" style="245" customWidth="1"/>
    <col min="6671" max="6671" width="14.140625" style="245" customWidth="1"/>
    <col min="6672" max="6913" width="11.42578125" style="245"/>
    <col min="6914" max="6914" width="10.140625" style="245" customWidth="1"/>
    <col min="6915" max="6915" width="10.5703125" style="245" customWidth="1"/>
    <col min="6916" max="6916" width="12.5703125" style="245" customWidth="1"/>
    <col min="6917" max="6917" width="0" style="245" hidden="1" customWidth="1"/>
    <col min="6918" max="6918" width="11.28515625" style="245" customWidth="1"/>
    <col min="6919" max="6920" width="11.42578125" style="245"/>
    <col min="6921" max="6921" width="13.42578125" style="245" customWidth="1"/>
    <col min="6922" max="6922" width="12.140625" style="245" customWidth="1"/>
    <col min="6923" max="6924" width="12.42578125" style="245" customWidth="1"/>
    <col min="6925" max="6925" width="11.42578125" style="245"/>
    <col min="6926" max="6926" width="5.5703125" style="245" customWidth="1"/>
    <col min="6927" max="6927" width="14.140625" style="245" customWidth="1"/>
    <col min="6928" max="7169" width="11.42578125" style="245"/>
    <col min="7170" max="7170" width="10.140625" style="245" customWidth="1"/>
    <col min="7171" max="7171" width="10.5703125" style="245" customWidth="1"/>
    <col min="7172" max="7172" width="12.5703125" style="245" customWidth="1"/>
    <col min="7173" max="7173" width="0" style="245" hidden="1" customWidth="1"/>
    <col min="7174" max="7174" width="11.28515625" style="245" customWidth="1"/>
    <col min="7175" max="7176" width="11.42578125" style="245"/>
    <col min="7177" max="7177" width="13.42578125" style="245" customWidth="1"/>
    <col min="7178" max="7178" width="12.140625" style="245" customWidth="1"/>
    <col min="7179" max="7180" width="12.42578125" style="245" customWidth="1"/>
    <col min="7181" max="7181" width="11.42578125" style="245"/>
    <col min="7182" max="7182" width="5.5703125" style="245" customWidth="1"/>
    <col min="7183" max="7183" width="14.140625" style="245" customWidth="1"/>
    <col min="7184" max="7425" width="11.42578125" style="245"/>
    <col min="7426" max="7426" width="10.140625" style="245" customWidth="1"/>
    <col min="7427" max="7427" width="10.5703125" style="245" customWidth="1"/>
    <col min="7428" max="7428" width="12.5703125" style="245" customWidth="1"/>
    <col min="7429" max="7429" width="0" style="245" hidden="1" customWidth="1"/>
    <col min="7430" max="7430" width="11.28515625" style="245" customWidth="1"/>
    <col min="7431" max="7432" width="11.42578125" style="245"/>
    <col min="7433" max="7433" width="13.42578125" style="245" customWidth="1"/>
    <col min="7434" max="7434" width="12.140625" style="245" customWidth="1"/>
    <col min="7435" max="7436" width="12.42578125" style="245" customWidth="1"/>
    <col min="7437" max="7437" width="11.42578125" style="245"/>
    <col min="7438" max="7438" width="5.5703125" style="245" customWidth="1"/>
    <col min="7439" max="7439" width="14.140625" style="245" customWidth="1"/>
    <col min="7440" max="7681" width="11.42578125" style="245"/>
    <col min="7682" max="7682" width="10.140625" style="245" customWidth="1"/>
    <col min="7683" max="7683" width="10.5703125" style="245" customWidth="1"/>
    <col min="7684" max="7684" width="12.5703125" style="245" customWidth="1"/>
    <col min="7685" max="7685" width="0" style="245" hidden="1" customWidth="1"/>
    <col min="7686" max="7686" width="11.28515625" style="245" customWidth="1"/>
    <col min="7687" max="7688" width="11.42578125" style="245"/>
    <col min="7689" max="7689" width="13.42578125" style="245" customWidth="1"/>
    <col min="7690" max="7690" width="12.140625" style="245" customWidth="1"/>
    <col min="7691" max="7692" width="12.42578125" style="245" customWidth="1"/>
    <col min="7693" max="7693" width="11.42578125" style="245"/>
    <col min="7694" max="7694" width="5.5703125" style="245" customWidth="1"/>
    <col min="7695" max="7695" width="14.140625" style="245" customWidth="1"/>
    <col min="7696" max="7937" width="11.42578125" style="245"/>
    <col min="7938" max="7938" width="10.140625" style="245" customWidth="1"/>
    <col min="7939" max="7939" width="10.5703125" style="245" customWidth="1"/>
    <col min="7940" max="7940" width="12.5703125" style="245" customWidth="1"/>
    <col min="7941" max="7941" width="0" style="245" hidden="1" customWidth="1"/>
    <col min="7942" max="7942" width="11.28515625" style="245" customWidth="1"/>
    <col min="7943" max="7944" width="11.42578125" style="245"/>
    <col min="7945" max="7945" width="13.42578125" style="245" customWidth="1"/>
    <col min="7946" max="7946" width="12.140625" style="245" customWidth="1"/>
    <col min="7947" max="7948" width="12.42578125" style="245" customWidth="1"/>
    <col min="7949" max="7949" width="11.42578125" style="245"/>
    <col min="7950" max="7950" width="5.5703125" style="245" customWidth="1"/>
    <col min="7951" max="7951" width="14.140625" style="245" customWidth="1"/>
    <col min="7952" max="8193" width="11.42578125" style="245"/>
    <col min="8194" max="8194" width="10.140625" style="245" customWidth="1"/>
    <col min="8195" max="8195" width="10.5703125" style="245" customWidth="1"/>
    <col min="8196" max="8196" width="12.5703125" style="245" customWidth="1"/>
    <col min="8197" max="8197" width="0" style="245" hidden="1" customWidth="1"/>
    <col min="8198" max="8198" width="11.28515625" style="245" customWidth="1"/>
    <col min="8199" max="8200" width="11.42578125" style="245"/>
    <col min="8201" max="8201" width="13.42578125" style="245" customWidth="1"/>
    <col min="8202" max="8202" width="12.140625" style="245" customWidth="1"/>
    <col min="8203" max="8204" width="12.42578125" style="245" customWidth="1"/>
    <col min="8205" max="8205" width="11.42578125" style="245"/>
    <col min="8206" max="8206" width="5.5703125" style="245" customWidth="1"/>
    <col min="8207" max="8207" width="14.140625" style="245" customWidth="1"/>
    <col min="8208" max="8449" width="11.42578125" style="245"/>
    <col min="8450" max="8450" width="10.140625" style="245" customWidth="1"/>
    <col min="8451" max="8451" width="10.5703125" style="245" customWidth="1"/>
    <col min="8452" max="8452" width="12.5703125" style="245" customWidth="1"/>
    <col min="8453" max="8453" width="0" style="245" hidden="1" customWidth="1"/>
    <col min="8454" max="8454" width="11.28515625" style="245" customWidth="1"/>
    <col min="8455" max="8456" width="11.42578125" style="245"/>
    <col min="8457" max="8457" width="13.42578125" style="245" customWidth="1"/>
    <col min="8458" max="8458" width="12.140625" style="245" customWidth="1"/>
    <col min="8459" max="8460" width="12.42578125" style="245" customWidth="1"/>
    <col min="8461" max="8461" width="11.42578125" style="245"/>
    <col min="8462" max="8462" width="5.5703125" style="245" customWidth="1"/>
    <col min="8463" max="8463" width="14.140625" style="245" customWidth="1"/>
    <col min="8464" max="8705" width="11.42578125" style="245"/>
    <col min="8706" max="8706" width="10.140625" style="245" customWidth="1"/>
    <col min="8707" max="8707" width="10.5703125" style="245" customWidth="1"/>
    <col min="8708" max="8708" width="12.5703125" style="245" customWidth="1"/>
    <col min="8709" max="8709" width="0" style="245" hidden="1" customWidth="1"/>
    <col min="8710" max="8710" width="11.28515625" style="245" customWidth="1"/>
    <col min="8711" max="8712" width="11.42578125" style="245"/>
    <col min="8713" max="8713" width="13.42578125" style="245" customWidth="1"/>
    <col min="8714" max="8714" width="12.140625" style="245" customWidth="1"/>
    <col min="8715" max="8716" width="12.42578125" style="245" customWidth="1"/>
    <col min="8717" max="8717" width="11.42578125" style="245"/>
    <col min="8718" max="8718" width="5.5703125" style="245" customWidth="1"/>
    <col min="8719" max="8719" width="14.140625" style="245" customWidth="1"/>
    <col min="8720" max="8961" width="11.42578125" style="245"/>
    <col min="8962" max="8962" width="10.140625" style="245" customWidth="1"/>
    <col min="8963" max="8963" width="10.5703125" style="245" customWidth="1"/>
    <col min="8964" max="8964" width="12.5703125" style="245" customWidth="1"/>
    <col min="8965" max="8965" width="0" style="245" hidden="1" customWidth="1"/>
    <col min="8966" max="8966" width="11.28515625" style="245" customWidth="1"/>
    <col min="8967" max="8968" width="11.42578125" style="245"/>
    <col min="8969" max="8969" width="13.42578125" style="245" customWidth="1"/>
    <col min="8970" max="8970" width="12.140625" style="245" customWidth="1"/>
    <col min="8971" max="8972" width="12.42578125" style="245" customWidth="1"/>
    <col min="8973" max="8973" width="11.42578125" style="245"/>
    <col min="8974" max="8974" width="5.5703125" style="245" customWidth="1"/>
    <col min="8975" max="8975" width="14.140625" style="245" customWidth="1"/>
    <col min="8976" max="9217" width="11.42578125" style="245"/>
    <col min="9218" max="9218" width="10.140625" style="245" customWidth="1"/>
    <col min="9219" max="9219" width="10.5703125" style="245" customWidth="1"/>
    <col min="9220" max="9220" width="12.5703125" style="245" customWidth="1"/>
    <col min="9221" max="9221" width="0" style="245" hidden="1" customWidth="1"/>
    <col min="9222" max="9222" width="11.28515625" style="245" customWidth="1"/>
    <col min="9223" max="9224" width="11.42578125" style="245"/>
    <col min="9225" max="9225" width="13.42578125" style="245" customWidth="1"/>
    <col min="9226" max="9226" width="12.140625" style="245" customWidth="1"/>
    <col min="9227" max="9228" width="12.42578125" style="245" customWidth="1"/>
    <col min="9229" max="9229" width="11.42578125" style="245"/>
    <col min="9230" max="9230" width="5.5703125" style="245" customWidth="1"/>
    <col min="9231" max="9231" width="14.140625" style="245" customWidth="1"/>
    <col min="9232" max="9473" width="11.42578125" style="245"/>
    <col min="9474" max="9474" width="10.140625" style="245" customWidth="1"/>
    <col min="9475" max="9475" width="10.5703125" style="245" customWidth="1"/>
    <col min="9476" max="9476" width="12.5703125" style="245" customWidth="1"/>
    <col min="9477" max="9477" width="0" style="245" hidden="1" customWidth="1"/>
    <col min="9478" max="9478" width="11.28515625" style="245" customWidth="1"/>
    <col min="9479" max="9480" width="11.42578125" style="245"/>
    <col min="9481" max="9481" width="13.42578125" style="245" customWidth="1"/>
    <col min="9482" max="9482" width="12.140625" style="245" customWidth="1"/>
    <col min="9483" max="9484" width="12.42578125" style="245" customWidth="1"/>
    <col min="9485" max="9485" width="11.42578125" style="245"/>
    <col min="9486" max="9486" width="5.5703125" style="245" customWidth="1"/>
    <col min="9487" max="9487" width="14.140625" style="245" customWidth="1"/>
    <col min="9488" max="9729" width="11.42578125" style="245"/>
    <col min="9730" max="9730" width="10.140625" style="245" customWidth="1"/>
    <col min="9731" max="9731" width="10.5703125" style="245" customWidth="1"/>
    <col min="9732" max="9732" width="12.5703125" style="245" customWidth="1"/>
    <col min="9733" max="9733" width="0" style="245" hidden="1" customWidth="1"/>
    <col min="9734" max="9734" width="11.28515625" style="245" customWidth="1"/>
    <col min="9735" max="9736" width="11.42578125" style="245"/>
    <col min="9737" max="9737" width="13.42578125" style="245" customWidth="1"/>
    <col min="9738" max="9738" width="12.140625" style="245" customWidth="1"/>
    <col min="9739" max="9740" width="12.42578125" style="245" customWidth="1"/>
    <col min="9741" max="9741" width="11.42578125" style="245"/>
    <col min="9742" max="9742" width="5.5703125" style="245" customWidth="1"/>
    <col min="9743" max="9743" width="14.140625" style="245" customWidth="1"/>
    <col min="9744" max="9985" width="11.42578125" style="245"/>
    <col min="9986" max="9986" width="10.140625" style="245" customWidth="1"/>
    <col min="9987" max="9987" width="10.5703125" style="245" customWidth="1"/>
    <col min="9988" max="9988" width="12.5703125" style="245" customWidth="1"/>
    <col min="9989" max="9989" width="0" style="245" hidden="1" customWidth="1"/>
    <col min="9990" max="9990" width="11.28515625" style="245" customWidth="1"/>
    <col min="9991" max="9992" width="11.42578125" style="245"/>
    <col min="9993" max="9993" width="13.42578125" style="245" customWidth="1"/>
    <col min="9994" max="9994" width="12.140625" style="245" customWidth="1"/>
    <col min="9995" max="9996" width="12.42578125" style="245" customWidth="1"/>
    <col min="9997" max="9997" width="11.42578125" style="245"/>
    <col min="9998" max="9998" width="5.5703125" style="245" customWidth="1"/>
    <col min="9999" max="9999" width="14.140625" style="245" customWidth="1"/>
    <col min="10000" max="10241" width="11.42578125" style="245"/>
    <col min="10242" max="10242" width="10.140625" style="245" customWidth="1"/>
    <col min="10243" max="10243" width="10.5703125" style="245" customWidth="1"/>
    <col min="10244" max="10244" width="12.5703125" style="245" customWidth="1"/>
    <col min="10245" max="10245" width="0" style="245" hidden="1" customWidth="1"/>
    <col min="10246" max="10246" width="11.28515625" style="245" customWidth="1"/>
    <col min="10247" max="10248" width="11.42578125" style="245"/>
    <col min="10249" max="10249" width="13.42578125" style="245" customWidth="1"/>
    <col min="10250" max="10250" width="12.140625" style="245" customWidth="1"/>
    <col min="10251" max="10252" width="12.42578125" style="245" customWidth="1"/>
    <col min="10253" max="10253" width="11.42578125" style="245"/>
    <col min="10254" max="10254" width="5.5703125" style="245" customWidth="1"/>
    <col min="10255" max="10255" width="14.140625" style="245" customWidth="1"/>
    <col min="10256" max="10497" width="11.42578125" style="245"/>
    <col min="10498" max="10498" width="10.140625" style="245" customWidth="1"/>
    <col min="10499" max="10499" width="10.5703125" style="245" customWidth="1"/>
    <col min="10500" max="10500" width="12.5703125" style="245" customWidth="1"/>
    <col min="10501" max="10501" width="0" style="245" hidden="1" customWidth="1"/>
    <col min="10502" max="10502" width="11.28515625" style="245" customWidth="1"/>
    <col min="10503" max="10504" width="11.42578125" style="245"/>
    <col min="10505" max="10505" width="13.42578125" style="245" customWidth="1"/>
    <col min="10506" max="10506" width="12.140625" style="245" customWidth="1"/>
    <col min="10507" max="10508" width="12.42578125" style="245" customWidth="1"/>
    <col min="10509" max="10509" width="11.42578125" style="245"/>
    <col min="10510" max="10510" width="5.5703125" style="245" customWidth="1"/>
    <col min="10511" max="10511" width="14.140625" style="245" customWidth="1"/>
    <col min="10512" max="10753" width="11.42578125" style="245"/>
    <col min="10754" max="10754" width="10.140625" style="245" customWidth="1"/>
    <col min="10755" max="10755" width="10.5703125" style="245" customWidth="1"/>
    <col min="10756" max="10756" width="12.5703125" style="245" customWidth="1"/>
    <col min="10757" max="10757" width="0" style="245" hidden="1" customWidth="1"/>
    <col min="10758" max="10758" width="11.28515625" style="245" customWidth="1"/>
    <col min="10759" max="10760" width="11.42578125" style="245"/>
    <col min="10761" max="10761" width="13.42578125" style="245" customWidth="1"/>
    <col min="10762" max="10762" width="12.140625" style="245" customWidth="1"/>
    <col min="10763" max="10764" width="12.42578125" style="245" customWidth="1"/>
    <col min="10765" max="10765" width="11.42578125" style="245"/>
    <col min="10766" max="10766" width="5.5703125" style="245" customWidth="1"/>
    <col min="10767" max="10767" width="14.140625" style="245" customWidth="1"/>
    <col min="10768" max="11009" width="11.42578125" style="245"/>
    <col min="11010" max="11010" width="10.140625" style="245" customWidth="1"/>
    <col min="11011" max="11011" width="10.5703125" style="245" customWidth="1"/>
    <col min="11012" max="11012" width="12.5703125" style="245" customWidth="1"/>
    <col min="11013" max="11013" width="0" style="245" hidden="1" customWidth="1"/>
    <col min="11014" max="11014" width="11.28515625" style="245" customWidth="1"/>
    <col min="11015" max="11016" width="11.42578125" style="245"/>
    <col min="11017" max="11017" width="13.42578125" style="245" customWidth="1"/>
    <col min="11018" max="11018" width="12.140625" style="245" customWidth="1"/>
    <col min="11019" max="11020" width="12.42578125" style="245" customWidth="1"/>
    <col min="11021" max="11021" width="11.42578125" style="245"/>
    <col min="11022" max="11022" width="5.5703125" style="245" customWidth="1"/>
    <col min="11023" max="11023" width="14.140625" style="245" customWidth="1"/>
    <col min="11024" max="11265" width="11.42578125" style="245"/>
    <col min="11266" max="11266" width="10.140625" style="245" customWidth="1"/>
    <col min="11267" max="11267" width="10.5703125" style="245" customWidth="1"/>
    <col min="11268" max="11268" width="12.5703125" style="245" customWidth="1"/>
    <col min="11269" max="11269" width="0" style="245" hidden="1" customWidth="1"/>
    <col min="11270" max="11270" width="11.28515625" style="245" customWidth="1"/>
    <col min="11271" max="11272" width="11.42578125" style="245"/>
    <col min="11273" max="11273" width="13.42578125" style="245" customWidth="1"/>
    <col min="11274" max="11274" width="12.140625" style="245" customWidth="1"/>
    <col min="11275" max="11276" width="12.42578125" style="245" customWidth="1"/>
    <col min="11277" max="11277" width="11.42578125" style="245"/>
    <col min="11278" max="11278" width="5.5703125" style="245" customWidth="1"/>
    <col min="11279" max="11279" width="14.140625" style="245" customWidth="1"/>
    <col min="11280" max="11521" width="11.42578125" style="245"/>
    <col min="11522" max="11522" width="10.140625" style="245" customWidth="1"/>
    <col min="11523" max="11523" width="10.5703125" style="245" customWidth="1"/>
    <col min="11524" max="11524" width="12.5703125" style="245" customWidth="1"/>
    <col min="11525" max="11525" width="0" style="245" hidden="1" customWidth="1"/>
    <col min="11526" max="11526" width="11.28515625" style="245" customWidth="1"/>
    <col min="11527" max="11528" width="11.42578125" style="245"/>
    <col min="11529" max="11529" width="13.42578125" style="245" customWidth="1"/>
    <col min="11530" max="11530" width="12.140625" style="245" customWidth="1"/>
    <col min="11531" max="11532" width="12.42578125" style="245" customWidth="1"/>
    <col min="11533" max="11533" width="11.42578125" style="245"/>
    <col min="11534" max="11534" width="5.5703125" style="245" customWidth="1"/>
    <col min="11535" max="11535" width="14.140625" style="245" customWidth="1"/>
    <col min="11536" max="11777" width="11.42578125" style="245"/>
    <col min="11778" max="11778" width="10.140625" style="245" customWidth="1"/>
    <col min="11779" max="11779" width="10.5703125" style="245" customWidth="1"/>
    <col min="11780" max="11780" width="12.5703125" style="245" customWidth="1"/>
    <col min="11781" max="11781" width="0" style="245" hidden="1" customWidth="1"/>
    <col min="11782" max="11782" width="11.28515625" style="245" customWidth="1"/>
    <col min="11783" max="11784" width="11.42578125" style="245"/>
    <col min="11785" max="11785" width="13.42578125" style="245" customWidth="1"/>
    <col min="11786" max="11786" width="12.140625" style="245" customWidth="1"/>
    <col min="11787" max="11788" width="12.42578125" style="245" customWidth="1"/>
    <col min="11789" max="11789" width="11.42578125" style="245"/>
    <col min="11790" max="11790" width="5.5703125" style="245" customWidth="1"/>
    <col min="11791" max="11791" width="14.140625" style="245" customWidth="1"/>
    <col min="11792" max="12033" width="11.42578125" style="245"/>
    <col min="12034" max="12034" width="10.140625" style="245" customWidth="1"/>
    <col min="12035" max="12035" width="10.5703125" style="245" customWidth="1"/>
    <col min="12036" max="12036" width="12.5703125" style="245" customWidth="1"/>
    <col min="12037" max="12037" width="0" style="245" hidden="1" customWidth="1"/>
    <col min="12038" max="12038" width="11.28515625" style="245" customWidth="1"/>
    <col min="12039" max="12040" width="11.42578125" style="245"/>
    <col min="12041" max="12041" width="13.42578125" style="245" customWidth="1"/>
    <col min="12042" max="12042" width="12.140625" style="245" customWidth="1"/>
    <col min="12043" max="12044" width="12.42578125" style="245" customWidth="1"/>
    <col min="12045" max="12045" width="11.42578125" style="245"/>
    <col min="12046" max="12046" width="5.5703125" style="245" customWidth="1"/>
    <col min="12047" max="12047" width="14.140625" style="245" customWidth="1"/>
    <col min="12048" max="12289" width="11.42578125" style="245"/>
    <col min="12290" max="12290" width="10.140625" style="245" customWidth="1"/>
    <col min="12291" max="12291" width="10.5703125" style="245" customWidth="1"/>
    <col min="12292" max="12292" width="12.5703125" style="245" customWidth="1"/>
    <col min="12293" max="12293" width="0" style="245" hidden="1" customWidth="1"/>
    <col min="12294" max="12294" width="11.28515625" style="245" customWidth="1"/>
    <col min="12295" max="12296" width="11.42578125" style="245"/>
    <col min="12297" max="12297" width="13.42578125" style="245" customWidth="1"/>
    <col min="12298" max="12298" width="12.140625" style="245" customWidth="1"/>
    <col min="12299" max="12300" width="12.42578125" style="245" customWidth="1"/>
    <col min="12301" max="12301" width="11.42578125" style="245"/>
    <col min="12302" max="12302" width="5.5703125" style="245" customWidth="1"/>
    <col min="12303" max="12303" width="14.140625" style="245" customWidth="1"/>
    <col min="12304" max="12545" width="11.42578125" style="245"/>
    <col min="12546" max="12546" width="10.140625" style="245" customWidth="1"/>
    <col min="12547" max="12547" width="10.5703125" style="245" customWidth="1"/>
    <col min="12548" max="12548" width="12.5703125" style="245" customWidth="1"/>
    <col min="12549" max="12549" width="0" style="245" hidden="1" customWidth="1"/>
    <col min="12550" max="12550" width="11.28515625" style="245" customWidth="1"/>
    <col min="12551" max="12552" width="11.42578125" style="245"/>
    <col min="12553" max="12553" width="13.42578125" style="245" customWidth="1"/>
    <col min="12554" max="12554" width="12.140625" style="245" customWidth="1"/>
    <col min="12555" max="12556" width="12.42578125" style="245" customWidth="1"/>
    <col min="12557" max="12557" width="11.42578125" style="245"/>
    <col min="12558" max="12558" width="5.5703125" style="245" customWidth="1"/>
    <col min="12559" max="12559" width="14.140625" style="245" customWidth="1"/>
    <col min="12560" max="12801" width="11.42578125" style="245"/>
    <col min="12802" max="12802" width="10.140625" style="245" customWidth="1"/>
    <col min="12803" max="12803" width="10.5703125" style="245" customWidth="1"/>
    <col min="12804" max="12804" width="12.5703125" style="245" customWidth="1"/>
    <col min="12805" max="12805" width="0" style="245" hidden="1" customWidth="1"/>
    <col min="12806" max="12806" width="11.28515625" style="245" customWidth="1"/>
    <col min="12807" max="12808" width="11.42578125" style="245"/>
    <col min="12809" max="12809" width="13.42578125" style="245" customWidth="1"/>
    <col min="12810" max="12810" width="12.140625" style="245" customWidth="1"/>
    <col min="12811" max="12812" width="12.42578125" style="245" customWidth="1"/>
    <col min="12813" max="12813" width="11.42578125" style="245"/>
    <col min="12814" max="12814" width="5.5703125" style="245" customWidth="1"/>
    <col min="12815" max="12815" width="14.140625" style="245" customWidth="1"/>
    <col min="12816" max="13057" width="11.42578125" style="245"/>
    <col min="13058" max="13058" width="10.140625" style="245" customWidth="1"/>
    <col min="13059" max="13059" width="10.5703125" style="245" customWidth="1"/>
    <col min="13060" max="13060" width="12.5703125" style="245" customWidth="1"/>
    <col min="13061" max="13061" width="0" style="245" hidden="1" customWidth="1"/>
    <col min="13062" max="13062" width="11.28515625" style="245" customWidth="1"/>
    <col min="13063" max="13064" width="11.42578125" style="245"/>
    <col min="13065" max="13065" width="13.42578125" style="245" customWidth="1"/>
    <col min="13066" max="13066" width="12.140625" style="245" customWidth="1"/>
    <col min="13067" max="13068" width="12.42578125" style="245" customWidth="1"/>
    <col min="13069" max="13069" width="11.42578125" style="245"/>
    <col min="13070" max="13070" width="5.5703125" style="245" customWidth="1"/>
    <col min="13071" max="13071" width="14.140625" style="245" customWidth="1"/>
    <col min="13072" max="13313" width="11.42578125" style="245"/>
    <col min="13314" max="13314" width="10.140625" style="245" customWidth="1"/>
    <col min="13315" max="13315" width="10.5703125" style="245" customWidth="1"/>
    <col min="13316" max="13316" width="12.5703125" style="245" customWidth="1"/>
    <col min="13317" max="13317" width="0" style="245" hidden="1" customWidth="1"/>
    <col min="13318" max="13318" width="11.28515625" style="245" customWidth="1"/>
    <col min="13319" max="13320" width="11.42578125" style="245"/>
    <col min="13321" max="13321" width="13.42578125" style="245" customWidth="1"/>
    <col min="13322" max="13322" width="12.140625" style="245" customWidth="1"/>
    <col min="13323" max="13324" width="12.42578125" style="245" customWidth="1"/>
    <col min="13325" max="13325" width="11.42578125" style="245"/>
    <col min="13326" max="13326" width="5.5703125" style="245" customWidth="1"/>
    <col min="13327" max="13327" width="14.140625" style="245" customWidth="1"/>
    <col min="13328" max="13569" width="11.42578125" style="245"/>
    <col min="13570" max="13570" width="10.140625" style="245" customWidth="1"/>
    <col min="13571" max="13571" width="10.5703125" style="245" customWidth="1"/>
    <col min="13572" max="13572" width="12.5703125" style="245" customWidth="1"/>
    <col min="13573" max="13573" width="0" style="245" hidden="1" customWidth="1"/>
    <col min="13574" max="13574" width="11.28515625" style="245" customWidth="1"/>
    <col min="13575" max="13576" width="11.42578125" style="245"/>
    <col min="13577" max="13577" width="13.42578125" style="245" customWidth="1"/>
    <col min="13578" max="13578" width="12.140625" style="245" customWidth="1"/>
    <col min="13579" max="13580" width="12.42578125" style="245" customWidth="1"/>
    <col min="13581" max="13581" width="11.42578125" style="245"/>
    <col min="13582" max="13582" width="5.5703125" style="245" customWidth="1"/>
    <col min="13583" max="13583" width="14.140625" style="245" customWidth="1"/>
    <col min="13584" max="13825" width="11.42578125" style="245"/>
    <col min="13826" max="13826" width="10.140625" style="245" customWidth="1"/>
    <col min="13827" max="13827" width="10.5703125" style="245" customWidth="1"/>
    <col min="13828" max="13828" width="12.5703125" style="245" customWidth="1"/>
    <col min="13829" max="13829" width="0" style="245" hidden="1" customWidth="1"/>
    <col min="13830" max="13830" width="11.28515625" style="245" customWidth="1"/>
    <col min="13831" max="13832" width="11.42578125" style="245"/>
    <col min="13833" max="13833" width="13.42578125" style="245" customWidth="1"/>
    <col min="13834" max="13834" width="12.140625" style="245" customWidth="1"/>
    <col min="13835" max="13836" width="12.42578125" style="245" customWidth="1"/>
    <col min="13837" max="13837" width="11.42578125" style="245"/>
    <col min="13838" max="13838" width="5.5703125" style="245" customWidth="1"/>
    <col min="13839" max="13839" width="14.140625" style="245" customWidth="1"/>
    <col min="13840" max="14081" width="11.42578125" style="245"/>
    <col min="14082" max="14082" width="10.140625" style="245" customWidth="1"/>
    <col min="14083" max="14083" width="10.5703125" style="245" customWidth="1"/>
    <col min="14084" max="14084" width="12.5703125" style="245" customWidth="1"/>
    <col min="14085" max="14085" width="0" style="245" hidden="1" customWidth="1"/>
    <col min="14086" max="14086" width="11.28515625" style="245" customWidth="1"/>
    <col min="14087" max="14088" width="11.42578125" style="245"/>
    <col min="14089" max="14089" width="13.42578125" style="245" customWidth="1"/>
    <col min="14090" max="14090" width="12.140625" style="245" customWidth="1"/>
    <col min="14091" max="14092" width="12.42578125" style="245" customWidth="1"/>
    <col min="14093" max="14093" width="11.42578125" style="245"/>
    <col min="14094" max="14094" width="5.5703125" style="245" customWidth="1"/>
    <col min="14095" max="14095" width="14.140625" style="245" customWidth="1"/>
    <col min="14096" max="14337" width="11.42578125" style="245"/>
    <col min="14338" max="14338" width="10.140625" style="245" customWidth="1"/>
    <col min="14339" max="14339" width="10.5703125" style="245" customWidth="1"/>
    <col min="14340" max="14340" width="12.5703125" style="245" customWidth="1"/>
    <col min="14341" max="14341" width="0" style="245" hidden="1" customWidth="1"/>
    <col min="14342" max="14342" width="11.28515625" style="245" customWidth="1"/>
    <col min="14343" max="14344" width="11.42578125" style="245"/>
    <col min="14345" max="14345" width="13.42578125" style="245" customWidth="1"/>
    <col min="14346" max="14346" width="12.140625" style="245" customWidth="1"/>
    <col min="14347" max="14348" width="12.42578125" style="245" customWidth="1"/>
    <col min="14349" max="14349" width="11.42578125" style="245"/>
    <col min="14350" max="14350" width="5.5703125" style="245" customWidth="1"/>
    <col min="14351" max="14351" width="14.140625" style="245" customWidth="1"/>
    <col min="14352" max="14593" width="11.42578125" style="245"/>
    <col min="14594" max="14594" width="10.140625" style="245" customWidth="1"/>
    <col min="14595" max="14595" width="10.5703125" style="245" customWidth="1"/>
    <col min="14596" max="14596" width="12.5703125" style="245" customWidth="1"/>
    <col min="14597" max="14597" width="0" style="245" hidden="1" customWidth="1"/>
    <col min="14598" max="14598" width="11.28515625" style="245" customWidth="1"/>
    <col min="14599" max="14600" width="11.42578125" style="245"/>
    <col min="14601" max="14601" width="13.42578125" style="245" customWidth="1"/>
    <col min="14602" max="14602" width="12.140625" style="245" customWidth="1"/>
    <col min="14603" max="14604" width="12.42578125" style="245" customWidth="1"/>
    <col min="14605" max="14605" width="11.42578125" style="245"/>
    <col min="14606" max="14606" width="5.5703125" style="245" customWidth="1"/>
    <col min="14607" max="14607" width="14.140625" style="245" customWidth="1"/>
    <col min="14608" max="14849" width="11.42578125" style="245"/>
    <col min="14850" max="14850" width="10.140625" style="245" customWidth="1"/>
    <col min="14851" max="14851" width="10.5703125" style="245" customWidth="1"/>
    <col min="14852" max="14852" width="12.5703125" style="245" customWidth="1"/>
    <col min="14853" max="14853" width="0" style="245" hidden="1" customWidth="1"/>
    <col min="14854" max="14854" width="11.28515625" style="245" customWidth="1"/>
    <col min="14855" max="14856" width="11.42578125" style="245"/>
    <col min="14857" max="14857" width="13.42578125" style="245" customWidth="1"/>
    <col min="14858" max="14858" width="12.140625" style="245" customWidth="1"/>
    <col min="14859" max="14860" width="12.42578125" style="245" customWidth="1"/>
    <col min="14861" max="14861" width="11.42578125" style="245"/>
    <col min="14862" max="14862" width="5.5703125" style="245" customWidth="1"/>
    <col min="14863" max="14863" width="14.140625" style="245" customWidth="1"/>
    <col min="14864" max="15105" width="11.42578125" style="245"/>
    <col min="15106" max="15106" width="10.140625" style="245" customWidth="1"/>
    <col min="15107" max="15107" width="10.5703125" style="245" customWidth="1"/>
    <col min="15108" max="15108" width="12.5703125" style="245" customWidth="1"/>
    <col min="15109" max="15109" width="0" style="245" hidden="1" customWidth="1"/>
    <col min="15110" max="15110" width="11.28515625" style="245" customWidth="1"/>
    <col min="15111" max="15112" width="11.42578125" style="245"/>
    <col min="15113" max="15113" width="13.42578125" style="245" customWidth="1"/>
    <col min="15114" max="15114" width="12.140625" style="245" customWidth="1"/>
    <col min="15115" max="15116" width="12.42578125" style="245" customWidth="1"/>
    <col min="15117" max="15117" width="11.42578125" style="245"/>
    <col min="15118" max="15118" width="5.5703125" style="245" customWidth="1"/>
    <col min="15119" max="15119" width="14.140625" style="245" customWidth="1"/>
    <col min="15120" max="15361" width="11.42578125" style="245"/>
    <col min="15362" max="15362" width="10.140625" style="245" customWidth="1"/>
    <col min="15363" max="15363" width="10.5703125" style="245" customWidth="1"/>
    <col min="15364" max="15364" width="12.5703125" style="245" customWidth="1"/>
    <col min="15365" max="15365" width="0" style="245" hidden="1" customWidth="1"/>
    <col min="15366" max="15366" width="11.28515625" style="245" customWidth="1"/>
    <col min="15367" max="15368" width="11.42578125" style="245"/>
    <col min="15369" max="15369" width="13.42578125" style="245" customWidth="1"/>
    <col min="15370" max="15370" width="12.140625" style="245" customWidth="1"/>
    <col min="15371" max="15372" width="12.42578125" style="245" customWidth="1"/>
    <col min="15373" max="15373" width="11.42578125" style="245"/>
    <col min="15374" max="15374" width="5.5703125" style="245" customWidth="1"/>
    <col min="15375" max="15375" width="14.140625" style="245" customWidth="1"/>
    <col min="15376" max="15617" width="11.42578125" style="245"/>
    <col min="15618" max="15618" width="10.140625" style="245" customWidth="1"/>
    <col min="15619" max="15619" width="10.5703125" style="245" customWidth="1"/>
    <col min="15620" max="15620" width="12.5703125" style="245" customWidth="1"/>
    <col min="15621" max="15621" width="0" style="245" hidden="1" customWidth="1"/>
    <col min="15622" max="15622" width="11.28515625" style="245" customWidth="1"/>
    <col min="15623" max="15624" width="11.42578125" style="245"/>
    <col min="15625" max="15625" width="13.42578125" style="245" customWidth="1"/>
    <col min="15626" max="15626" width="12.140625" style="245" customWidth="1"/>
    <col min="15627" max="15628" width="12.42578125" style="245" customWidth="1"/>
    <col min="15629" max="15629" width="11.42578125" style="245"/>
    <col min="15630" max="15630" width="5.5703125" style="245" customWidth="1"/>
    <col min="15631" max="15631" width="14.140625" style="245" customWidth="1"/>
    <col min="15632" max="15873" width="11.42578125" style="245"/>
    <col min="15874" max="15874" width="10.140625" style="245" customWidth="1"/>
    <col min="15875" max="15875" width="10.5703125" style="245" customWidth="1"/>
    <col min="15876" max="15876" width="12.5703125" style="245" customWidth="1"/>
    <col min="15877" max="15877" width="0" style="245" hidden="1" customWidth="1"/>
    <col min="15878" max="15878" width="11.28515625" style="245" customWidth="1"/>
    <col min="15879" max="15880" width="11.42578125" style="245"/>
    <col min="15881" max="15881" width="13.42578125" style="245" customWidth="1"/>
    <col min="15882" max="15882" width="12.140625" style="245" customWidth="1"/>
    <col min="15883" max="15884" width="12.42578125" style="245" customWidth="1"/>
    <col min="15885" max="15885" width="11.42578125" style="245"/>
    <col min="15886" max="15886" width="5.5703125" style="245" customWidth="1"/>
    <col min="15887" max="15887" width="14.140625" style="245" customWidth="1"/>
    <col min="15888" max="16129" width="11.42578125" style="245"/>
    <col min="16130" max="16130" width="10.140625" style="245" customWidth="1"/>
    <col min="16131" max="16131" width="10.5703125" style="245" customWidth="1"/>
    <col min="16132" max="16132" width="12.5703125" style="245" customWidth="1"/>
    <col min="16133" max="16133" width="0" style="245" hidden="1" customWidth="1"/>
    <col min="16134" max="16134" width="11.28515625" style="245" customWidth="1"/>
    <col min="16135" max="16136" width="11.42578125" style="245"/>
    <col min="16137" max="16137" width="13.42578125" style="245" customWidth="1"/>
    <col min="16138" max="16138" width="12.140625" style="245" customWidth="1"/>
    <col min="16139" max="16140" width="12.42578125" style="245" customWidth="1"/>
    <col min="16141" max="16141" width="11.42578125" style="245"/>
    <col min="16142" max="16142" width="5.5703125" style="245" customWidth="1"/>
    <col min="16143" max="16143" width="14.140625" style="245" customWidth="1"/>
    <col min="16144" max="16384" width="11.42578125" style="245"/>
  </cols>
  <sheetData>
    <row r="1" spans="1:17" s="245" customFormat="1" ht="21.75" customHeight="1" thickBot="1" x14ac:dyDescent="0.3">
      <c r="A1" s="240" t="s">
        <v>14</v>
      </c>
      <c r="B1" s="241"/>
      <c r="C1" s="241"/>
      <c r="D1" s="241"/>
      <c r="E1" s="242"/>
      <c r="F1" s="243" t="s">
        <v>15</v>
      </c>
      <c r="G1" s="243"/>
      <c r="H1" s="243"/>
      <c r="I1" s="243"/>
      <c r="J1" s="243"/>
      <c r="K1" s="243"/>
      <c r="L1" s="243"/>
      <c r="M1" s="243"/>
      <c r="N1" s="243"/>
      <c r="O1" s="244"/>
    </row>
    <row r="2" spans="1:17" s="245" customFormat="1" ht="45" customHeight="1" thickBot="1" x14ac:dyDescent="0.3">
      <c r="A2" s="246"/>
      <c r="B2" s="247"/>
      <c r="C2" s="247"/>
      <c r="D2" s="247"/>
      <c r="E2" s="248"/>
      <c r="F2" s="243" t="s">
        <v>16</v>
      </c>
      <c r="G2" s="243"/>
      <c r="H2" s="243"/>
      <c r="I2" s="243"/>
      <c r="J2" s="243"/>
      <c r="K2" s="243"/>
      <c r="L2" s="243"/>
      <c r="M2" s="243"/>
      <c r="N2" s="243"/>
      <c r="O2" s="244"/>
      <c r="Q2" s="249"/>
    </row>
    <row r="3" spans="1:17" s="255" customFormat="1" ht="19.5" customHeight="1" thickBot="1" x14ac:dyDescent="0.3">
      <c r="A3" s="250"/>
      <c r="B3" s="251"/>
      <c r="C3" s="251"/>
      <c r="D3" s="251"/>
      <c r="E3" s="252"/>
      <c r="F3" s="253" t="s">
        <v>17</v>
      </c>
      <c r="G3" s="253"/>
      <c r="H3" s="253"/>
      <c r="I3" s="253"/>
      <c r="J3" s="253"/>
      <c r="K3" s="253"/>
      <c r="L3" s="253"/>
      <c r="M3" s="253"/>
      <c r="N3" s="253"/>
      <c r="O3" s="254"/>
      <c r="Q3" s="256"/>
    </row>
    <row r="4" spans="1:17" s="255" customFormat="1" ht="15.75" x14ac:dyDescent="0.25">
      <c r="A4" s="63" t="s">
        <v>18</v>
      </c>
      <c r="B4" s="64"/>
      <c r="C4" s="64"/>
      <c r="D4" s="64"/>
      <c r="E4" s="65" t="s">
        <v>48</v>
      </c>
      <c r="F4" s="65"/>
      <c r="G4" s="65"/>
      <c r="H4" s="66"/>
      <c r="I4" s="66"/>
      <c r="J4" s="66"/>
      <c r="K4" s="66"/>
      <c r="L4" s="66"/>
      <c r="M4" s="66"/>
      <c r="N4" s="66"/>
      <c r="O4" s="67"/>
    </row>
    <row r="5" spans="1:17" s="255" customFormat="1" ht="15.75" x14ac:dyDescent="0.25">
      <c r="A5" s="68" t="s">
        <v>19</v>
      </c>
      <c r="B5" s="69"/>
      <c r="C5" s="69"/>
      <c r="D5" s="69"/>
      <c r="E5" s="70" t="s">
        <v>51</v>
      </c>
      <c r="F5" s="70"/>
      <c r="G5" s="70"/>
      <c r="H5" s="71"/>
      <c r="I5" s="71"/>
      <c r="J5" s="71"/>
      <c r="K5" s="71"/>
      <c r="L5" s="71"/>
      <c r="M5" s="71"/>
      <c r="N5" s="71"/>
      <c r="O5" s="72"/>
    </row>
    <row r="6" spans="1:17" s="255" customFormat="1" ht="15.75" x14ac:dyDescent="0.25">
      <c r="A6" s="68" t="s">
        <v>20</v>
      </c>
      <c r="B6" s="69"/>
      <c r="C6" s="69"/>
      <c r="D6" s="69"/>
      <c r="E6" s="73" t="s">
        <v>50</v>
      </c>
      <c r="F6" s="71"/>
      <c r="G6" s="71"/>
      <c r="H6" s="71"/>
      <c r="I6" s="71"/>
      <c r="J6" s="71"/>
      <c r="K6" s="71"/>
      <c r="L6" s="71"/>
      <c r="M6" s="71"/>
      <c r="N6" s="71"/>
      <c r="O6" s="72"/>
    </row>
    <row r="7" spans="1:17" s="255" customFormat="1" ht="16.5" thickBot="1" x14ac:dyDescent="0.3">
      <c r="A7" s="74"/>
      <c r="B7" s="75"/>
      <c r="C7" s="75"/>
      <c r="D7" s="75"/>
      <c r="E7" s="73"/>
      <c r="F7" s="76"/>
      <c r="G7" s="76"/>
      <c r="H7" s="76"/>
      <c r="I7" s="76"/>
      <c r="J7" s="76"/>
      <c r="K7" s="76"/>
      <c r="L7" s="76"/>
      <c r="M7" s="76"/>
      <c r="N7" s="76"/>
      <c r="O7" s="77"/>
    </row>
    <row r="8" spans="1:17" s="245" customFormat="1" ht="27" thickBot="1" x14ac:dyDescent="0.3">
      <c r="A8" s="78" t="s">
        <v>21</v>
      </c>
      <c r="B8" s="79"/>
      <c r="C8" s="79"/>
      <c r="D8" s="79"/>
      <c r="E8" s="79"/>
      <c r="F8" s="79"/>
      <c r="G8" s="79"/>
      <c r="H8" s="79"/>
      <c r="I8" s="79"/>
      <c r="J8" s="79"/>
      <c r="K8" s="79"/>
      <c r="L8" s="79"/>
      <c r="M8" s="79"/>
      <c r="N8" s="79"/>
      <c r="O8" s="80"/>
    </row>
    <row r="9" spans="1:17" s="245" customFormat="1" ht="15" customHeight="1" x14ac:dyDescent="0.25">
      <c r="A9" s="81" t="s">
        <v>22</v>
      </c>
      <c r="B9" s="82"/>
      <c r="C9" s="83" t="s">
        <v>23</v>
      </c>
      <c r="D9" s="84"/>
      <c r="E9" s="85" t="s">
        <v>24</v>
      </c>
      <c r="F9" s="86"/>
      <c r="G9" s="85" t="s">
        <v>25</v>
      </c>
      <c r="H9" s="86"/>
      <c r="I9" s="87" t="s">
        <v>26</v>
      </c>
      <c r="J9" s="87" t="s">
        <v>27</v>
      </c>
      <c r="K9" s="87" t="s">
        <v>28</v>
      </c>
      <c r="L9" s="88" t="s">
        <v>29</v>
      </c>
      <c r="M9" s="89"/>
      <c r="N9" s="89"/>
      <c r="O9" s="90" t="s">
        <v>30</v>
      </c>
    </row>
    <row r="10" spans="1:17" s="245" customFormat="1" ht="31.5" customHeight="1" thickBot="1" x14ac:dyDescent="0.3">
      <c r="A10" s="91"/>
      <c r="B10" s="92"/>
      <c r="C10" s="93"/>
      <c r="D10" s="94"/>
      <c r="E10" s="93"/>
      <c r="F10" s="95"/>
      <c r="G10" s="93"/>
      <c r="H10" s="95"/>
      <c r="I10" s="96"/>
      <c r="J10" s="96"/>
      <c r="K10" s="96"/>
      <c r="L10" s="97"/>
      <c r="M10" s="98"/>
      <c r="N10" s="98"/>
      <c r="O10" s="99"/>
    </row>
    <row r="11" spans="1:17" s="245" customFormat="1" ht="44.25" customHeight="1" thickBot="1" x14ac:dyDescent="0.3">
      <c r="A11" s="100" t="s">
        <v>58</v>
      </c>
      <c r="B11" s="101"/>
      <c r="C11" s="32">
        <f>O15</f>
        <v>4</v>
      </c>
      <c r="D11" s="33"/>
      <c r="E11" s="61">
        <f>O17</f>
        <v>1</v>
      </c>
      <c r="F11" s="62"/>
      <c r="G11" s="61">
        <f>O19</f>
        <v>3</v>
      </c>
      <c r="H11" s="62"/>
      <c r="I11" s="8">
        <f>O21</f>
        <v>0</v>
      </c>
      <c r="J11" s="8">
        <f>O28</f>
        <v>0</v>
      </c>
      <c r="K11" s="8">
        <f>O33</f>
        <v>9.39</v>
      </c>
      <c r="L11" s="9">
        <f>O38</f>
        <v>1.5</v>
      </c>
      <c r="M11" s="10"/>
      <c r="N11" s="10"/>
      <c r="O11" s="11">
        <f>IF( SUM(C11:L11)&lt;=40,SUM(C11:L11),"EXCEDE LOS 40 PUNTOS")</f>
        <v>18.89</v>
      </c>
    </row>
    <row r="12" spans="1:17" s="245" customFormat="1" ht="16.5" thickTop="1" thickBot="1" x14ac:dyDescent="0.3">
      <c r="A12" s="102"/>
      <c r="B12" s="73"/>
      <c r="C12" s="73"/>
      <c r="D12" s="73"/>
      <c r="E12" s="73"/>
      <c r="F12" s="73"/>
      <c r="G12" s="73"/>
      <c r="H12" s="73"/>
      <c r="I12" s="73"/>
      <c r="J12" s="73"/>
      <c r="K12" s="73"/>
      <c r="L12" s="73"/>
      <c r="M12" s="73"/>
      <c r="N12" s="73"/>
      <c r="O12" s="103"/>
    </row>
    <row r="13" spans="1:17" s="245" customFormat="1" ht="18.75" thickBot="1" x14ac:dyDescent="0.3">
      <c r="A13" s="104" t="s">
        <v>31</v>
      </c>
      <c r="B13" s="105"/>
      <c r="C13" s="105"/>
      <c r="D13" s="105"/>
      <c r="E13" s="105"/>
      <c r="F13" s="105"/>
      <c r="G13" s="105"/>
      <c r="H13" s="105"/>
      <c r="I13" s="105"/>
      <c r="J13" s="105"/>
      <c r="K13" s="105"/>
      <c r="L13" s="105"/>
      <c r="M13" s="105"/>
      <c r="N13" s="106"/>
      <c r="O13" s="107" t="s">
        <v>32</v>
      </c>
    </row>
    <row r="14" spans="1:17" s="245" customFormat="1" ht="24" thickBot="1" x14ac:dyDescent="0.3">
      <c r="A14" s="108" t="s">
        <v>33</v>
      </c>
      <c r="B14" s="109"/>
      <c r="C14" s="109"/>
      <c r="D14" s="109"/>
      <c r="E14" s="109"/>
      <c r="F14" s="109"/>
      <c r="G14" s="109"/>
      <c r="H14" s="109"/>
      <c r="I14" s="109"/>
      <c r="J14" s="109"/>
      <c r="K14" s="109"/>
      <c r="L14" s="109"/>
      <c r="M14" s="110"/>
      <c r="N14" s="73"/>
      <c r="O14" s="103"/>
    </row>
    <row r="15" spans="1:17" s="245" customFormat="1" ht="31.5" customHeight="1" thickBot="1" x14ac:dyDescent="0.3">
      <c r="A15" s="111" t="s">
        <v>34</v>
      </c>
      <c r="B15" s="112"/>
      <c r="C15" s="113"/>
      <c r="D15" s="114" t="s">
        <v>70</v>
      </c>
      <c r="E15" s="115"/>
      <c r="F15" s="115"/>
      <c r="G15" s="115"/>
      <c r="H15" s="115"/>
      <c r="I15" s="115"/>
      <c r="J15" s="115"/>
      <c r="K15" s="115"/>
      <c r="L15" s="115"/>
      <c r="M15" s="116"/>
      <c r="N15" s="117"/>
      <c r="O15" s="24">
        <v>4</v>
      </c>
    </row>
    <row r="16" spans="1:17" s="245" customFormat="1" ht="15.75" thickBot="1" x14ac:dyDescent="0.3">
      <c r="A16" s="118"/>
      <c r="B16" s="73"/>
      <c r="C16" s="73"/>
      <c r="D16" s="119"/>
      <c r="E16" s="73"/>
      <c r="F16" s="73"/>
      <c r="G16" s="73"/>
      <c r="H16" s="73"/>
      <c r="I16" s="73"/>
      <c r="J16" s="73"/>
      <c r="K16" s="73"/>
      <c r="L16" s="73"/>
      <c r="M16" s="73"/>
      <c r="N16" s="73"/>
      <c r="O16" s="120"/>
    </row>
    <row r="17" spans="1:18" s="245" customFormat="1" ht="40.5" customHeight="1" thickBot="1" x14ac:dyDescent="0.3">
      <c r="A17" s="121" t="s">
        <v>35</v>
      </c>
      <c r="B17" s="122"/>
      <c r="C17" s="73"/>
      <c r="D17" s="123"/>
      <c r="E17" s="124" t="s">
        <v>88</v>
      </c>
      <c r="F17" s="125"/>
      <c r="G17" s="125"/>
      <c r="H17" s="125"/>
      <c r="I17" s="125"/>
      <c r="J17" s="125"/>
      <c r="K17" s="125"/>
      <c r="L17" s="125"/>
      <c r="M17" s="126"/>
      <c r="N17" s="117"/>
      <c r="O17" s="24">
        <v>1</v>
      </c>
    </row>
    <row r="18" spans="1:18" s="245" customFormat="1" ht="15.75" thickBot="1" x14ac:dyDescent="0.3">
      <c r="A18" s="118"/>
      <c r="B18" s="73"/>
      <c r="C18" s="73"/>
      <c r="D18" s="119"/>
      <c r="E18" s="73"/>
      <c r="F18" s="73"/>
      <c r="G18" s="73"/>
      <c r="H18" s="73"/>
      <c r="I18" s="73"/>
      <c r="J18" s="73"/>
      <c r="K18" s="73"/>
      <c r="L18" s="73"/>
      <c r="M18" s="73"/>
      <c r="N18" s="73"/>
      <c r="O18" s="120"/>
    </row>
    <row r="19" spans="1:18" s="245" customFormat="1" ht="40.5" customHeight="1" thickBot="1" x14ac:dyDescent="0.3">
      <c r="A19" s="121" t="s">
        <v>36</v>
      </c>
      <c r="B19" s="122"/>
      <c r="C19" s="113"/>
      <c r="D19" s="127"/>
      <c r="E19" s="125" t="s">
        <v>89</v>
      </c>
      <c r="F19" s="125"/>
      <c r="G19" s="125"/>
      <c r="H19" s="125"/>
      <c r="I19" s="125"/>
      <c r="J19" s="125"/>
      <c r="K19" s="125"/>
      <c r="L19" s="125"/>
      <c r="M19" s="126"/>
      <c r="N19" s="117"/>
      <c r="O19" s="24">
        <v>3</v>
      </c>
    </row>
    <row r="20" spans="1:18" s="245" customFormat="1" ht="15.75" thickBot="1" x14ac:dyDescent="0.3">
      <c r="A20" s="118"/>
      <c r="B20" s="73"/>
      <c r="C20" s="73"/>
      <c r="D20" s="73"/>
      <c r="E20" s="73"/>
      <c r="F20" s="73"/>
      <c r="G20" s="73"/>
      <c r="H20" s="73"/>
      <c r="I20" s="73"/>
      <c r="J20" s="73"/>
      <c r="K20" s="73"/>
      <c r="L20" s="73"/>
      <c r="M20" s="73"/>
      <c r="N20" s="73"/>
      <c r="O20" s="120"/>
    </row>
    <row r="21" spans="1:18" s="245" customFormat="1" ht="84" customHeight="1" thickBot="1" x14ac:dyDescent="0.3">
      <c r="A21" s="121" t="s">
        <v>37</v>
      </c>
      <c r="B21" s="122"/>
      <c r="C21" s="113"/>
      <c r="D21" s="128" t="s">
        <v>94</v>
      </c>
      <c r="E21" s="129"/>
      <c r="F21" s="129"/>
      <c r="G21" s="129"/>
      <c r="H21" s="129"/>
      <c r="I21" s="129"/>
      <c r="J21" s="129"/>
      <c r="K21" s="129"/>
      <c r="L21" s="129"/>
      <c r="M21" s="130"/>
      <c r="N21" s="117"/>
      <c r="O21" s="24"/>
    </row>
    <row r="22" spans="1:18" s="245" customFormat="1" ht="16.5" thickBot="1" x14ac:dyDescent="0.3">
      <c r="A22" s="131"/>
      <c r="B22" s="132"/>
      <c r="C22" s="133"/>
      <c r="D22" s="134"/>
      <c r="E22" s="134"/>
      <c r="F22" s="134"/>
      <c r="G22" s="134"/>
      <c r="H22" s="134"/>
      <c r="I22" s="134"/>
      <c r="J22" s="134"/>
      <c r="K22" s="134"/>
      <c r="L22" s="134"/>
      <c r="M22" s="134"/>
      <c r="N22" s="133"/>
      <c r="O22" s="120"/>
    </row>
    <row r="23" spans="1:18" s="245" customFormat="1" ht="19.5" thickTop="1" thickBot="1" x14ac:dyDescent="0.3">
      <c r="A23" s="135" t="s">
        <v>38</v>
      </c>
      <c r="B23" s="136"/>
      <c r="C23" s="136"/>
      <c r="D23" s="136"/>
      <c r="E23" s="136"/>
      <c r="F23" s="136"/>
      <c r="G23" s="136"/>
      <c r="H23" s="136"/>
      <c r="I23" s="136"/>
      <c r="J23" s="136"/>
      <c r="K23" s="136"/>
      <c r="L23" s="136"/>
      <c r="M23" s="137"/>
      <c r="N23" s="73"/>
      <c r="O23" s="138">
        <f>IF( SUM(O15:O21)&lt;=10,SUM(O15:O21),"EXCEDE LOS 10 PUNTOS VALIDOS")</f>
        <v>8</v>
      </c>
    </row>
    <row r="24" spans="1:18" s="245" customFormat="1" ht="18.75" thickBot="1" x14ac:dyDescent="0.3">
      <c r="A24" s="139"/>
      <c r="B24" s="140"/>
      <c r="C24" s="140"/>
      <c r="D24" s="140"/>
      <c r="E24" s="140"/>
      <c r="F24" s="140"/>
      <c r="G24" s="140"/>
      <c r="H24" s="140"/>
      <c r="I24" s="140"/>
      <c r="J24" s="140"/>
      <c r="K24" s="140"/>
      <c r="L24" s="140"/>
      <c r="M24" s="140"/>
      <c r="N24" s="73"/>
      <c r="O24" s="120"/>
    </row>
    <row r="25" spans="1:18" s="245" customFormat="1" ht="24" thickBot="1" x14ac:dyDescent="0.3">
      <c r="A25" s="108" t="s">
        <v>39</v>
      </c>
      <c r="B25" s="109"/>
      <c r="C25" s="109"/>
      <c r="D25" s="109"/>
      <c r="E25" s="109"/>
      <c r="F25" s="109"/>
      <c r="G25" s="109"/>
      <c r="H25" s="109"/>
      <c r="I25" s="109"/>
      <c r="J25" s="109"/>
      <c r="K25" s="109"/>
      <c r="L25" s="109"/>
      <c r="M25" s="110"/>
      <c r="N25" s="73"/>
      <c r="O25" s="120"/>
    </row>
    <row r="26" spans="1:18" s="245" customFormat="1" ht="118.5" customHeight="1" thickBot="1" x14ac:dyDescent="0.3">
      <c r="A26" s="111" t="s">
        <v>40</v>
      </c>
      <c r="B26" s="112"/>
      <c r="C26" s="113"/>
      <c r="D26" s="114" t="s">
        <v>116</v>
      </c>
      <c r="E26" s="115"/>
      <c r="F26" s="115"/>
      <c r="G26" s="115"/>
      <c r="H26" s="115"/>
      <c r="I26" s="115"/>
      <c r="J26" s="115"/>
      <c r="K26" s="115"/>
      <c r="L26" s="115"/>
      <c r="M26" s="116"/>
      <c r="N26" s="117"/>
      <c r="O26" s="24">
        <v>0</v>
      </c>
      <c r="Q26" s="257"/>
      <c r="R26" s="257"/>
    </row>
    <row r="27" spans="1:18" s="245" customFormat="1" ht="16.5" thickBot="1" x14ac:dyDescent="0.3">
      <c r="A27" s="131"/>
      <c r="B27" s="132"/>
      <c r="C27" s="133"/>
      <c r="D27" s="134"/>
      <c r="E27" s="134"/>
      <c r="F27" s="134"/>
      <c r="G27" s="134"/>
      <c r="H27" s="134"/>
      <c r="I27" s="134"/>
      <c r="J27" s="134"/>
      <c r="K27" s="134"/>
      <c r="L27" s="134"/>
      <c r="M27" s="134"/>
      <c r="N27" s="133"/>
      <c r="O27" s="120"/>
    </row>
    <row r="28" spans="1:18" s="245" customFormat="1" ht="19.5" thickTop="1" thickBot="1" x14ac:dyDescent="0.3">
      <c r="A28" s="135" t="s">
        <v>41</v>
      </c>
      <c r="B28" s="136"/>
      <c r="C28" s="136"/>
      <c r="D28" s="136"/>
      <c r="E28" s="136"/>
      <c r="F28" s="136"/>
      <c r="G28" s="136"/>
      <c r="H28" s="136"/>
      <c r="I28" s="136"/>
      <c r="J28" s="136"/>
      <c r="K28" s="136"/>
      <c r="L28" s="136"/>
      <c r="M28" s="137"/>
      <c r="N28" s="133"/>
      <c r="O28" s="138">
        <f>IF(O26&lt;=10,O26,"EXCEDE LOS 10 PUNTOS PERMITIDOS")</f>
        <v>0</v>
      </c>
      <c r="Q28" s="257"/>
      <c r="R28" s="257"/>
    </row>
    <row r="29" spans="1:18" s="245" customFormat="1" ht="15.75" thickBot="1" x14ac:dyDescent="0.3">
      <c r="A29" s="142"/>
      <c r="B29" s="143"/>
      <c r="C29" s="143"/>
      <c r="D29" s="143"/>
      <c r="E29" s="143"/>
      <c r="F29" s="143"/>
      <c r="G29" s="143"/>
      <c r="H29" s="143"/>
      <c r="I29" s="143"/>
      <c r="J29" s="143"/>
      <c r="K29" s="143"/>
      <c r="L29" s="143"/>
      <c r="M29" s="143"/>
      <c r="N29" s="143"/>
      <c r="O29" s="120"/>
    </row>
    <row r="30" spans="1:18" s="245" customFormat="1" ht="24" thickBot="1" x14ac:dyDescent="0.3">
      <c r="A30" s="108" t="s">
        <v>42</v>
      </c>
      <c r="B30" s="109"/>
      <c r="C30" s="109"/>
      <c r="D30" s="109"/>
      <c r="E30" s="109"/>
      <c r="F30" s="109"/>
      <c r="G30" s="109"/>
      <c r="H30" s="109"/>
      <c r="I30" s="109"/>
      <c r="J30" s="109"/>
      <c r="K30" s="109"/>
      <c r="L30" s="109"/>
      <c r="M30" s="110"/>
      <c r="N30" s="143"/>
      <c r="O30" s="120"/>
    </row>
    <row r="31" spans="1:18" s="245" customFormat="1" ht="44.25" customHeight="1" thickBot="1" x14ac:dyDescent="0.3">
      <c r="A31" s="111" t="s">
        <v>43</v>
      </c>
      <c r="B31" s="112"/>
      <c r="C31" s="113"/>
      <c r="D31" s="114" t="s">
        <v>114</v>
      </c>
      <c r="E31" s="115"/>
      <c r="F31" s="115"/>
      <c r="G31" s="115"/>
      <c r="H31" s="115"/>
      <c r="I31" s="115"/>
      <c r="J31" s="115"/>
      <c r="K31" s="115"/>
      <c r="L31" s="115"/>
      <c r="M31" s="116"/>
      <c r="N31" s="117"/>
      <c r="O31" s="24">
        <v>9.39</v>
      </c>
    </row>
    <row r="32" spans="1:18" s="245" customFormat="1" ht="15.75" thickBot="1" x14ac:dyDescent="0.3">
      <c r="A32" s="144"/>
      <c r="B32" s="73"/>
      <c r="C32" s="73"/>
      <c r="D32" s="73"/>
      <c r="E32" s="73"/>
      <c r="F32" s="73"/>
      <c r="G32" s="73"/>
      <c r="H32" s="73"/>
      <c r="I32" s="73"/>
      <c r="J32" s="73"/>
      <c r="K32" s="73"/>
      <c r="L32" s="73"/>
      <c r="M32" s="73"/>
      <c r="N32" s="73"/>
      <c r="O32" s="120"/>
    </row>
    <row r="33" spans="1:26" s="245" customFormat="1" ht="19.5" thickTop="1" thickBot="1" x14ac:dyDescent="0.3">
      <c r="A33" s="135" t="s">
        <v>44</v>
      </c>
      <c r="B33" s="136"/>
      <c r="C33" s="136"/>
      <c r="D33" s="136"/>
      <c r="E33" s="136"/>
      <c r="F33" s="136"/>
      <c r="G33" s="136"/>
      <c r="H33" s="136"/>
      <c r="I33" s="136"/>
      <c r="J33" s="136"/>
      <c r="K33" s="136"/>
      <c r="L33" s="136"/>
      <c r="M33" s="137"/>
      <c r="N33" s="133"/>
      <c r="O33" s="138">
        <f>IF(O31&lt;=10,O31,"EXCEDE LOS 10 PUNTOS PERMITIDOS")</f>
        <v>9.39</v>
      </c>
    </row>
    <row r="34" spans="1:26" s="245" customFormat="1" ht="15.75" thickBot="1" x14ac:dyDescent="0.3">
      <c r="A34" s="144"/>
      <c r="B34" s="73"/>
      <c r="C34" s="73"/>
      <c r="D34" s="73"/>
      <c r="E34" s="73"/>
      <c r="F34" s="73"/>
      <c r="G34" s="73"/>
      <c r="H34" s="73"/>
      <c r="I34" s="73"/>
      <c r="J34" s="73"/>
      <c r="K34" s="73"/>
      <c r="L34" s="73"/>
      <c r="M34" s="73"/>
      <c r="N34" s="73"/>
      <c r="O34" s="120"/>
    </row>
    <row r="35" spans="1:26" s="245" customFormat="1" ht="24" thickBot="1" x14ac:dyDescent="0.3">
      <c r="A35" s="108" t="s">
        <v>45</v>
      </c>
      <c r="B35" s="109"/>
      <c r="C35" s="109"/>
      <c r="D35" s="109"/>
      <c r="E35" s="109"/>
      <c r="F35" s="109"/>
      <c r="G35" s="109"/>
      <c r="H35" s="109"/>
      <c r="I35" s="109"/>
      <c r="J35" s="109"/>
      <c r="K35" s="109"/>
      <c r="L35" s="109"/>
      <c r="M35" s="110"/>
      <c r="N35" s="73"/>
      <c r="O35" s="120"/>
    </row>
    <row r="36" spans="1:26" s="245" customFormat="1" ht="237.75" customHeight="1" thickBot="1" x14ac:dyDescent="0.3">
      <c r="A36" s="121" t="s">
        <v>46</v>
      </c>
      <c r="B36" s="122"/>
      <c r="C36" s="113"/>
      <c r="D36" s="114" t="s">
        <v>103</v>
      </c>
      <c r="E36" s="115"/>
      <c r="F36" s="115"/>
      <c r="G36" s="115"/>
      <c r="H36" s="115"/>
      <c r="I36" s="115"/>
      <c r="J36" s="115"/>
      <c r="K36" s="115"/>
      <c r="L36" s="115"/>
      <c r="M36" s="116"/>
      <c r="N36" s="117"/>
      <c r="O36" s="24">
        <f>0.5+0.5+0.5</f>
        <v>1.5</v>
      </c>
    </row>
    <row r="37" spans="1:26" s="245" customFormat="1" ht="16.5" thickBot="1" x14ac:dyDescent="0.3">
      <c r="A37" s="131"/>
      <c r="B37" s="132"/>
      <c r="C37" s="133"/>
      <c r="D37" s="134"/>
      <c r="E37" s="134"/>
      <c r="F37" s="134"/>
      <c r="G37" s="134"/>
      <c r="H37" s="134"/>
      <c r="I37" s="134"/>
      <c r="J37" s="134"/>
      <c r="K37" s="134"/>
      <c r="L37" s="134"/>
      <c r="M37" s="134"/>
      <c r="N37" s="133"/>
      <c r="O37" s="120"/>
    </row>
    <row r="38" spans="1:26" s="245" customFormat="1" ht="19.5" thickTop="1" thickBot="1" x14ac:dyDescent="0.3">
      <c r="A38" s="135" t="s">
        <v>47</v>
      </c>
      <c r="B38" s="136"/>
      <c r="C38" s="136"/>
      <c r="D38" s="136"/>
      <c r="E38" s="136"/>
      <c r="F38" s="136"/>
      <c r="G38" s="136"/>
      <c r="H38" s="136"/>
      <c r="I38" s="136"/>
      <c r="J38" s="136"/>
      <c r="K38" s="136"/>
      <c r="L38" s="136"/>
      <c r="M38" s="137"/>
      <c r="N38" s="133"/>
      <c r="O38" s="138">
        <f>IF(O36&lt;=10,O36,"EXCEDE LOS 10 PUNTOS PERMITIDOS")</f>
        <v>1.5</v>
      </c>
    </row>
    <row r="39" spans="1:26" s="245" customFormat="1" x14ac:dyDescent="0.25">
      <c r="A39" s="144"/>
      <c r="B39" s="73"/>
      <c r="C39" s="73"/>
      <c r="D39" s="73"/>
      <c r="E39" s="73"/>
      <c r="F39" s="73"/>
      <c r="G39" s="73"/>
      <c r="H39" s="73"/>
      <c r="I39" s="73"/>
      <c r="J39" s="73"/>
      <c r="K39" s="73"/>
      <c r="L39" s="73"/>
      <c r="M39" s="73"/>
      <c r="N39" s="73"/>
      <c r="O39" s="120"/>
    </row>
    <row r="40" spans="1:26" s="245" customFormat="1" ht="15.75" thickBot="1" x14ac:dyDescent="0.3">
      <c r="A40" s="144"/>
      <c r="B40" s="73"/>
      <c r="C40" s="73"/>
      <c r="D40" s="73"/>
      <c r="E40" s="73"/>
      <c r="F40" s="73"/>
      <c r="G40" s="73"/>
      <c r="H40" s="73"/>
      <c r="I40" s="73"/>
      <c r="J40" s="73"/>
      <c r="K40" s="73"/>
      <c r="L40" s="73"/>
      <c r="M40" s="73"/>
      <c r="N40" s="73"/>
      <c r="O40" s="145"/>
    </row>
    <row r="41" spans="1:26" s="245" customFormat="1" ht="24.75" thickTop="1" thickBot="1" x14ac:dyDescent="0.3">
      <c r="A41" s="146" t="s">
        <v>30</v>
      </c>
      <c r="B41" s="147"/>
      <c r="C41" s="147"/>
      <c r="D41" s="147"/>
      <c r="E41" s="147"/>
      <c r="F41" s="147"/>
      <c r="G41" s="147"/>
      <c r="H41" s="147"/>
      <c r="I41" s="147"/>
      <c r="J41" s="147"/>
      <c r="K41" s="147"/>
      <c r="L41" s="147"/>
      <c r="M41" s="148"/>
      <c r="N41" s="149"/>
      <c r="O41" s="150">
        <f>IF((O23+O28+O33+O38)&lt;=40,(O23+O28+O33+O38),"ERROR EXCEDE LOS 40 PUNTOS")</f>
        <v>18.89</v>
      </c>
    </row>
    <row r="42" spans="1:26" s="245" customFormat="1" x14ac:dyDescent="0.25">
      <c r="A42" s="151"/>
      <c r="B42" s="73"/>
      <c r="C42" s="73"/>
      <c r="D42" s="73"/>
      <c r="E42" s="73"/>
      <c r="F42" s="73"/>
      <c r="G42" s="73"/>
      <c r="H42" s="73"/>
      <c r="I42" s="73"/>
      <c r="J42" s="73"/>
      <c r="K42" s="73"/>
      <c r="L42" s="73"/>
      <c r="M42" s="73"/>
      <c r="N42" s="73"/>
      <c r="O42" s="152"/>
    </row>
    <row r="43" spans="1:26" s="245" customFormat="1" x14ac:dyDescent="0.25">
      <c r="A43" s="151"/>
      <c r="B43" s="73"/>
      <c r="C43" s="73"/>
      <c r="D43" s="73"/>
      <c r="E43" s="73"/>
      <c r="F43" s="73"/>
      <c r="G43" s="73"/>
      <c r="H43" s="73"/>
      <c r="I43" s="73"/>
      <c r="J43" s="73"/>
      <c r="K43" s="73"/>
      <c r="L43" s="73"/>
      <c r="M43" s="73"/>
      <c r="N43" s="73"/>
      <c r="O43" s="152"/>
    </row>
    <row r="44" spans="1:26" s="258" customFormat="1" ht="15.75" customHeight="1" x14ac:dyDescent="0.25">
      <c r="A44" s="153"/>
      <c r="B44" s="154"/>
      <c r="C44" s="154"/>
      <c r="D44" s="154"/>
      <c r="E44" s="154"/>
      <c r="F44" s="154"/>
      <c r="G44" s="154"/>
      <c r="H44" s="154"/>
      <c r="I44" s="154"/>
      <c r="J44" s="154"/>
      <c r="K44" s="154"/>
      <c r="L44" s="154"/>
      <c r="M44" s="154"/>
      <c r="N44" s="154"/>
      <c r="O44" s="155"/>
      <c r="P44" s="245"/>
      <c r="Q44" s="245"/>
      <c r="R44" s="245"/>
      <c r="S44" s="245"/>
      <c r="T44" s="245"/>
      <c r="U44" s="245"/>
      <c r="V44" s="245"/>
      <c r="W44" s="245"/>
      <c r="X44" s="245"/>
      <c r="Y44" s="245"/>
      <c r="Z44" s="245"/>
    </row>
    <row r="45" spans="1:26" s="258" customFormat="1" ht="15.75" customHeight="1" thickBot="1" x14ac:dyDescent="0.3">
      <c r="A45" s="153"/>
      <c r="B45" s="154"/>
      <c r="C45" s="154"/>
      <c r="D45" s="154"/>
      <c r="E45" s="154"/>
      <c r="F45" s="154"/>
      <c r="G45" s="154"/>
      <c r="H45" s="154"/>
      <c r="I45" s="154"/>
      <c r="J45" s="154"/>
      <c r="K45" s="154"/>
      <c r="L45" s="154"/>
      <c r="M45" s="154"/>
      <c r="N45" s="154"/>
      <c r="O45" s="155"/>
      <c r="P45" s="245"/>
      <c r="Q45" s="245"/>
      <c r="R45" s="245"/>
      <c r="S45" s="245"/>
      <c r="T45" s="245"/>
      <c r="U45" s="245"/>
      <c r="V45" s="245"/>
      <c r="W45" s="245"/>
      <c r="X45" s="245"/>
      <c r="Y45" s="245"/>
      <c r="Z45" s="245"/>
    </row>
    <row r="46" spans="1:26" s="258" customFormat="1" ht="27" customHeight="1" thickBot="1" x14ac:dyDescent="0.3">
      <c r="A46" s="78" t="s">
        <v>141</v>
      </c>
      <c r="B46" s="79"/>
      <c r="C46" s="79"/>
      <c r="D46" s="79"/>
      <c r="E46" s="79"/>
      <c r="F46" s="79"/>
      <c r="G46" s="79"/>
      <c r="H46" s="79"/>
      <c r="I46" s="79"/>
      <c r="J46" s="79"/>
      <c r="K46" s="79"/>
      <c r="L46" s="79"/>
      <c r="M46" s="79"/>
      <c r="N46" s="79"/>
      <c r="O46" s="80"/>
      <c r="P46" s="245"/>
      <c r="Q46" s="245"/>
      <c r="R46" s="245"/>
      <c r="S46" s="245"/>
      <c r="T46" s="245"/>
      <c r="U46" s="245"/>
      <c r="V46" s="245"/>
      <c r="W46" s="245"/>
      <c r="X46" s="245"/>
      <c r="Y46" s="245"/>
      <c r="Z46" s="245"/>
    </row>
    <row r="47" spans="1:26" s="258" customFormat="1" ht="15.75" customHeight="1" thickBot="1" x14ac:dyDescent="0.3">
      <c r="A47" s="156"/>
      <c r="B47" s="157"/>
      <c r="C47" s="157"/>
      <c r="D47" s="157"/>
      <c r="E47" s="157"/>
      <c r="F47" s="157"/>
      <c r="G47" s="157"/>
      <c r="H47" s="157"/>
      <c r="I47" s="157"/>
      <c r="J47" s="157"/>
      <c r="K47" s="157"/>
      <c r="L47" s="157"/>
      <c r="M47" s="157"/>
      <c r="N47" s="157"/>
      <c r="O47" s="158"/>
      <c r="P47" s="245"/>
      <c r="Q47" s="245"/>
      <c r="R47" s="245"/>
      <c r="S47" s="245"/>
      <c r="T47" s="245"/>
      <c r="U47" s="245"/>
      <c r="V47" s="245"/>
      <c r="W47" s="245"/>
      <c r="X47" s="245"/>
      <c r="Y47" s="245"/>
      <c r="Z47" s="245"/>
    </row>
    <row r="48" spans="1:26" s="258" customFormat="1" ht="45" customHeight="1" x14ac:dyDescent="0.25">
      <c r="A48" s="159" t="s">
        <v>142</v>
      </c>
      <c r="B48" s="159"/>
      <c r="C48" s="159"/>
      <c r="D48" s="159"/>
      <c r="E48" s="159"/>
      <c r="F48" s="160"/>
      <c r="G48" s="160"/>
      <c r="H48" s="160"/>
      <c r="I48" s="161" t="s">
        <v>127</v>
      </c>
      <c r="J48" s="162" t="s">
        <v>128</v>
      </c>
      <c r="K48" s="162" t="s">
        <v>143</v>
      </c>
      <c r="L48" s="163"/>
      <c r="M48" s="164"/>
      <c r="N48" s="157"/>
      <c r="O48" s="165" t="s">
        <v>129</v>
      </c>
      <c r="P48" s="245"/>
      <c r="Q48" s="245"/>
      <c r="R48" s="245"/>
      <c r="S48" s="245"/>
      <c r="T48" s="245"/>
      <c r="U48" s="245"/>
      <c r="V48" s="245"/>
      <c r="W48" s="245"/>
      <c r="X48" s="245"/>
      <c r="Y48" s="245"/>
      <c r="Z48" s="245"/>
    </row>
    <row r="49" spans="1:26" s="258" customFormat="1" ht="15.75" customHeight="1" x14ac:dyDescent="0.25">
      <c r="A49" s="166">
        <v>1</v>
      </c>
      <c r="B49" s="167" t="s">
        <v>144</v>
      </c>
      <c r="C49" s="167"/>
      <c r="D49" s="167"/>
      <c r="E49" s="167"/>
      <c r="F49" s="168"/>
      <c r="G49" s="168"/>
      <c r="H49" s="168"/>
      <c r="I49" s="169" t="s">
        <v>145</v>
      </c>
      <c r="J49" s="170">
        <v>1.5</v>
      </c>
      <c r="K49" s="170">
        <v>2</v>
      </c>
      <c r="L49" s="171"/>
      <c r="M49" s="143"/>
      <c r="N49" s="143"/>
      <c r="O49" s="170">
        <f>J49+K49</f>
        <v>3.5</v>
      </c>
      <c r="P49" s="245"/>
      <c r="Q49" s="245"/>
      <c r="R49" s="245"/>
      <c r="S49" s="245"/>
      <c r="T49" s="245"/>
      <c r="U49" s="245"/>
      <c r="V49" s="245"/>
      <c r="W49" s="245"/>
      <c r="X49" s="245"/>
      <c r="Y49" s="245"/>
      <c r="Z49" s="245"/>
    </row>
    <row r="50" spans="1:26" s="258" customFormat="1" ht="15.75" customHeight="1" x14ac:dyDescent="0.25">
      <c r="A50" s="166">
        <v>2</v>
      </c>
      <c r="B50" s="172" t="s">
        <v>146</v>
      </c>
      <c r="C50" s="167"/>
      <c r="D50" s="167"/>
      <c r="E50" s="167"/>
      <c r="F50" s="168"/>
      <c r="G50" s="168"/>
      <c r="H50" s="168"/>
      <c r="I50" s="169" t="s">
        <v>145</v>
      </c>
      <c r="J50" s="170">
        <v>1.5</v>
      </c>
      <c r="K50" s="170">
        <v>2</v>
      </c>
      <c r="L50" s="171"/>
      <c r="M50" s="143"/>
      <c r="N50" s="143"/>
      <c r="O50" s="170">
        <f t="shared" ref="O50:O56" si="0">J50+K50</f>
        <v>3.5</v>
      </c>
      <c r="P50" s="245"/>
      <c r="Q50" s="245"/>
      <c r="R50" s="245"/>
      <c r="S50" s="245"/>
      <c r="T50" s="245"/>
      <c r="U50" s="245"/>
      <c r="V50" s="245"/>
      <c r="W50" s="245"/>
      <c r="X50" s="245"/>
      <c r="Y50" s="245"/>
      <c r="Z50" s="245"/>
    </row>
    <row r="51" spans="1:26" s="258" customFormat="1" ht="35.450000000000003" customHeight="1" x14ac:dyDescent="0.25">
      <c r="A51" s="166">
        <v>3</v>
      </c>
      <c r="B51" s="167" t="s">
        <v>147</v>
      </c>
      <c r="C51" s="167"/>
      <c r="D51" s="167"/>
      <c r="E51" s="167"/>
      <c r="F51" s="168"/>
      <c r="G51" s="168"/>
      <c r="H51" s="168"/>
      <c r="I51" s="169" t="s">
        <v>148</v>
      </c>
      <c r="J51" s="170">
        <v>4</v>
      </c>
      <c r="K51" s="170">
        <v>5</v>
      </c>
      <c r="L51" s="171"/>
      <c r="M51" s="143"/>
      <c r="N51" s="143"/>
      <c r="O51" s="170">
        <f t="shared" si="0"/>
        <v>9</v>
      </c>
      <c r="P51" s="245"/>
      <c r="Q51" s="245"/>
      <c r="R51" s="245"/>
      <c r="S51" s="245"/>
      <c r="T51" s="245"/>
      <c r="U51" s="245"/>
      <c r="V51" s="245"/>
      <c r="W51" s="245"/>
      <c r="X51" s="245"/>
      <c r="Y51" s="245"/>
      <c r="Z51" s="245"/>
    </row>
    <row r="52" spans="1:26" s="258" customFormat="1" ht="37.15" customHeight="1" x14ac:dyDescent="0.25">
      <c r="A52" s="166">
        <v>4</v>
      </c>
      <c r="B52" s="167" t="s">
        <v>149</v>
      </c>
      <c r="C52" s="167"/>
      <c r="D52" s="167"/>
      <c r="E52" s="167"/>
      <c r="F52" s="168"/>
      <c r="G52" s="168"/>
      <c r="H52" s="168"/>
      <c r="I52" s="169" t="s">
        <v>150</v>
      </c>
      <c r="J52" s="170">
        <v>4</v>
      </c>
      <c r="K52" s="170">
        <v>4</v>
      </c>
      <c r="L52" s="171"/>
      <c r="M52" s="143"/>
      <c r="N52" s="143"/>
      <c r="O52" s="170">
        <f t="shared" si="0"/>
        <v>8</v>
      </c>
      <c r="P52" s="245"/>
      <c r="Q52" s="245"/>
      <c r="R52" s="245"/>
      <c r="S52" s="245"/>
      <c r="T52" s="245"/>
      <c r="U52" s="245"/>
      <c r="V52" s="245"/>
      <c r="W52" s="245"/>
      <c r="X52" s="245"/>
      <c r="Y52" s="245"/>
      <c r="Z52" s="245"/>
    </row>
    <row r="53" spans="1:26" s="258" customFormat="1" ht="43.9" customHeight="1" x14ac:dyDescent="0.25">
      <c r="A53" s="166">
        <v>5</v>
      </c>
      <c r="B53" s="167" t="s">
        <v>151</v>
      </c>
      <c r="C53" s="167"/>
      <c r="D53" s="167"/>
      <c r="E53" s="167"/>
      <c r="F53" s="168"/>
      <c r="G53" s="168"/>
      <c r="H53" s="168"/>
      <c r="I53" s="169" t="s">
        <v>150</v>
      </c>
      <c r="J53" s="170">
        <v>4</v>
      </c>
      <c r="K53" s="170">
        <v>4</v>
      </c>
      <c r="L53" s="171"/>
      <c r="M53" s="143"/>
      <c r="N53" s="143"/>
      <c r="O53" s="170">
        <f t="shared" si="0"/>
        <v>8</v>
      </c>
      <c r="P53" s="245"/>
      <c r="Q53" s="245"/>
      <c r="R53" s="245"/>
      <c r="S53" s="245"/>
      <c r="T53" s="245"/>
      <c r="U53" s="245"/>
      <c r="V53" s="245"/>
      <c r="W53" s="245"/>
      <c r="X53" s="245"/>
      <c r="Y53" s="245"/>
      <c r="Z53" s="245"/>
    </row>
    <row r="54" spans="1:26" s="258" customFormat="1" ht="45" customHeight="1" x14ac:dyDescent="0.25">
      <c r="A54" s="166">
        <v>6</v>
      </c>
      <c r="B54" s="167" t="s">
        <v>152</v>
      </c>
      <c r="C54" s="167"/>
      <c r="D54" s="167"/>
      <c r="E54" s="167"/>
      <c r="F54" s="168"/>
      <c r="G54" s="168"/>
      <c r="H54" s="168"/>
      <c r="I54" s="169" t="s">
        <v>150</v>
      </c>
      <c r="J54" s="170">
        <v>4</v>
      </c>
      <c r="K54" s="170">
        <v>4</v>
      </c>
      <c r="L54" s="171"/>
      <c r="M54" s="143"/>
      <c r="N54" s="143"/>
      <c r="O54" s="170">
        <f t="shared" si="0"/>
        <v>8</v>
      </c>
      <c r="P54" s="245"/>
      <c r="Q54" s="245"/>
      <c r="R54" s="245"/>
      <c r="S54" s="245"/>
      <c r="T54" s="245"/>
      <c r="U54" s="245"/>
      <c r="V54" s="245"/>
      <c r="W54" s="245"/>
      <c r="X54" s="245"/>
      <c r="Y54" s="245"/>
      <c r="Z54" s="245"/>
    </row>
    <row r="55" spans="1:26" s="258" customFormat="1" ht="37.15" customHeight="1" x14ac:dyDescent="0.25">
      <c r="A55" s="166">
        <v>7</v>
      </c>
      <c r="B55" s="167" t="s">
        <v>153</v>
      </c>
      <c r="C55" s="167"/>
      <c r="D55" s="167"/>
      <c r="E55" s="167"/>
      <c r="F55" s="168"/>
      <c r="G55" s="168"/>
      <c r="H55" s="168"/>
      <c r="I55" s="169" t="s">
        <v>150</v>
      </c>
      <c r="J55" s="170">
        <v>4</v>
      </c>
      <c r="K55" s="170">
        <v>4</v>
      </c>
      <c r="L55" s="171"/>
      <c r="M55" s="143"/>
      <c r="N55" s="143"/>
      <c r="O55" s="170">
        <f t="shared" si="0"/>
        <v>8</v>
      </c>
      <c r="P55" s="245"/>
      <c r="Q55" s="245"/>
      <c r="R55" s="245"/>
      <c r="S55" s="245"/>
      <c r="T55" s="245"/>
      <c r="U55" s="245"/>
      <c r="V55" s="245"/>
      <c r="W55" s="245"/>
      <c r="X55" s="245"/>
      <c r="Y55" s="245"/>
      <c r="Z55" s="245"/>
    </row>
    <row r="56" spans="1:26" s="258" customFormat="1" ht="15.75" customHeight="1" thickBot="1" x14ac:dyDescent="0.3">
      <c r="A56" s="173" t="s">
        <v>154</v>
      </c>
      <c r="B56" s="173"/>
      <c r="C56" s="173"/>
      <c r="D56" s="173"/>
      <c r="E56" s="173"/>
      <c r="F56" s="173"/>
      <c r="G56" s="173"/>
      <c r="H56" s="173"/>
      <c r="I56" s="173"/>
      <c r="J56" s="174">
        <f>SUM(J49:J55)</f>
        <v>23</v>
      </c>
      <c r="K56" s="174">
        <f>SUM(K49:K55)</f>
        <v>25</v>
      </c>
      <c r="L56" s="175"/>
      <c r="M56" s="176"/>
      <c r="N56" s="143"/>
      <c r="O56" s="170">
        <f t="shared" si="0"/>
        <v>48</v>
      </c>
      <c r="P56" s="245"/>
      <c r="Q56" s="245"/>
      <c r="R56" s="245"/>
      <c r="S56" s="245"/>
      <c r="T56" s="245"/>
      <c r="U56" s="245"/>
      <c r="V56" s="245"/>
      <c r="W56" s="245"/>
      <c r="X56" s="245"/>
      <c r="Y56" s="245"/>
      <c r="Z56" s="245"/>
    </row>
    <row r="57" spans="1:26" s="258" customFormat="1" ht="15.75" customHeight="1" thickBot="1" x14ac:dyDescent="0.3">
      <c r="A57" s="177" t="s">
        <v>155</v>
      </c>
      <c r="B57" s="178"/>
      <c r="C57" s="178"/>
      <c r="D57" s="178"/>
      <c r="E57" s="178"/>
      <c r="F57" s="178"/>
      <c r="G57" s="178"/>
      <c r="H57" s="178"/>
      <c r="I57" s="178"/>
      <c r="J57" s="178"/>
      <c r="K57" s="179"/>
      <c r="L57" s="180"/>
      <c r="M57" s="157"/>
      <c r="N57" s="181"/>
      <c r="O57" s="182">
        <f>O56/2</f>
        <v>24</v>
      </c>
      <c r="P57" s="245"/>
      <c r="Q57" s="245"/>
      <c r="R57" s="245"/>
      <c r="S57" s="245"/>
      <c r="T57" s="245"/>
      <c r="U57" s="245"/>
      <c r="V57" s="245"/>
      <c r="W57" s="245"/>
      <c r="X57" s="245"/>
      <c r="Y57" s="245"/>
      <c r="Z57" s="245"/>
    </row>
    <row r="58" spans="1:26" s="258" customFormat="1" ht="15.75" customHeight="1" x14ac:dyDescent="0.25">
      <c r="A58" s="183"/>
      <c r="B58" s="183"/>
      <c r="C58" s="183"/>
      <c r="D58" s="183"/>
      <c r="E58" s="183"/>
      <c r="F58" s="183"/>
      <c r="G58" s="183"/>
      <c r="H58" s="183"/>
      <c r="I58" s="183"/>
      <c r="J58" s="183"/>
      <c r="K58" s="183"/>
      <c r="L58" s="183"/>
      <c r="M58" s="183"/>
      <c r="N58" s="183"/>
      <c r="O58" s="183"/>
      <c r="P58" s="245"/>
      <c r="Q58" s="245"/>
      <c r="R58" s="245"/>
      <c r="S58" s="245"/>
      <c r="T58" s="245"/>
      <c r="U58" s="245"/>
      <c r="V58" s="245"/>
      <c r="W58" s="245"/>
      <c r="X58" s="245"/>
      <c r="Y58" s="245"/>
      <c r="Z58" s="245"/>
    </row>
    <row r="59" spans="1:26" s="258" customFormat="1" ht="15.75" customHeight="1" thickBot="1" x14ac:dyDescent="0.3">
      <c r="A59" s="183"/>
      <c r="B59" s="183"/>
      <c r="C59" s="183"/>
      <c r="D59" s="183"/>
      <c r="E59" s="183"/>
      <c r="F59" s="183"/>
      <c r="G59" s="183"/>
      <c r="H59" s="183"/>
      <c r="I59" s="183"/>
      <c r="J59" s="183"/>
      <c r="K59" s="183"/>
      <c r="L59" s="183"/>
      <c r="M59" s="183"/>
      <c r="N59" s="183"/>
      <c r="O59" s="183"/>
      <c r="P59" s="245"/>
      <c r="Q59" s="245"/>
      <c r="R59" s="245"/>
      <c r="S59" s="245"/>
      <c r="T59" s="245"/>
      <c r="U59" s="245"/>
      <c r="V59" s="245"/>
      <c r="W59" s="245"/>
      <c r="X59" s="245"/>
      <c r="Y59" s="245"/>
      <c r="Z59" s="245"/>
    </row>
    <row r="60" spans="1:26" s="258" customFormat="1" ht="33" customHeight="1" thickBot="1" x14ac:dyDescent="0.3">
      <c r="A60" s="184" t="s">
        <v>126</v>
      </c>
      <c r="B60" s="185"/>
      <c r="C60" s="185"/>
      <c r="D60" s="185"/>
      <c r="E60" s="185"/>
      <c r="F60" s="185"/>
      <c r="G60" s="185"/>
      <c r="H60" s="186"/>
      <c r="I60" s="187" t="s">
        <v>127</v>
      </c>
      <c r="J60" s="188" t="s">
        <v>128</v>
      </c>
      <c r="K60" s="164"/>
      <c r="L60" s="164"/>
      <c r="M60" s="164"/>
      <c r="N60" s="143"/>
      <c r="O60" s="165" t="s">
        <v>129</v>
      </c>
      <c r="P60" s="245"/>
      <c r="Q60" s="245"/>
      <c r="R60" s="245"/>
      <c r="S60" s="245"/>
      <c r="T60" s="245"/>
      <c r="U60" s="245"/>
      <c r="V60" s="245"/>
      <c r="W60" s="245"/>
      <c r="X60" s="245"/>
      <c r="Y60" s="245"/>
      <c r="Z60" s="245"/>
    </row>
    <row r="61" spans="1:26" s="258" customFormat="1" ht="37.15" customHeight="1" thickBot="1" x14ac:dyDescent="0.3">
      <c r="A61" s="189">
        <v>1</v>
      </c>
      <c r="B61" s="190" t="s">
        <v>130</v>
      </c>
      <c r="C61" s="190"/>
      <c r="D61" s="190"/>
      <c r="E61" s="190"/>
      <c r="F61" s="191"/>
      <c r="G61" s="192"/>
      <c r="H61" s="193"/>
      <c r="I61" s="194" t="s">
        <v>131</v>
      </c>
      <c r="J61" s="195">
        <v>7</v>
      </c>
      <c r="K61" s="164"/>
      <c r="L61" s="164"/>
      <c r="M61" s="164"/>
      <c r="N61" s="143"/>
      <c r="O61" s="196">
        <f>J61</f>
        <v>7</v>
      </c>
      <c r="P61" s="245"/>
      <c r="Q61" s="245"/>
      <c r="R61" s="245"/>
      <c r="S61" s="245"/>
      <c r="T61" s="245"/>
      <c r="U61" s="245"/>
      <c r="V61" s="245"/>
      <c r="W61" s="245"/>
      <c r="X61" s="245"/>
      <c r="Y61" s="245"/>
      <c r="Z61" s="245"/>
    </row>
    <row r="62" spans="1:26" s="258" customFormat="1" ht="29.45" customHeight="1" thickBot="1" x14ac:dyDescent="0.3">
      <c r="A62" s="197">
        <v>2</v>
      </c>
      <c r="B62" s="172" t="s">
        <v>132</v>
      </c>
      <c r="C62" s="172"/>
      <c r="D62" s="172"/>
      <c r="E62" s="172"/>
      <c r="F62" s="168"/>
      <c r="G62" s="198"/>
      <c r="H62" s="199"/>
      <c r="I62" s="200" t="s">
        <v>131</v>
      </c>
      <c r="J62" s="201">
        <v>7</v>
      </c>
      <c r="K62" s="164"/>
      <c r="L62" s="164"/>
      <c r="M62" s="164"/>
      <c r="N62" s="143"/>
      <c r="O62" s="196">
        <f>J62</f>
        <v>7</v>
      </c>
      <c r="P62" s="245"/>
      <c r="Q62" s="245"/>
      <c r="R62" s="245"/>
      <c r="S62" s="245"/>
      <c r="T62" s="245"/>
      <c r="U62" s="245"/>
      <c r="V62" s="245"/>
      <c r="W62" s="245"/>
      <c r="X62" s="245"/>
      <c r="Y62" s="245"/>
      <c r="Z62" s="245"/>
    </row>
    <row r="63" spans="1:26" s="258" customFormat="1" ht="37.9" customHeight="1" thickBot="1" x14ac:dyDescent="0.3">
      <c r="A63" s="202">
        <v>3</v>
      </c>
      <c r="B63" s="203" t="s">
        <v>133</v>
      </c>
      <c r="C63" s="203"/>
      <c r="D63" s="203"/>
      <c r="E63" s="203"/>
      <c r="F63" s="204"/>
      <c r="G63" s="205"/>
      <c r="H63" s="206"/>
      <c r="I63" s="207" t="s">
        <v>131</v>
      </c>
      <c r="J63" s="208">
        <v>6</v>
      </c>
      <c r="K63" s="164"/>
      <c r="L63" s="164"/>
      <c r="M63" s="164"/>
      <c r="N63" s="143"/>
      <c r="O63" s="196">
        <f>J63</f>
        <v>6</v>
      </c>
      <c r="P63" s="245"/>
      <c r="Q63" s="245"/>
      <c r="R63" s="245"/>
      <c r="S63" s="245"/>
      <c r="T63" s="245"/>
      <c r="U63" s="245"/>
      <c r="V63" s="245"/>
      <c r="W63" s="245"/>
      <c r="X63" s="245"/>
      <c r="Y63" s="245"/>
      <c r="Z63" s="245"/>
    </row>
    <row r="64" spans="1:26" s="258" customFormat="1" ht="15.75" customHeight="1" thickBot="1" x14ac:dyDescent="0.3">
      <c r="A64" s="209" t="s">
        <v>134</v>
      </c>
      <c r="B64" s="210"/>
      <c r="C64" s="210"/>
      <c r="D64" s="210"/>
      <c r="E64" s="210"/>
      <c r="F64" s="210"/>
      <c r="G64" s="210"/>
      <c r="H64" s="210"/>
      <c r="I64" s="211"/>
      <c r="J64" s="107">
        <f>J61+J62+J63</f>
        <v>20</v>
      </c>
      <c r="K64" s="176"/>
      <c r="L64" s="176"/>
      <c r="M64" s="176"/>
      <c r="N64" s="143"/>
      <c r="O64" s="120"/>
      <c r="P64" s="245"/>
      <c r="Q64" s="245"/>
      <c r="R64" s="245"/>
      <c r="S64" s="245"/>
      <c r="T64" s="245"/>
      <c r="U64" s="245"/>
      <c r="V64" s="245"/>
      <c r="W64" s="245"/>
      <c r="X64" s="245"/>
      <c r="Y64" s="245"/>
      <c r="Z64" s="245"/>
    </row>
    <row r="65" spans="1:26" s="258" customFormat="1" ht="15.75" customHeight="1" thickTop="1" thickBot="1" x14ac:dyDescent="0.3">
      <c r="A65" s="212" t="s">
        <v>135</v>
      </c>
      <c r="B65" s="213"/>
      <c r="C65" s="213"/>
      <c r="D65" s="213"/>
      <c r="E65" s="213"/>
      <c r="F65" s="213"/>
      <c r="G65" s="213"/>
      <c r="H65" s="213"/>
      <c r="I65" s="213"/>
      <c r="J65" s="214"/>
      <c r="K65" s="215"/>
      <c r="L65" s="215"/>
      <c r="M65" s="176"/>
      <c r="N65" s="143"/>
      <c r="O65" s="216">
        <f>SUM(O61:O63)</f>
        <v>20</v>
      </c>
      <c r="P65" s="245"/>
      <c r="Q65" s="245"/>
      <c r="R65" s="245"/>
      <c r="S65" s="245"/>
      <c r="T65" s="245"/>
      <c r="U65" s="245"/>
      <c r="V65" s="245"/>
      <c r="W65" s="245"/>
      <c r="X65" s="245"/>
      <c r="Y65" s="245"/>
      <c r="Z65" s="245"/>
    </row>
    <row r="66" spans="1:26" s="258" customFormat="1" ht="15.75" customHeight="1" x14ac:dyDescent="0.25">
      <c r="A66" s="183"/>
      <c r="B66" s="183"/>
      <c r="C66" s="183"/>
      <c r="D66" s="183"/>
      <c r="E66" s="183"/>
      <c r="F66" s="183"/>
      <c r="G66" s="183"/>
      <c r="H66" s="183"/>
      <c r="I66" s="183"/>
      <c r="J66" s="183"/>
      <c r="K66" s="183"/>
      <c r="L66" s="183"/>
      <c r="M66" s="183"/>
      <c r="N66" s="183"/>
      <c r="O66" s="183"/>
      <c r="P66" s="245"/>
      <c r="Q66" s="245"/>
      <c r="R66" s="245"/>
      <c r="S66" s="245"/>
      <c r="T66" s="245"/>
      <c r="U66" s="245"/>
      <c r="V66" s="245"/>
      <c r="W66" s="245"/>
      <c r="X66" s="245"/>
      <c r="Y66" s="245"/>
      <c r="Z66" s="245"/>
    </row>
    <row r="67" spans="1:26" s="258" customFormat="1" ht="15.75" customHeight="1" thickBot="1" x14ac:dyDescent="0.3">
      <c r="A67" s="183"/>
      <c r="B67" s="183"/>
      <c r="C67" s="183"/>
      <c r="D67" s="183"/>
      <c r="E67" s="183"/>
      <c r="F67" s="183"/>
      <c r="G67" s="183"/>
      <c r="H67" s="183"/>
      <c r="I67" s="183"/>
      <c r="J67" s="183"/>
      <c r="K67" s="183"/>
      <c r="L67" s="183"/>
      <c r="M67" s="183"/>
      <c r="N67" s="183"/>
      <c r="O67" s="183"/>
      <c r="P67" s="245"/>
      <c r="Q67" s="245"/>
      <c r="R67" s="245"/>
      <c r="S67" s="245"/>
      <c r="T67" s="245"/>
      <c r="U67" s="245"/>
      <c r="V67" s="245"/>
      <c r="W67" s="245"/>
      <c r="X67" s="245"/>
      <c r="Y67" s="245"/>
      <c r="Z67" s="245"/>
    </row>
    <row r="68" spans="1:26" s="258" customFormat="1" ht="27" customHeight="1" thickBot="1" x14ac:dyDescent="0.3">
      <c r="A68" s="217" t="s">
        <v>136</v>
      </c>
      <c r="B68" s="218"/>
      <c r="C68" s="218"/>
      <c r="D68" s="218"/>
      <c r="E68" s="218"/>
      <c r="F68" s="218"/>
      <c r="G68" s="218"/>
      <c r="H68" s="218"/>
      <c r="I68" s="218"/>
      <c r="J68" s="218"/>
      <c r="K68" s="218"/>
      <c r="L68" s="218"/>
      <c r="M68" s="218"/>
      <c r="N68" s="218"/>
      <c r="O68" s="219"/>
      <c r="P68" s="245"/>
      <c r="Q68" s="245"/>
      <c r="R68" s="245"/>
      <c r="S68" s="245"/>
      <c r="T68" s="245"/>
      <c r="U68" s="245"/>
      <c r="V68" s="245"/>
      <c r="W68" s="245"/>
      <c r="X68" s="245"/>
      <c r="Y68" s="245"/>
      <c r="Z68" s="245"/>
    </row>
    <row r="69" spans="1:26" s="258" customFormat="1" ht="15.75" customHeight="1" thickBot="1" x14ac:dyDescent="0.3">
      <c r="A69" s="144"/>
      <c r="B69" s="73"/>
      <c r="C69" s="73"/>
      <c r="D69" s="73"/>
      <c r="E69" s="73"/>
      <c r="F69" s="73"/>
      <c r="G69" s="73"/>
      <c r="H69" s="73"/>
      <c r="I69" s="73"/>
      <c r="J69" s="73"/>
      <c r="K69" s="73"/>
      <c r="L69" s="73"/>
      <c r="M69" s="73"/>
      <c r="N69" s="73"/>
      <c r="O69" s="103"/>
      <c r="P69" s="245"/>
      <c r="Q69" s="245"/>
      <c r="R69" s="245"/>
      <c r="S69" s="245"/>
      <c r="T69" s="245"/>
      <c r="U69" s="245"/>
      <c r="V69" s="245"/>
      <c r="W69" s="245"/>
      <c r="X69" s="245"/>
      <c r="Y69" s="245"/>
      <c r="Z69" s="245"/>
    </row>
    <row r="70" spans="1:26" s="258" customFormat="1" ht="15.75" customHeight="1" thickTop="1" x14ac:dyDescent="0.25">
      <c r="A70" s="220" t="s">
        <v>30</v>
      </c>
      <c r="B70" s="221"/>
      <c r="C70" s="221"/>
      <c r="D70" s="221"/>
      <c r="E70" s="221"/>
      <c r="F70" s="221"/>
      <c r="G70" s="221"/>
      <c r="H70" s="221"/>
      <c r="I70" s="221"/>
      <c r="J70" s="221"/>
      <c r="K70" s="222"/>
      <c r="L70" s="223"/>
      <c r="M70" s="223"/>
      <c r="N70" s="224"/>
      <c r="O70" s="225">
        <f>O11</f>
        <v>18.89</v>
      </c>
      <c r="P70" s="245"/>
      <c r="Q70" s="245"/>
      <c r="R70" s="245"/>
      <c r="S70" s="245"/>
      <c r="T70" s="245"/>
      <c r="U70" s="245"/>
      <c r="V70" s="245"/>
      <c r="W70" s="245"/>
      <c r="X70" s="245"/>
      <c r="Y70" s="245"/>
      <c r="Z70" s="245"/>
    </row>
    <row r="71" spans="1:26" s="258" customFormat="1" ht="15.75" customHeight="1" x14ac:dyDescent="0.25">
      <c r="A71" s="226" t="s">
        <v>137</v>
      </c>
      <c r="B71" s="227"/>
      <c r="C71" s="227"/>
      <c r="D71" s="227"/>
      <c r="E71" s="227"/>
      <c r="F71" s="227"/>
      <c r="G71" s="227"/>
      <c r="H71" s="227"/>
      <c r="I71" s="227"/>
      <c r="J71" s="227"/>
      <c r="K71" s="228"/>
      <c r="L71" s="223"/>
      <c r="M71" s="223"/>
      <c r="N71" s="224"/>
      <c r="O71" s="229">
        <f>O57</f>
        <v>24</v>
      </c>
      <c r="P71" s="245"/>
      <c r="Q71" s="245"/>
      <c r="R71" s="245"/>
      <c r="S71" s="245"/>
      <c r="T71" s="245"/>
      <c r="U71" s="245"/>
      <c r="V71" s="245"/>
      <c r="W71" s="245"/>
      <c r="X71" s="245"/>
      <c r="Y71" s="245"/>
      <c r="Z71" s="245"/>
    </row>
    <row r="72" spans="1:26" s="258" customFormat="1" ht="15.75" customHeight="1" x14ac:dyDescent="0.25">
      <c r="A72" s="226" t="s">
        <v>135</v>
      </c>
      <c r="B72" s="227"/>
      <c r="C72" s="227"/>
      <c r="D72" s="227"/>
      <c r="E72" s="227"/>
      <c r="F72" s="227"/>
      <c r="G72" s="227"/>
      <c r="H72" s="227"/>
      <c r="I72" s="227"/>
      <c r="J72" s="227"/>
      <c r="K72" s="228"/>
      <c r="L72" s="223"/>
      <c r="M72" s="223"/>
      <c r="N72" s="224"/>
      <c r="O72" s="230">
        <f>O65</f>
        <v>20</v>
      </c>
      <c r="P72" s="245"/>
      <c r="Q72" s="245"/>
      <c r="R72" s="245"/>
      <c r="S72" s="245"/>
      <c r="T72" s="245"/>
      <c r="U72" s="245"/>
      <c r="V72" s="245"/>
      <c r="W72" s="245"/>
      <c r="X72" s="245"/>
      <c r="Y72" s="245"/>
      <c r="Z72" s="245"/>
    </row>
    <row r="73" spans="1:26" s="258" customFormat="1" ht="15.75" customHeight="1" thickBot="1" x14ac:dyDescent="0.3">
      <c r="A73" s="231" t="s">
        <v>138</v>
      </c>
      <c r="B73" s="232"/>
      <c r="C73" s="232"/>
      <c r="D73" s="232"/>
      <c r="E73" s="232"/>
      <c r="F73" s="232"/>
      <c r="G73" s="232"/>
      <c r="H73" s="232"/>
      <c r="I73" s="232"/>
      <c r="J73" s="233" t="s">
        <v>139</v>
      </c>
      <c r="K73" s="234" t="s">
        <v>12</v>
      </c>
      <c r="L73" s="223"/>
      <c r="M73" s="223"/>
      <c r="N73" s="224"/>
      <c r="O73" s="230"/>
      <c r="P73" s="245"/>
      <c r="Q73" s="245"/>
      <c r="R73" s="245"/>
      <c r="S73" s="245"/>
      <c r="T73" s="245"/>
      <c r="U73" s="245"/>
      <c r="V73" s="245"/>
      <c r="W73" s="245"/>
      <c r="X73" s="245"/>
      <c r="Y73" s="245"/>
      <c r="Z73" s="245"/>
    </row>
    <row r="74" spans="1:26" s="258" customFormat="1" ht="31.15" customHeight="1" thickTop="1" thickBot="1" x14ac:dyDescent="0.3">
      <c r="A74" s="235" t="s">
        <v>140</v>
      </c>
      <c r="B74" s="236"/>
      <c r="C74" s="236"/>
      <c r="D74" s="236"/>
      <c r="E74" s="236"/>
      <c r="F74" s="236"/>
      <c r="G74" s="236"/>
      <c r="H74" s="236"/>
      <c r="I74" s="236"/>
      <c r="J74" s="236"/>
      <c r="K74" s="237"/>
      <c r="L74" s="238"/>
      <c r="M74" s="239"/>
      <c r="N74" s="27"/>
      <c r="O74" s="28">
        <f>SUM(O70:O72)</f>
        <v>62.89</v>
      </c>
      <c r="P74" s="245"/>
      <c r="Q74" s="245"/>
      <c r="R74" s="245"/>
      <c r="S74" s="245"/>
      <c r="T74" s="245"/>
      <c r="U74" s="245"/>
      <c r="V74" s="245"/>
      <c r="W74" s="245"/>
      <c r="X74" s="245"/>
      <c r="Y74" s="245"/>
      <c r="Z74" s="245"/>
    </row>
    <row r="75" spans="1:26" s="258" customFormat="1" ht="15.75" customHeight="1" x14ac:dyDescent="0.25">
      <c r="A75" s="245"/>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row>
  </sheetData>
  <sheetProtection algorithmName="SHA-512" hashValue="PcaCChZQptO0xcN2b6n3ET7qYgzee4BSEkBWbVIiMba2SUGbDy97+bDCa/7Ypd4Y/EzdTwkcppjmjJffUmQlzw==" saltValue="IaspSymJGCD20Sh4lBb86w=="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14:M14"/>
    <mergeCell ref="A15:B15"/>
    <mergeCell ref="D15:M15"/>
    <mergeCell ref="A17:B17"/>
    <mergeCell ref="E17:M17"/>
    <mergeCell ref="A19:B19"/>
    <mergeCell ref="E19:M19"/>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E3"/>
    <mergeCell ref="F1:O1"/>
    <mergeCell ref="F2:O2"/>
    <mergeCell ref="F3:O3"/>
    <mergeCell ref="A4:D4"/>
    <mergeCell ref="E4:G4"/>
  </mergeCells>
  <dataValidations count="6">
    <dataValidation type="decimal" allowBlank="1" showInputMessage="1" showErrorMessage="1" errorTitle="Error Pregado" error="El pregrado no puede superar los 4 PUNTOS" sqref="O15">
      <formula1>0</formula1>
      <formula2>4</formula2>
    </dataValidation>
    <dataValidation allowBlank="1" showInputMessage="1" showErrorMessage="1" errorTitle="Error Especializacion" error="La especializacion no puede superar 1 PUNTO" sqref="O17"/>
    <dataValidation allowBlank="1" showInputMessage="1" showErrorMessage="1" errorTitle="Error Maestrias" error="La maestria no puede superar los 3 PUNTOS" sqref="O19"/>
    <dataValidation allowBlank="1" showInputMessage="1" showErrorMessage="1" errorTitle="Error Doctorado" error="El doctorado no puede superar los 6 PUNTOS" sqref="O21"/>
    <dataValidation type="decimal" allowBlank="1" showInputMessage="1" showErrorMessage="1" errorTitle="Error Formacion Academica" error="La formacion academica no puede superar los 10 PUNTOS" sqref="O23">
      <formula1>0</formula1>
      <formula2>9</formula2>
    </dataValidation>
    <dataValidation type="decimal" allowBlank="1" showInputMessage="1" showErrorMessage="1" errorTitle="Error General" error="La evaluación de hoja de vida no puede superar los 30 PUNTOS" sqref="O11">
      <formula1>0</formula1>
      <formula2>30</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workbookViewId="0">
      <selection activeCell="A11" sqref="A11:B11"/>
    </sheetView>
  </sheetViews>
  <sheetFormatPr baseColWidth="10" defaultRowHeight="15" x14ac:dyDescent="0.25"/>
  <cols>
    <col min="1" max="1" width="9.5703125" style="245" customWidth="1"/>
    <col min="2" max="2" width="11.140625" style="245" customWidth="1"/>
    <col min="3" max="3" width="17.28515625" style="245" customWidth="1"/>
    <col min="4" max="4" width="11.42578125" style="245" hidden="1" customWidth="1"/>
    <col min="5" max="5" width="8.28515625" style="245" customWidth="1"/>
    <col min="6" max="6" width="8.85546875" style="245" customWidth="1"/>
    <col min="7" max="7" width="6.140625" style="245" customWidth="1"/>
    <col min="8" max="8" width="11.42578125" style="245"/>
    <col min="9" max="9" width="13.42578125" style="245" customWidth="1"/>
    <col min="10" max="10" width="13.28515625" style="245" customWidth="1"/>
    <col min="11" max="12" width="12.42578125" style="245" customWidth="1"/>
    <col min="13" max="13" width="11.42578125" style="245"/>
    <col min="14" max="14" width="5.5703125" style="245" customWidth="1"/>
    <col min="15" max="15" width="14.5703125" style="245" customWidth="1"/>
    <col min="16" max="16" width="11.42578125" style="245"/>
    <col min="17" max="17" width="11.85546875" style="245" bestFit="1" customWidth="1"/>
    <col min="18" max="257" width="11.42578125" style="245"/>
    <col min="258" max="258" width="10.140625" style="245" customWidth="1"/>
    <col min="259" max="259" width="10.5703125" style="245" customWidth="1"/>
    <col min="260" max="260" width="12.5703125" style="245" customWidth="1"/>
    <col min="261" max="261" width="0" style="245" hidden="1" customWidth="1"/>
    <col min="262" max="262" width="11.28515625" style="245" customWidth="1"/>
    <col min="263" max="264" width="11.42578125" style="245"/>
    <col min="265" max="265" width="13.42578125" style="245" customWidth="1"/>
    <col min="266" max="266" width="12.140625" style="245" customWidth="1"/>
    <col min="267" max="268" width="12.42578125" style="245" customWidth="1"/>
    <col min="269" max="269" width="11.42578125" style="245"/>
    <col min="270" max="270" width="5.5703125" style="245" customWidth="1"/>
    <col min="271" max="271" width="14.140625" style="245" customWidth="1"/>
    <col min="272" max="513" width="11.42578125" style="245"/>
    <col min="514" max="514" width="10.140625" style="245" customWidth="1"/>
    <col min="515" max="515" width="10.5703125" style="245" customWidth="1"/>
    <col min="516" max="516" width="12.5703125" style="245" customWidth="1"/>
    <col min="517" max="517" width="0" style="245" hidden="1" customWidth="1"/>
    <col min="518" max="518" width="11.28515625" style="245" customWidth="1"/>
    <col min="519" max="520" width="11.42578125" style="245"/>
    <col min="521" max="521" width="13.42578125" style="245" customWidth="1"/>
    <col min="522" max="522" width="12.140625" style="245" customWidth="1"/>
    <col min="523" max="524" width="12.42578125" style="245" customWidth="1"/>
    <col min="525" max="525" width="11.42578125" style="245"/>
    <col min="526" max="526" width="5.5703125" style="245" customWidth="1"/>
    <col min="527" max="527" width="14.140625" style="245" customWidth="1"/>
    <col min="528" max="769" width="11.42578125" style="245"/>
    <col min="770" max="770" width="10.140625" style="245" customWidth="1"/>
    <col min="771" max="771" width="10.5703125" style="245" customWidth="1"/>
    <col min="772" max="772" width="12.5703125" style="245" customWidth="1"/>
    <col min="773" max="773" width="0" style="245" hidden="1" customWidth="1"/>
    <col min="774" max="774" width="11.28515625" style="245" customWidth="1"/>
    <col min="775" max="776" width="11.42578125" style="245"/>
    <col min="777" max="777" width="13.42578125" style="245" customWidth="1"/>
    <col min="778" max="778" width="12.140625" style="245" customWidth="1"/>
    <col min="779" max="780" width="12.42578125" style="245" customWidth="1"/>
    <col min="781" max="781" width="11.42578125" style="245"/>
    <col min="782" max="782" width="5.5703125" style="245" customWidth="1"/>
    <col min="783" max="783" width="14.140625" style="245" customWidth="1"/>
    <col min="784" max="1025" width="11.42578125" style="245"/>
    <col min="1026" max="1026" width="10.140625" style="245" customWidth="1"/>
    <col min="1027" max="1027" width="10.5703125" style="245" customWidth="1"/>
    <col min="1028" max="1028" width="12.5703125" style="245" customWidth="1"/>
    <col min="1029" max="1029" width="0" style="245" hidden="1" customWidth="1"/>
    <col min="1030" max="1030" width="11.28515625" style="245" customWidth="1"/>
    <col min="1031" max="1032" width="11.42578125" style="245"/>
    <col min="1033" max="1033" width="13.42578125" style="245" customWidth="1"/>
    <col min="1034" max="1034" width="12.140625" style="245" customWidth="1"/>
    <col min="1035" max="1036" width="12.42578125" style="245" customWidth="1"/>
    <col min="1037" max="1037" width="11.42578125" style="245"/>
    <col min="1038" max="1038" width="5.5703125" style="245" customWidth="1"/>
    <col min="1039" max="1039" width="14.140625" style="245" customWidth="1"/>
    <col min="1040" max="1281" width="11.42578125" style="245"/>
    <col min="1282" max="1282" width="10.140625" style="245" customWidth="1"/>
    <col min="1283" max="1283" width="10.5703125" style="245" customWidth="1"/>
    <col min="1284" max="1284" width="12.5703125" style="245" customWidth="1"/>
    <col min="1285" max="1285" width="0" style="245" hidden="1" customWidth="1"/>
    <col min="1286" max="1286" width="11.28515625" style="245" customWidth="1"/>
    <col min="1287" max="1288" width="11.42578125" style="245"/>
    <col min="1289" max="1289" width="13.42578125" style="245" customWidth="1"/>
    <col min="1290" max="1290" width="12.140625" style="245" customWidth="1"/>
    <col min="1291" max="1292" width="12.42578125" style="245" customWidth="1"/>
    <col min="1293" max="1293" width="11.42578125" style="245"/>
    <col min="1294" max="1294" width="5.5703125" style="245" customWidth="1"/>
    <col min="1295" max="1295" width="14.140625" style="245" customWidth="1"/>
    <col min="1296" max="1537" width="11.42578125" style="245"/>
    <col min="1538" max="1538" width="10.140625" style="245" customWidth="1"/>
    <col min="1539" max="1539" width="10.5703125" style="245" customWidth="1"/>
    <col min="1540" max="1540" width="12.5703125" style="245" customWidth="1"/>
    <col min="1541" max="1541" width="0" style="245" hidden="1" customWidth="1"/>
    <col min="1542" max="1542" width="11.28515625" style="245" customWidth="1"/>
    <col min="1543" max="1544" width="11.42578125" style="245"/>
    <col min="1545" max="1545" width="13.42578125" style="245" customWidth="1"/>
    <col min="1546" max="1546" width="12.140625" style="245" customWidth="1"/>
    <col min="1547" max="1548" width="12.42578125" style="245" customWidth="1"/>
    <col min="1549" max="1549" width="11.42578125" style="245"/>
    <col min="1550" max="1550" width="5.5703125" style="245" customWidth="1"/>
    <col min="1551" max="1551" width="14.140625" style="245" customWidth="1"/>
    <col min="1552" max="1793" width="11.42578125" style="245"/>
    <col min="1794" max="1794" width="10.140625" style="245" customWidth="1"/>
    <col min="1795" max="1795" width="10.5703125" style="245" customWidth="1"/>
    <col min="1796" max="1796" width="12.5703125" style="245" customWidth="1"/>
    <col min="1797" max="1797" width="0" style="245" hidden="1" customWidth="1"/>
    <col min="1798" max="1798" width="11.28515625" style="245" customWidth="1"/>
    <col min="1799" max="1800" width="11.42578125" style="245"/>
    <col min="1801" max="1801" width="13.42578125" style="245" customWidth="1"/>
    <col min="1802" max="1802" width="12.140625" style="245" customWidth="1"/>
    <col min="1803" max="1804" width="12.42578125" style="245" customWidth="1"/>
    <col min="1805" max="1805" width="11.42578125" style="245"/>
    <col min="1806" max="1806" width="5.5703125" style="245" customWidth="1"/>
    <col min="1807" max="1807" width="14.140625" style="245" customWidth="1"/>
    <col min="1808" max="2049" width="11.42578125" style="245"/>
    <col min="2050" max="2050" width="10.140625" style="245" customWidth="1"/>
    <col min="2051" max="2051" width="10.5703125" style="245" customWidth="1"/>
    <col min="2052" max="2052" width="12.5703125" style="245" customWidth="1"/>
    <col min="2053" max="2053" width="0" style="245" hidden="1" customWidth="1"/>
    <col min="2054" max="2054" width="11.28515625" style="245" customWidth="1"/>
    <col min="2055" max="2056" width="11.42578125" style="245"/>
    <col min="2057" max="2057" width="13.42578125" style="245" customWidth="1"/>
    <col min="2058" max="2058" width="12.140625" style="245" customWidth="1"/>
    <col min="2059" max="2060" width="12.42578125" style="245" customWidth="1"/>
    <col min="2061" max="2061" width="11.42578125" style="245"/>
    <col min="2062" max="2062" width="5.5703125" style="245" customWidth="1"/>
    <col min="2063" max="2063" width="14.140625" style="245" customWidth="1"/>
    <col min="2064" max="2305" width="11.42578125" style="245"/>
    <col min="2306" max="2306" width="10.140625" style="245" customWidth="1"/>
    <col min="2307" max="2307" width="10.5703125" style="245" customWidth="1"/>
    <col min="2308" max="2308" width="12.5703125" style="245" customWidth="1"/>
    <col min="2309" max="2309" width="0" style="245" hidden="1" customWidth="1"/>
    <col min="2310" max="2310" width="11.28515625" style="245" customWidth="1"/>
    <col min="2311" max="2312" width="11.42578125" style="245"/>
    <col min="2313" max="2313" width="13.42578125" style="245" customWidth="1"/>
    <col min="2314" max="2314" width="12.140625" style="245" customWidth="1"/>
    <col min="2315" max="2316" width="12.42578125" style="245" customWidth="1"/>
    <col min="2317" max="2317" width="11.42578125" style="245"/>
    <col min="2318" max="2318" width="5.5703125" style="245" customWidth="1"/>
    <col min="2319" max="2319" width="14.140625" style="245" customWidth="1"/>
    <col min="2320" max="2561" width="11.42578125" style="245"/>
    <col min="2562" max="2562" width="10.140625" style="245" customWidth="1"/>
    <col min="2563" max="2563" width="10.5703125" style="245" customWidth="1"/>
    <col min="2564" max="2564" width="12.5703125" style="245" customWidth="1"/>
    <col min="2565" max="2565" width="0" style="245" hidden="1" customWidth="1"/>
    <col min="2566" max="2566" width="11.28515625" style="245" customWidth="1"/>
    <col min="2567" max="2568" width="11.42578125" style="245"/>
    <col min="2569" max="2569" width="13.42578125" style="245" customWidth="1"/>
    <col min="2570" max="2570" width="12.140625" style="245" customWidth="1"/>
    <col min="2571" max="2572" width="12.42578125" style="245" customWidth="1"/>
    <col min="2573" max="2573" width="11.42578125" style="245"/>
    <col min="2574" max="2574" width="5.5703125" style="245" customWidth="1"/>
    <col min="2575" max="2575" width="14.140625" style="245" customWidth="1"/>
    <col min="2576" max="2817" width="11.42578125" style="245"/>
    <col min="2818" max="2818" width="10.140625" style="245" customWidth="1"/>
    <col min="2819" max="2819" width="10.5703125" style="245" customWidth="1"/>
    <col min="2820" max="2820" width="12.5703125" style="245" customWidth="1"/>
    <col min="2821" max="2821" width="0" style="245" hidden="1" customWidth="1"/>
    <col min="2822" max="2822" width="11.28515625" style="245" customWidth="1"/>
    <col min="2823" max="2824" width="11.42578125" style="245"/>
    <col min="2825" max="2825" width="13.42578125" style="245" customWidth="1"/>
    <col min="2826" max="2826" width="12.140625" style="245" customWidth="1"/>
    <col min="2827" max="2828" width="12.42578125" style="245" customWidth="1"/>
    <col min="2829" max="2829" width="11.42578125" style="245"/>
    <col min="2830" max="2830" width="5.5703125" style="245" customWidth="1"/>
    <col min="2831" max="2831" width="14.140625" style="245" customWidth="1"/>
    <col min="2832" max="3073" width="11.42578125" style="245"/>
    <col min="3074" max="3074" width="10.140625" style="245" customWidth="1"/>
    <col min="3075" max="3075" width="10.5703125" style="245" customWidth="1"/>
    <col min="3076" max="3076" width="12.5703125" style="245" customWidth="1"/>
    <col min="3077" max="3077" width="0" style="245" hidden="1" customWidth="1"/>
    <col min="3078" max="3078" width="11.28515625" style="245" customWidth="1"/>
    <col min="3079" max="3080" width="11.42578125" style="245"/>
    <col min="3081" max="3081" width="13.42578125" style="245" customWidth="1"/>
    <col min="3082" max="3082" width="12.140625" style="245" customWidth="1"/>
    <col min="3083" max="3084" width="12.42578125" style="245" customWidth="1"/>
    <col min="3085" max="3085" width="11.42578125" style="245"/>
    <col min="3086" max="3086" width="5.5703125" style="245" customWidth="1"/>
    <col min="3087" max="3087" width="14.140625" style="245" customWidth="1"/>
    <col min="3088" max="3329" width="11.42578125" style="245"/>
    <col min="3330" max="3330" width="10.140625" style="245" customWidth="1"/>
    <col min="3331" max="3331" width="10.5703125" style="245" customWidth="1"/>
    <col min="3332" max="3332" width="12.5703125" style="245" customWidth="1"/>
    <col min="3333" max="3333" width="0" style="245" hidden="1" customWidth="1"/>
    <col min="3334" max="3334" width="11.28515625" style="245" customWidth="1"/>
    <col min="3335" max="3336" width="11.42578125" style="245"/>
    <col min="3337" max="3337" width="13.42578125" style="245" customWidth="1"/>
    <col min="3338" max="3338" width="12.140625" style="245" customWidth="1"/>
    <col min="3339" max="3340" width="12.42578125" style="245" customWidth="1"/>
    <col min="3341" max="3341" width="11.42578125" style="245"/>
    <col min="3342" max="3342" width="5.5703125" style="245" customWidth="1"/>
    <col min="3343" max="3343" width="14.140625" style="245" customWidth="1"/>
    <col min="3344" max="3585" width="11.42578125" style="245"/>
    <col min="3586" max="3586" width="10.140625" style="245" customWidth="1"/>
    <col min="3587" max="3587" width="10.5703125" style="245" customWidth="1"/>
    <col min="3588" max="3588" width="12.5703125" style="245" customWidth="1"/>
    <col min="3589" max="3589" width="0" style="245" hidden="1" customWidth="1"/>
    <col min="3590" max="3590" width="11.28515625" style="245" customWidth="1"/>
    <col min="3591" max="3592" width="11.42578125" style="245"/>
    <col min="3593" max="3593" width="13.42578125" style="245" customWidth="1"/>
    <col min="3594" max="3594" width="12.140625" style="245" customWidth="1"/>
    <col min="3595" max="3596" width="12.42578125" style="245" customWidth="1"/>
    <col min="3597" max="3597" width="11.42578125" style="245"/>
    <col min="3598" max="3598" width="5.5703125" style="245" customWidth="1"/>
    <col min="3599" max="3599" width="14.140625" style="245" customWidth="1"/>
    <col min="3600" max="3841" width="11.42578125" style="245"/>
    <col min="3842" max="3842" width="10.140625" style="245" customWidth="1"/>
    <col min="3843" max="3843" width="10.5703125" style="245" customWidth="1"/>
    <col min="3844" max="3844" width="12.5703125" style="245" customWidth="1"/>
    <col min="3845" max="3845" width="0" style="245" hidden="1" customWidth="1"/>
    <col min="3846" max="3846" width="11.28515625" style="245" customWidth="1"/>
    <col min="3847" max="3848" width="11.42578125" style="245"/>
    <col min="3849" max="3849" width="13.42578125" style="245" customWidth="1"/>
    <col min="3850" max="3850" width="12.140625" style="245" customWidth="1"/>
    <col min="3851" max="3852" width="12.42578125" style="245" customWidth="1"/>
    <col min="3853" max="3853" width="11.42578125" style="245"/>
    <col min="3854" max="3854" width="5.5703125" style="245" customWidth="1"/>
    <col min="3855" max="3855" width="14.140625" style="245" customWidth="1"/>
    <col min="3856" max="4097" width="11.42578125" style="245"/>
    <col min="4098" max="4098" width="10.140625" style="245" customWidth="1"/>
    <col min="4099" max="4099" width="10.5703125" style="245" customWidth="1"/>
    <col min="4100" max="4100" width="12.5703125" style="245" customWidth="1"/>
    <col min="4101" max="4101" width="0" style="245" hidden="1" customWidth="1"/>
    <col min="4102" max="4102" width="11.28515625" style="245" customWidth="1"/>
    <col min="4103" max="4104" width="11.42578125" style="245"/>
    <col min="4105" max="4105" width="13.42578125" style="245" customWidth="1"/>
    <col min="4106" max="4106" width="12.140625" style="245" customWidth="1"/>
    <col min="4107" max="4108" width="12.42578125" style="245" customWidth="1"/>
    <col min="4109" max="4109" width="11.42578125" style="245"/>
    <col min="4110" max="4110" width="5.5703125" style="245" customWidth="1"/>
    <col min="4111" max="4111" width="14.140625" style="245" customWidth="1"/>
    <col min="4112" max="4353" width="11.42578125" style="245"/>
    <col min="4354" max="4354" width="10.140625" style="245" customWidth="1"/>
    <col min="4355" max="4355" width="10.5703125" style="245" customWidth="1"/>
    <col min="4356" max="4356" width="12.5703125" style="245" customWidth="1"/>
    <col min="4357" max="4357" width="0" style="245" hidden="1" customWidth="1"/>
    <col min="4358" max="4358" width="11.28515625" style="245" customWidth="1"/>
    <col min="4359" max="4360" width="11.42578125" style="245"/>
    <col min="4361" max="4361" width="13.42578125" style="245" customWidth="1"/>
    <col min="4362" max="4362" width="12.140625" style="245" customWidth="1"/>
    <col min="4363" max="4364" width="12.42578125" style="245" customWidth="1"/>
    <col min="4365" max="4365" width="11.42578125" style="245"/>
    <col min="4366" max="4366" width="5.5703125" style="245" customWidth="1"/>
    <col min="4367" max="4367" width="14.140625" style="245" customWidth="1"/>
    <col min="4368" max="4609" width="11.42578125" style="245"/>
    <col min="4610" max="4610" width="10.140625" style="245" customWidth="1"/>
    <col min="4611" max="4611" width="10.5703125" style="245" customWidth="1"/>
    <col min="4612" max="4612" width="12.5703125" style="245" customWidth="1"/>
    <col min="4613" max="4613" width="0" style="245" hidden="1" customWidth="1"/>
    <col min="4614" max="4614" width="11.28515625" style="245" customWidth="1"/>
    <col min="4615" max="4616" width="11.42578125" style="245"/>
    <col min="4617" max="4617" width="13.42578125" style="245" customWidth="1"/>
    <col min="4618" max="4618" width="12.140625" style="245" customWidth="1"/>
    <col min="4619" max="4620" width="12.42578125" style="245" customWidth="1"/>
    <col min="4621" max="4621" width="11.42578125" style="245"/>
    <col min="4622" max="4622" width="5.5703125" style="245" customWidth="1"/>
    <col min="4623" max="4623" width="14.140625" style="245" customWidth="1"/>
    <col min="4624" max="4865" width="11.42578125" style="245"/>
    <col min="4866" max="4866" width="10.140625" style="245" customWidth="1"/>
    <col min="4867" max="4867" width="10.5703125" style="245" customWidth="1"/>
    <col min="4868" max="4868" width="12.5703125" style="245" customWidth="1"/>
    <col min="4869" max="4869" width="0" style="245" hidden="1" customWidth="1"/>
    <col min="4870" max="4870" width="11.28515625" style="245" customWidth="1"/>
    <col min="4871" max="4872" width="11.42578125" style="245"/>
    <col min="4873" max="4873" width="13.42578125" style="245" customWidth="1"/>
    <col min="4874" max="4874" width="12.140625" style="245" customWidth="1"/>
    <col min="4875" max="4876" width="12.42578125" style="245" customWidth="1"/>
    <col min="4877" max="4877" width="11.42578125" style="245"/>
    <col min="4878" max="4878" width="5.5703125" style="245" customWidth="1"/>
    <col min="4879" max="4879" width="14.140625" style="245" customWidth="1"/>
    <col min="4880" max="5121" width="11.42578125" style="245"/>
    <col min="5122" max="5122" width="10.140625" style="245" customWidth="1"/>
    <col min="5123" max="5123" width="10.5703125" style="245" customWidth="1"/>
    <col min="5124" max="5124" width="12.5703125" style="245" customWidth="1"/>
    <col min="5125" max="5125" width="0" style="245" hidden="1" customWidth="1"/>
    <col min="5126" max="5126" width="11.28515625" style="245" customWidth="1"/>
    <col min="5127" max="5128" width="11.42578125" style="245"/>
    <col min="5129" max="5129" width="13.42578125" style="245" customWidth="1"/>
    <col min="5130" max="5130" width="12.140625" style="245" customWidth="1"/>
    <col min="5131" max="5132" width="12.42578125" style="245" customWidth="1"/>
    <col min="5133" max="5133" width="11.42578125" style="245"/>
    <col min="5134" max="5134" width="5.5703125" style="245" customWidth="1"/>
    <col min="5135" max="5135" width="14.140625" style="245" customWidth="1"/>
    <col min="5136" max="5377" width="11.42578125" style="245"/>
    <col min="5378" max="5378" width="10.140625" style="245" customWidth="1"/>
    <col min="5379" max="5379" width="10.5703125" style="245" customWidth="1"/>
    <col min="5380" max="5380" width="12.5703125" style="245" customWidth="1"/>
    <col min="5381" max="5381" width="0" style="245" hidden="1" customWidth="1"/>
    <col min="5382" max="5382" width="11.28515625" style="245" customWidth="1"/>
    <col min="5383" max="5384" width="11.42578125" style="245"/>
    <col min="5385" max="5385" width="13.42578125" style="245" customWidth="1"/>
    <col min="5386" max="5386" width="12.140625" style="245" customWidth="1"/>
    <col min="5387" max="5388" width="12.42578125" style="245" customWidth="1"/>
    <col min="5389" max="5389" width="11.42578125" style="245"/>
    <col min="5390" max="5390" width="5.5703125" style="245" customWidth="1"/>
    <col min="5391" max="5391" width="14.140625" style="245" customWidth="1"/>
    <col min="5392" max="5633" width="11.42578125" style="245"/>
    <col min="5634" max="5634" width="10.140625" style="245" customWidth="1"/>
    <col min="5635" max="5635" width="10.5703125" style="245" customWidth="1"/>
    <col min="5636" max="5636" width="12.5703125" style="245" customWidth="1"/>
    <col min="5637" max="5637" width="0" style="245" hidden="1" customWidth="1"/>
    <col min="5638" max="5638" width="11.28515625" style="245" customWidth="1"/>
    <col min="5639" max="5640" width="11.42578125" style="245"/>
    <col min="5641" max="5641" width="13.42578125" style="245" customWidth="1"/>
    <col min="5642" max="5642" width="12.140625" style="245" customWidth="1"/>
    <col min="5643" max="5644" width="12.42578125" style="245" customWidth="1"/>
    <col min="5645" max="5645" width="11.42578125" style="245"/>
    <col min="5646" max="5646" width="5.5703125" style="245" customWidth="1"/>
    <col min="5647" max="5647" width="14.140625" style="245" customWidth="1"/>
    <col min="5648" max="5889" width="11.42578125" style="245"/>
    <col min="5890" max="5890" width="10.140625" style="245" customWidth="1"/>
    <col min="5891" max="5891" width="10.5703125" style="245" customWidth="1"/>
    <col min="5892" max="5892" width="12.5703125" style="245" customWidth="1"/>
    <col min="5893" max="5893" width="0" style="245" hidden="1" customWidth="1"/>
    <col min="5894" max="5894" width="11.28515625" style="245" customWidth="1"/>
    <col min="5895" max="5896" width="11.42578125" style="245"/>
    <col min="5897" max="5897" width="13.42578125" style="245" customWidth="1"/>
    <col min="5898" max="5898" width="12.140625" style="245" customWidth="1"/>
    <col min="5899" max="5900" width="12.42578125" style="245" customWidth="1"/>
    <col min="5901" max="5901" width="11.42578125" style="245"/>
    <col min="5902" max="5902" width="5.5703125" style="245" customWidth="1"/>
    <col min="5903" max="5903" width="14.140625" style="245" customWidth="1"/>
    <col min="5904" max="6145" width="11.42578125" style="245"/>
    <col min="6146" max="6146" width="10.140625" style="245" customWidth="1"/>
    <col min="6147" max="6147" width="10.5703125" style="245" customWidth="1"/>
    <col min="6148" max="6148" width="12.5703125" style="245" customWidth="1"/>
    <col min="6149" max="6149" width="0" style="245" hidden="1" customWidth="1"/>
    <col min="6150" max="6150" width="11.28515625" style="245" customWidth="1"/>
    <col min="6151" max="6152" width="11.42578125" style="245"/>
    <col min="6153" max="6153" width="13.42578125" style="245" customWidth="1"/>
    <col min="6154" max="6154" width="12.140625" style="245" customWidth="1"/>
    <col min="6155" max="6156" width="12.42578125" style="245" customWidth="1"/>
    <col min="6157" max="6157" width="11.42578125" style="245"/>
    <col min="6158" max="6158" width="5.5703125" style="245" customWidth="1"/>
    <col min="6159" max="6159" width="14.140625" style="245" customWidth="1"/>
    <col min="6160" max="6401" width="11.42578125" style="245"/>
    <col min="6402" max="6402" width="10.140625" style="245" customWidth="1"/>
    <col min="6403" max="6403" width="10.5703125" style="245" customWidth="1"/>
    <col min="6404" max="6404" width="12.5703125" style="245" customWidth="1"/>
    <col min="6405" max="6405" width="0" style="245" hidden="1" customWidth="1"/>
    <col min="6406" max="6406" width="11.28515625" style="245" customWidth="1"/>
    <col min="6407" max="6408" width="11.42578125" style="245"/>
    <col min="6409" max="6409" width="13.42578125" style="245" customWidth="1"/>
    <col min="6410" max="6410" width="12.140625" style="245" customWidth="1"/>
    <col min="6411" max="6412" width="12.42578125" style="245" customWidth="1"/>
    <col min="6413" max="6413" width="11.42578125" style="245"/>
    <col min="6414" max="6414" width="5.5703125" style="245" customWidth="1"/>
    <col min="6415" max="6415" width="14.140625" style="245" customWidth="1"/>
    <col min="6416" max="6657" width="11.42578125" style="245"/>
    <col min="6658" max="6658" width="10.140625" style="245" customWidth="1"/>
    <col min="6659" max="6659" width="10.5703125" style="245" customWidth="1"/>
    <col min="6660" max="6660" width="12.5703125" style="245" customWidth="1"/>
    <col min="6661" max="6661" width="0" style="245" hidden="1" customWidth="1"/>
    <col min="6662" max="6662" width="11.28515625" style="245" customWidth="1"/>
    <col min="6663" max="6664" width="11.42578125" style="245"/>
    <col min="6665" max="6665" width="13.42578125" style="245" customWidth="1"/>
    <col min="6666" max="6666" width="12.140625" style="245" customWidth="1"/>
    <col min="6667" max="6668" width="12.42578125" style="245" customWidth="1"/>
    <col min="6669" max="6669" width="11.42578125" style="245"/>
    <col min="6670" max="6670" width="5.5703125" style="245" customWidth="1"/>
    <col min="6671" max="6671" width="14.140625" style="245" customWidth="1"/>
    <col min="6672" max="6913" width="11.42578125" style="245"/>
    <col min="6914" max="6914" width="10.140625" style="245" customWidth="1"/>
    <col min="6915" max="6915" width="10.5703125" style="245" customWidth="1"/>
    <col min="6916" max="6916" width="12.5703125" style="245" customWidth="1"/>
    <col min="6917" max="6917" width="0" style="245" hidden="1" customWidth="1"/>
    <col min="6918" max="6918" width="11.28515625" style="245" customWidth="1"/>
    <col min="6919" max="6920" width="11.42578125" style="245"/>
    <col min="6921" max="6921" width="13.42578125" style="245" customWidth="1"/>
    <col min="6922" max="6922" width="12.140625" style="245" customWidth="1"/>
    <col min="6923" max="6924" width="12.42578125" style="245" customWidth="1"/>
    <col min="6925" max="6925" width="11.42578125" style="245"/>
    <col min="6926" max="6926" width="5.5703125" style="245" customWidth="1"/>
    <col min="6927" max="6927" width="14.140625" style="245" customWidth="1"/>
    <col min="6928" max="7169" width="11.42578125" style="245"/>
    <col min="7170" max="7170" width="10.140625" style="245" customWidth="1"/>
    <col min="7171" max="7171" width="10.5703125" style="245" customWidth="1"/>
    <col min="7172" max="7172" width="12.5703125" style="245" customWidth="1"/>
    <col min="7173" max="7173" width="0" style="245" hidden="1" customWidth="1"/>
    <col min="7174" max="7174" width="11.28515625" style="245" customWidth="1"/>
    <col min="7175" max="7176" width="11.42578125" style="245"/>
    <col min="7177" max="7177" width="13.42578125" style="245" customWidth="1"/>
    <col min="7178" max="7178" width="12.140625" style="245" customWidth="1"/>
    <col min="7179" max="7180" width="12.42578125" style="245" customWidth="1"/>
    <col min="7181" max="7181" width="11.42578125" style="245"/>
    <col min="7182" max="7182" width="5.5703125" style="245" customWidth="1"/>
    <col min="7183" max="7183" width="14.140625" style="245" customWidth="1"/>
    <col min="7184" max="7425" width="11.42578125" style="245"/>
    <col min="7426" max="7426" width="10.140625" style="245" customWidth="1"/>
    <col min="7427" max="7427" width="10.5703125" style="245" customWidth="1"/>
    <col min="7428" max="7428" width="12.5703125" style="245" customWidth="1"/>
    <col min="7429" max="7429" width="0" style="245" hidden="1" customWidth="1"/>
    <col min="7430" max="7430" width="11.28515625" style="245" customWidth="1"/>
    <col min="7431" max="7432" width="11.42578125" style="245"/>
    <col min="7433" max="7433" width="13.42578125" style="245" customWidth="1"/>
    <col min="7434" max="7434" width="12.140625" style="245" customWidth="1"/>
    <col min="7435" max="7436" width="12.42578125" style="245" customWidth="1"/>
    <col min="7437" max="7437" width="11.42578125" style="245"/>
    <col min="7438" max="7438" width="5.5703125" style="245" customWidth="1"/>
    <col min="7439" max="7439" width="14.140625" style="245" customWidth="1"/>
    <col min="7440" max="7681" width="11.42578125" style="245"/>
    <col min="7682" max="7682" width="10.140625" style="245" customWidth="1"/>
    <col min="7683" max="7683" width="10.5703125" style="245" customWidth="1"/>
    <col min="7684" max="7684" width="12.5703125" style="245" customWidth="1"/>
    <col min="7685" max="7685" width="0" style="245" hidden="1" customWidth="1"/>
    <col min="7686" max="7686" width="11.28515625" style="245" customWidth="1"/>
    <col min="7687" max="7688" width="11.42578125" style="245"/>
    <col min="7689" max="7689" width="13.42578125" style="245" customWidth="1"/>
    <col min="7690" max="7690" width="12.140625" style="245" customWidth="1"/>
    <col min="7691" max="7692" width="12.42578125" style="245" customWidth="1"/>
    <col min="7693" max="7693" width="11.42578125" style="245"/>
    <col min="7694" max="7694" width="5.5703125" style="245" customWidth="1"/>
    <col min="7695" max="7695" width="14.140625" style="245" customWidth="1"/>
    <col min="7696" max="7937" width="11.42578125" style="245"/>
    <col min="7938" max="7938" width="10.140625" style="245" customWidth="1"/>
    <col min="7939" max="7939" width="10.5703125" style="245" customWidth="1"/>
    <col min="7940" max="7940" width="12.5703125" style="245" customWidth="1"/>
    <col min="7941" max="7941" width="0" style="245" hidden="1" customWidth="1"/>
    <col min="7942" max="7942" width="11.28515625" style="245" customWidth="1"/>
    <col min="7943" max="7944" width="11.42578125" style="245"/>
    <col min="7945" max="7945" width="13.42578125" style="245" customWidth="1"/>
    <col min="7946" max="7946" width="12.140625" style="245" customWidth="1"/>
    <col min="7947" max="7948" width="12.42578125" style="245" customWidth="1"/>
    <col min="7949" max="7949" width="11.42578125" style="245"/>
    <col min="7950" max="7950" width="5.5703125" style="245" customWidth="1"/>
    <col min="7951" max="7951" width="14.140625" style="245" customWidth="1"/>
    <col min="7952" max="8193" width="11.42578125" style="245"/>
    <col min="8194" max="8194" width="10.140625" style="245" customWidth="1"/>
    <col min="8195" max="8195" width="10.5703125" style="245" customWidth="1"/>
    <col min="8196" max="8196" width="12.5703125" style="245" customWidth="1"/>
    <col min="8197" max="8197" width="0" style="245" hidden="1" customWidth="1"/>
    <col min="8198" max="8198" width="11.28515625" style="245" customWidth="1"/>
    <col min="8199" max="8200" width="11.42578125" style="245"/>
    <col min="8201" max="8201" width="13.42578125" style="245" customWidth="1"/>
    <col min="8202" max="8202" width="12.140625" style="245" customWidth="1"/>
    <col min="8203" max="8204" width="12.42578125" style="245" customWidth="1"/>
    <col min="8205" max="8205" width="11.42578125" style="245"/>
    <col min="8206" max="8206" width="5.5703125" style="245" customWidth="1"/>
    <col min="8207" max="8207" width="14.140625" style="245" customWidth="1"/>
    <col min="8208" max="8449" width="11.42578125" style="245"/>
    <col min="8450" max="8450" width="10.140625" style="245" customWidth="1"/>
    <col min="8451" max="8451" width="10.5703125" style="245" customWidth="1"/>
    <col min="8452" max="8452" width="12.5703125" style="245" customWidth="1"/>
    <col min="8453" max="8453" width="0" style="245" hidden="1" customWidth="1"/>
    <col min="8454" max="8454" width="11.28515625" style="245" customWidth="1"/>
    <col min="8455" max="8456" width="11.42578125" style="245"/>
    <col min="8457" max="8457" width="13.42578125" style="245" customWidth="1"/>
    <col min="8458" max="8458" width="12.140625" style="245" customWidth="1"/>
    <col min="8459" max="8460" width="12.42578125" style="245" customWidth="1"/>
    <col min="8461" max="8461" width="11.42578125" style="245"/>
    <col min="8462" max="8462" width="5.5703125" style="245" customWidth="1"/>
    <col min="8463" max="8463" width="14.140625" style="245" customWidth="1"/>
    <col min="8464" max="8705" width="11.42578125" style="245"/>
    <col min="8706" max="8706" width="10.140625" style="245" customWidth="1"/>
    <col min="8707" max="8707" width="10.5703125" style="245" customWidth="1"/>
    <col min="8708" max="8708" width="12.5703125" style="245" customWidth="1"/>
    <col min="8709" max="8709" width="0" style="245" hidden="1" customWidth="1"/>
    <col min="8710" max="8710" width="11.28515625" style="245" customWidth="1"/>
    <col min="8711" max="8712" width="11.42578125" style="245"/>
    <col min="8713" max="8713" width="13.42578125" style="245" customWidth="1"/>
    <col min="8714" max="8714" width="12.140625" style="245" customWidth="1"/>
    <col min="8715" max="8716" width="12.42578125" style="245" customWidth="1"/>
    <col min="8717" max="8717" width="11.42578125" style="245"/>
    <col min="8718" max="8718" width="5.5703125" style="245" customWidth="1"/>
    <col min="8719" max="8719" width="14.140625" style="245" customWidth="1"/>
    <col min="8720" max="8961" width="11.42578125" style="245"/>
    <col min="8962" max="8962" width="10.140625" style="245" customWidth="1"/>
    <col min="8963" max="8963" width="10.5703125" style="245" customWidth="1"/>
    <col min="8964" max="8964" width="12.5703125" style="245" customWidth="1"/>
    <col min="8965" max="8965" width="0" style="245" hidden="1" customWidth="1"/>
    <col min="8966" max="8966" width="11.28515625" style="245" customWidth="1"/>
    <col min="8967" max="8968" width="11.42578125" style="245"/>
    <col min="8969" max="8969" width="13.42578125" style="245" customWidth="1"/>
    <col min="8970" max="8970" width="12.140625" style="245" customWidth="1"/>
    <col min="8971" max="8972" width="12.42578125" style="245" customWidth="1"/>
    <col min="8973" max="8973" width="11.42578125" style="245"/>
    <col min="8974" max="8974" width="5.5703125" style="245" customWidth="1"/>
    <col min="8975" max="8975" width="14.140625" style="245" customWidth="1"/>
    <col min="8976" max="9217" width="11.42578125" style="245"/>
    <col min="9218" max="9218" width="10.140625" style="245" customWidth="1"/>
    <col min="9219" max="9219" width="10.5703125" style="245" customWidth="1"/>
    <col min="9220" max="9220" width="12.5703125" style="245" customWidth="1"/>
    <col min="9221" max="9221" width="0" style="245" hidden="1" customWidth="1"/>
    <col min="9222" max="9222" width="11.28515625" style="245" customWidth="1"/>
    <col min="9223" max="9224" width="11.42578125" style="245"/>
    <col min="9225" max="9225" width="13.42578125" style="245" customWidth="1"/>
    <col min="9226" max="9226" width="12.140625" style="245" customWidth="1"/>
    <col min="9227" max="9228" width="12.42578125" style="245" customWidth="1"/>
    <col min="9229" max="9229" width="11.42578125" style="245"/>
    <col min="9230" max="9230" width="5.5703125" style="245" customWidth="1"/>
    <col min="9231" max="9231" width="14.140625" style="245" customWidth="1"/>
    <col min="9232" max="9473" width="11.42578125" style="245"/>
    <col min="9474" max="9474" width="10.140625" style="245" customWidth="1"/>
    <col min="9475" max="9475" width="10.5703125" style="245" customWidth="1"/>
    <col min="9476" max="9476" width="12.5703125" style="245" customWidth="1"/>
    <col min="9477" max="9477" width="0" style="245" hidden="1" customWidth="1"/>
    <col min="9478" max="9478" width="11.28515625" style="245" customWidth="1"/>
    <col min="9479" max="9480" width="11.42578125" style="245"/>
    <col min="9481" max="9481" width="13.42578125" style="245" customWidth="1"/>
    <col min="9482" max="9482" width="12.140625" style="245" customWidth="1"/>
    <col min="9483" max="9484" width="12.42578125" style="245" customWidth="1"/>
    <col min="9485" max="9485" width="11.42578125" style="245"/>
    <col min="9486" max="9486" width="5.5703125" style="245" customWidth="1"/>
    <col min="9487" max="9487" width="14.140625" style="245" customWidth="1"/>
    <col min="9488" max="9729" width="11.42578125" style="245"/>
    <col min="9730" max="9730" width="10.140625" style="245" customWidth="1"/>
    <col min="9731" max="9731" width="10.5703125" style="245" customWidth="1"/>
    <col min="9732" max="9732" width="12.5703125" style="245" customWidth="1"/>
    <col min="9733" max="9733" width="0" style="245" hidden="1" customWidth="1"/>
    <col min="9734" max="9734" width="11.28515625" style="245" customWidth="1"/>
    <col min="9735" max="9736" width="11.42578125" style="245"/>
    <col min="9737" max="9737" width="13.42578125" style="245" customWidth="1"/>
    <col min="9738" max="9738" width="12.140625" style="245" customWidth="1"/>
    <col min="9739" max="9740" width="12.42578125" style="245" customWidth="1"/>
    <col min="9741" max="9741" width="11.42578125" style="245"/>
    <col min="9742" max="9742" width="5.5703125" style="245" customWidth="1"/>
    <col min="9743" max="9743" width="14.140625" style="245" customWidth="1"/>
    <col min="9744" max="9985" width="11.42578125" style="245"/>
    <col min="9986" max="9986" width="10.140625" style="245" customWidth="1"/>
    <col min="9987" max="9987" width="10.5703125" style="245" customWidth="1"/>
    <col min="9988" max="9988" width="12.5703125" style="245" customWidth="1"/>
    <col min="9989" max="9989" width="0" style="245" hidden="1" customWidth="1"/>
    <col min="9990" max="9990" width="11.28515625" style="245" customWidth="1"/>
    <col min="9991" max="9992" width="11.42578125" style="245"/>
    <col min="9993" max="9993" width="13.42578125" style="245" customWidth="1"/>
    <col min="9994" max="9994" width="12.140625" style="245" customWidth="1"/>
    <col min="9995" max="9996" width="12.42578125" style="245" customWidth="1"/>
    <col min="9997" max="9997" width="11.42578125" style="245"/>
    <col min="9998" max="9998" width="5.5703125" style="245" customWidth="1"/>
    <col min="9999" max="9999" width="14.140625" style="245" customWidth="1"/>
    <col min="10000" max="10241" width="11.42578125" style="245"/>
    <col min="10242" max="10242" width="10.140625" style="245" customWidth="1"/>
    <col min="10243" max="10243" width="10.5703125" style="245" customWidth="1"/>
    <col min="10244" max="10244" width="12.5703125" style="245" customWidth="1"/>
    <col min="10245" max="10245" width="0" style="245" hidden="1" customWidth="1"/>
    <col min="10246" max="10246" width="11.28515625" style="245" customWidth="1"/>
    <col min="10247" max="10248" width="11.42578125" style="245"/>
    <col min="10249" max="10249" width="13.42578125" style="245" customWidth="1"/>
    <col min="10250" max="10250" width="12.140625" style="245" customWidth="1"/>
    <col min="10251" max="10252" width="12.42578125" style="245" customWidth="1"/>
    <col min="10253" max="10253" width="11.42578125" style="245"/>
    <col min="10254" max="10254" width="5.5703125" style="245" customWidth="1"/>
    <col min="10255" max="10255" width="14.140625" style="245" customWidth="1"/>
    <col min="10256" max="10497" width="11.42578125" style="245"/>
    <col min="10498" max="10498" width="10.140625" style="245" customWidth="1"/>
    <col min="10499" max="10499" width="10.5703125" style="245" customWidth="1"/>
    <col min="10500" max="10500" width="12.5703125" style="245" customWidth="1"/>
    <col min="10501" max="10501" width="0" style="245" hidden="1" customWidth="1"/>
    <col min="10502" max="10502" width="11.28515625" style="245" customWidth="1"/>
    <col min="10503" max="10504" width="11.42578125" style="245"/>
    <col min="10505" max="10505" width="13.42578125" style="245" customWidth="1"/>
    <col min="10506" max="10506" width="12.140625" style="245" customWidth="1"/>
    <col min="10507" max="10508" width="12.42578125" style="245" customWidth="1"/>
    <col min="10509" max="10509" width="11.42578125" style="245"/>
    <col min="10510" max="10510" width="5.5703125" style="245" customWidth="1"/>
    <col min="10511" max="10511" width="14.140625" style="245" customWidth="1"/>
    <col min="10512" max="10753" width="11.42578125" style="245"/>
    <col min="10754" max="10754" width="10.140625" style="245" customWidth="1"/>
    <col min="10755" max="10755" width="10.5703125" style="245" customWidth="1"/>
    <col min="10756" max="10756" width="12.5703125" style="245" customWidth="1"/>
    <col min="10757" max="10757" width="0" style="245" hidden="1" customWidth="1"/>
    <col min="10758" max="10758" width="11.28515625" style="245" customWidth="1"/>
    <col min="10759" max="10760" width="11.42578125" style="245"/>
    <col min="10761" max="10761" width="13.42578125" style="245" customWidth="1"/>
    <col min="10762" max="10762" width="12.140625" style="245" customWidth="1"/>
    <col min="10763" max="10764" width="12.42578125" style="245" customWidth="1"/>
    <col min="10765" max="10765" width="11.42578125" style="245"/>
    <col min="10766" max="10766" width="5.5703125" style="245" customWidth="1"/>
    <col min="10767" max="10767" width="14.140625" style="245" customWidth="1"/>
    <col min="10768" max="11009" width="11.42578125" style="245"/>
    <col min="11010" max="11010" width="10.140625" style="245" customWidth="1"/>
    <col min="11011" max="11011" width="10.5703125" style="245" customWidth="1"/>
    <col min="11012" max="11012" width="12.5703125" style="245" customWidth="1"/>
    <col min="11013" max="11013" width="0" style="245" hidden="1" customWidth="1"/>
    <col min="11014" max="11014" width="11.28515625" style="245" customWidth="1"/>
    <col min="11015" max="11016" width="11.42578125" style="245"/>
    <col min="11017" max="11017" width="13.42578125" style="245" customWidth="1"/>
    <col min="11018" max="11018" width="12.140625" style="245" customWidth="1"/>
    <col min="11019" max="11020" width="12.42578125" style="245" customWidth="1"/>
    <col min="11021" max="11021" width="11.42578125" style="245"/>
    <col min="11022" max="11022" width="5.5703125" style="245" customWidth="1"/>
    <col min="11023" max="11023" width="14.140625" style="245" customWidth="1"/>
    <col min="11024" max="11265" width="11.42578125" style="245"/>
    <col min="11266" max="11266" width="10.140625" style="245" customWidth="1"/>
    <col min="11267" max="11267" width="10.5703125" style="245" customWidth="1"/>
    <col min="11268" max="11268" width="12.5703125" style="245" customWidth="1"/>
    <col min="11269" max="11269" width="0" style="245" hidden="1" customWidth="1"/>
    <col min="11270" max="11270" width="11.28515625" style="245" customWidth="1"/>
    <col min="11271" max="11272" width="11.42578125" style="245"/>
    <col min="11273" max="11273" width="13.42578125" style="245" customWidth="1"/>
    <col min="11274" max="11274" width="12.140625" style="245" customWidth="1"/>
    <col min="11275" max="11276" width="12.42578125" style="245" customWidth="1"/>
    <col min="11277" max="11277" width="11.42578125" style="245"/>
    <col min="11278" max="11278" width="5.5703125" style="245" customWidth="1"/>
    <col min="11279" max="11279" width="14.140625" style="245" customWidth="1"/>
    <col min="11280" max="11521" width="11.42578125" style="245"/>
    <col min="11522" max="11522" width="10.140625" style="245" customWidth="1"/>
    <col min="11523" max="11523" width="10.5703125" style="245" customWidth="1"/>
    <col min="11524" max="11524" width="12.5703125" style="245" customWidth="1"/>
    <col min="11525" max="11525" width="0" style="245" hidden="1" customWidth="1"/>
    <col min="11526" max="11526" width="11.28515625" style="245" customWidth="1"/>
    <col min="11527" max="11528" width="11.42578125" style="245"/>
    <col min="11529" max="11529" width="13.42578125" style="245" customWidth="1"/>
    <col min="11530" max="11530" width="12.140625" style="245" customWidth="1"/>
    <col min="11531" max="11532" width="12.42578125" style="245" customWidth="1"/>
    <col min="11533" max="11533" width="11.42578125" style="245"/>
    <col min="11534" max="11534" width="5.5703125" style="245" customWidth="1"/>
    <col min="11535" max="11535" width="14.140625" style="245" customWidth="1"/>
    <col min="11536" max="11777" width="11.42578125" style="245"/>
    <col min="11778" max="11778" width="10.140625" style="245" customWidth="1"/>
    <col min="11779" max="11779" width="10.5703125" style="245" customWidth="1"/>
    <col min="11780" max="11780" width="12.5703125" style="245" customWidth="1"/>
    <col min="11781" max="11781" width="0" style="245" hidden="1" customWidth="1"/>
    <col min="11782" max="11782" width="11.28515625" style="245" customWidth="1"/>
    <col min="11783" max="11784" width="11.42578125" style="245"/>
    <col min="11785" max="11785" width="13.42578125" style="245" customWidth="1"/>
    <col min="11786" max="11786" width="12.140625" style="245" customWidth="1"/>
    <col min="11787" max="11788" width="12.42578125" style="245" customWidth="1"/>
    <col min="11789" max="11789" width="11.42578125" style="245"/>
    <col min="11790" max="11790" width="5.5703125" style="245" customWidth="1"/>
    <col min="11791" max="11791" width="14.140625" style="245" customWidth="1"/>
    <col min="11792" max="12033" width="11.42578125" style="245"/>
    <col min="12034" max="12034" width="10.140625" style="245" customWidth="1"/>
    <col min="12035" max="12035" width="10.5703125" style="245" customWidth="1"/>
    <col min="12036" max="12036" width="12.5703125" style="245" customWidth="1"/>
    <col min="12037" max="12037" width="0" style="245" hidden="1" customWidth="1"/>
    <col min="12038" max="12038" width="11.28515625" style="245" customWidth="1"/>
    <col min="12039" max="12040" width="11.42578125" style="245"/>
    <col min="12041" max="12041" width="13.42578125" style="245" customWidth="1"/>
    <col min="12042" max="12042" width="12.140625" style="245" customWidth="1"/>
    <col min="12043" max="12044" width="12.42578125" style="245" customWidth="1"/>
    <col min="12045" max="12045" width="11.42578125" style="245"/>
    <col min="12046" max="12046" width="5.5703125" style="245" customWidth="1"/>
    <col min="12047" max="12047" width="14.140625" style="245" customWidth="1"/>
    <col min="12048" max="12289" width="11.42578125" style="245"/>
    <col min="12290" max="12290" width="10.140625" style="245" customWidth="1"/>
    <col min="12291" max="12291" width="10.5703125" style="245" customWidth="1"/>
    <col min="12292" max="12292" width="12.5703125" style="245" customWidth="1"/>
    <col min="12293" max="12293" width="0" style="245" hidden="1" customWidth="1"/>
    <col min="12294" max="12294" width="11.28515625" style="245" customWidth="1"/>
    <col min="12295" max="12296" width="11.42578125" style="245"/>
    <col min="12297" max="12297" width="13.42578125" style="245" customWidth="1"/>
    <col min="12298" max="12298" width="12.140625" style="245" customWidth="1"/>
    <col min="12299" max="12300" width="12.42578125" style="245" customWidth="1"/>
    <col min="12301" max="12301" width="11.42578125" style="245"/>
    <col min="12302" max="12302" width="5.5703125" style="245" customWidth="1"/>
    <col min="12303" max="12303" width="14.140625" style="245" customWidth="1"/>
    <col min="12304" max="12545" width="11.42578125" style="245"/>
    <col min="12546" max="12546" width="10.140625" style="245" customWidth="1"/>
    <col min="12547" max="12547" width="10.5703125" style="245" customWidth="1"/>
    <col min="12548" max="12548" width="12.5703125" style="245" customWidth="1"/>
    <col min="12549" max="12549" width="0" style="245" hidden="1" customWidth="1"/>
    <col min="12550" max="12550" width="11.28515625" style="245" customWidth="1"/>
    <col min="12551" max="12552" width="11.42578125" style="245"/>
    <col min="12553" max="12553" width="13.42578125" style="245" customWidth="1"/>
    <col min="12554" max="12554" width="12.140625" style="245" customWidth="1"/>
    <col min="12555" max="12556" width="12.42578125" style="245" customWidth="1"/>
    <col min="12557" max="12557" width="11.42578125" style="245"/>
    <col min="12558" max="12558" width="5.5703125" style="245" customWidth="1"/>
    <col min="12559" max="12559" width="14.140625" style="245" customWidth="1"/>
    <col min="12560" max="12801" width="11.42578125" style="245"/>
    <col min="12802" max="12802" width="10.140625" style="245" customWidth="1"/>
    <col min="12803" max="12803" width="10.5703125" style="245" customWidth="1"/>
    <col min="12804" max="12804" width="12.5703125" style="245" customWidth="1"/>
    <col min="12805" max="12805" width="0" style="245" hidden="1" customWidth="1"/>
    <col min="12806" max="12806" width="11.28515625" style="245" customWidth="1"/>
    <col min="12807" max="12808" width="11.42578125" style="245"/>
    <col min="12809" max="12809" width="13.42578125" style="245" customWidth="1"/>
    <col min="12810" max="12810" width="12.140625" style="245" customWidth="1"/>
    <col min="12811" max="12812" width="12.42578125" style="245" customWidth="1"/>
    <col min="12813" max="12813" width="11.42578125" style="245"/>
    <col min="12814" max="12814" width="5.5703125" style="245" customWidth="1"/>
    <col min="12815" max="12815" width="14.140625" style="245" customWidth="1"/>
    <col min="12816" max="13057" width="11.42578125" style="245"/>
    <col min="13058" max="13058" width="10.140625" style="245" customWidth="1"/>
    <col min="13059" max="13059" width="10.5703125" style="245" customWidth="1"/>
    <col min="13060" max="13060" width="12.5703125" style="245" customWidth="1"/>
    <col min="13061" max="13061" width="0" style="245" hidden="1" customWidth="1"/>
    <col min="13062" max="13062" width="11.28515625" style="245" customWidth="1"/>
    <col min="13063" max="13064" width="11.42578125" style="245"/>
    <col min="13065" max="13065" width="13.42578125" style="245" customWidth="1"/>
    <col min="13066" max="13066" width="12.140625" style="245" customWidth="1"/>
    <col min="13067" max="13068" width="12.42578125" style="245" customWidth="1"/>
    <col min="13069" max="13069" width="11.42578125" style="245"/>
    <col min="13070" max="13070" width="5.5703125" style="245" customWidth="1"/>
    <col min="13071" max="13071" width="14.140625" style="245" customWidth="1"/>
    <col min="13072" max="13313" width="11.42578125" style="245"/>
    <col min="13314" max="13314" width="10.140625" style="245" customWidth="1"/>
    <col min="13315" max="13315" width="10.5703125" style="245" customWidth="1"/>
    <col min="13316" max="13316" width="12.5703125" style="245" customWidth="1"/>
    <col min="13317" max="13317" width="0" style="245" hidden="1" customWidth="1"/>
    <col min="13318" max="13318" width="11.28515625" style="245" customWidth="1"/>
    <col min="13319" max="13320" width="11.42578125" style="245"/>
    <col min="13321" max="13321" width="13.42578125" style="245" customWidth="1"/>
    <col min="13322" max="13322" width="12.140625" style="245" customWidth="1"/>
    <col min="13323" max="13324" width="12.42578125" style="245" customWidth="1"/>
    <col min="13325" max="13325" width="11.42578125" style="245"/>
    <col min="13326" max="13326" width="5.5703125" style="245" customWidth="1"/>
    <col min="13327" max="13327" width="14.140625" style="245" customWidth="1"/>
    <col min="13328" max="13569" width="11.42578125" style="245"/>
    <col min="13570" max="13570" width="10.140625" style="245" customWidth="1"/>
    <col min="13571" max="13571" width="10.5703125" style="245" customWidth="1"/>
    <col min="13572" max="13572" width="12.5703125" style="245" customWidth="1"/>
    <col min="13573" max="13573" width="0" style="245" hidden="1" customWidth="1"/>
    <col min="13574" max="13574" width="11.28515625" style="245" customWidth="1"/>
    <col min="13575" max="13576" width="11.42578125" style="245"/>
    <col min="13577" max="13577" width="13.42578125" style="245" customWidth="1"/>
    <col min="13578" max="13578" width="12.140625" style="245" customWidth="1"/>
    <col min="13579" max="13580" width="12.42578125" style="245" customWidth="1"/>
    <col min="13581" max="13581" width="11.42578125" style="245"/>
    <col min="13582" max="13582" width="5.5703125" style="245" customWidth="1"/>
    <col min="13583" max="13583" width="14.140625" style="245" customWidth="1"/>
    <col min="13584" max="13825" width="11.42578125" style="245"/>
    <col min="13826" max="13826" width="10.140625" style="245" customWidth="1"/>
    <col min="13827" max="13827" width="10.5703125" style="245" customWidth="1"/>
    <col min="13828" max="13828" width="12.5703125" style="245" customWidth="1"/>
    <col min="13829" max="13829" width="0" style="245" hidden="1" customWidth="1"/>
    <col min="13830" max="13830" width="11.28515625" style="245" customWidth="1"/>
    <col min="13831" max="13832" width="11.42578125" style="245"/>
    <col min="13833" max="13833" width="13.42578125" style="245" customWidth="1"/>
    <col min="13834" max="13834" width="12.140625" style="245" customWidth="1"/>
    <col min="13835" max="13836" width="12.42578125" style="245" customWidth="1"/>
    <col min="13837" max="13837" width="11.42578125" style="245"/>
    <col min="13838" max="13838" width="5.5703125" style="245" customWidth="1"/>
    <col min="13839" max="13839" width="14.140625" style="245" customWidth="1"/>
    <col min="13840" max="14081" width="11.42578125" style="245"/>
    <col min="14082" max="14082" width="10.140625" style="245" customWidth="1"/>
    <col min="14083" max="14083" width="10.5703125" style="245" customWidth="1"/>
    <col min="14084" max="14084" width="12.5703125" style="245" customWidth="1"/>
    <col min="14085" max="14085" width="0" style="245" hidden="1" customWidth="1"/>
    <col min="14086" max="14086" width="11.28515625" style="245" customWidth="1"/>
    <col min="14087" max="14088" width="11.42578125" style="245"/>
    <col min="14089" max="14089" width="13.42578125" style="245" customWidth="1"/>
    <col min="14090" max="14090" width="12.140625" style="245" customWidth="1"/>
    <col min="14091" max="14092" width="12.42578125" style="245" customWidth="1"/>
    <col min="14093" max="14093" width="11.42578125" style="245"/>
    <col min="14094" max="14094" width="5.5703125" style="245" customWidth="1"/>
    <col min="14095" max="14095" width="14.140625" style="245" customWidth="1"/>
    <col min="14096" max="14337" width="11.42578125" style="245"/>
    <col min="14338" max="14338" width="10.140625" style="245" customWidth="1"/>
    <col min="14339" max="14339" width="10.5703125" style="245" customWidth="1"/>
    <col min="14340" max="14340" width="12.5703125" style="245" customWidth="1"/>
    <col min="14341" max="14341" width="0" style="245" hidden="1" customWidth="1"/>
    <col min="14342" max="14342" width="11.28515625" style="245" customWidth="1"/>
    <col min="14343" max="14344" width="11.42578125" style="245"/>
    <col min="14345" max="14345" width="13.42578125" style="245" customWidth="1"/>
    <col min="14346" max="14346" width="12.140625" style="245" customWidth="1"/>
    <col min="14347" max="14348" width="12.42578125" style="245" customWidth="1"/>
    <col min="14349" max="14349" width="11.42578125" style="245"/>
    <col min="14350" max="14350" width="5.5703125" style="245" customWidth="1"/>
    <col min="14351" max="14351" width="14.140625" style="245" customWidth="1"/>
    <col min="14352" max="14593" width="11.42578125" style="245"/>
    <col min="14594" max="14594" width="10.140625" style="245" customWidth="1"/>
    <col min="14595" max="14595" width="10.5703125" style="245" customWidth="1"/>
    <col min="14596" max="14596" width="12.5703125" style="245" customWidth="1"/>
    <col min="14597" max="14597" width="0" style="245" hidden="1" customWidth="1"/>
    <col min="14598" max="14598" width="11.28515625" style="245" customWidth="1"/>
    <col min="14599" max="14600" width="11.42578125" style="245"/>
    <col min="14601" max="14601" width="13.42578125" style="245" customWidth="1"/>
    <col min="14602" max="14602" width="12.140625" style="245" customWidth="1"/>
    <col min="14603" max="14604" width="12.42578125" style="245" customWidth="1"/>
    <col min="14605" max="14605" width="11.42578125" style="245"/>
    <col min="14606" max="14606" width="5.5703125" style="245" customWidth="1"/>
    <col min="14607" max="14607" width="14.140625" style="245" customWidth="1"/>
    <col min="14608" max="14849" width="11.42578125" style="245"/>
    <col min="14850" max="14850" width="10.140625" style="245" customWidth="1"/>
    <col min="14851" max="14851" width="10.5703125" style="245" customWidth="1"/>
    <col min="14852" max="14852" width="12.5703125" style="245" customWidth="1"/>
    <col min="14853" max="14853" width="0" style="245" hidden="1" customWidth="1"/>
    <col min="14854" max="14854" width="11.28515625" style="245" customWidth="1"/>
    <col min="14855" max="14856" width="11.42578125" style="245"/>
    <col min="14857" max="14857" width="13.42578125" style="245" customWidth="1"/>
    <col min="14858" max="14858" width="12.140625" style="245" customWidth="1"/>
    <col min="14859" max="14860" width="12.42578125" style="245" customWidth="1"/>
    <col min="14861" max="14861" width="11.42578125" style="245"/>
    <col min="14862" max="14862" width="5.5703125" style="245" customWidth="1"/>
    <col min="14863" max="14863" width="14.140625" style="245" customWidth="1"/>
    <col min="14864" max="15105" width="11.42578125" style="245"/>
    <col min="15106" max="15106" width="10.140625" style="245" customWidth="1"/>
    <col min="15107" max="15107" width="10.5703125" style="245" customWidth="1"/>
    <col min="15108" max="15108" width="12.5703125" style="245" customWidth="1"/>
    <col min="15109" max="15109" width="0" style="245" hidden="1" customWidth="1"/>
    <col min="15110" max="15110" width="11.28515625" style="245" customWidth="1"/>
    <col min="15111" max="15112" width="11.42578125" style="245"/>
    <col min="15113" max="15113" width="13.42578125" style="245" customWidth="1"/>
    <col min="15114" max="15114" width="12.140625" style="245" customWidth="1"/>
    <col min="15115" max="15116" width="12.42578125" style="245" customWidth="1"/>
    <col min="15117" max="15117" width="11.42578125" style="245"/>
    <col min="15118" max="15118" width="5.5703125" style="245" customWidth="1"/>
    <col min="15119" max="15119" width="14.140625" style="245" customWidth="1"/>
    <col min="15120" max="15361" width="11.42578125" style="245"/>
    <col min="15362" max="15362" width="10.140625" style="245" customWidth="1"/>
    <col min="15363" max="15363" width="10.5703125" style="245" customWidth="1"/>
    <col min="15364" max="15364" width="12.5703125" style="245" customWidth="1"/>
    <col min="15365" max="15365" width="0" style="245" hidden="1" customWidth="1"/>
    <col min="15366" max="15366" width="11.28515625" style="245" customWidth="1"/>
    <col min="15367" max="15368" width="11.42578125" style="245"/>
    <col min="15369" max="15369" width="13.42578125" style="245" customWidth="1"/>
    <col min="15370" max="15370" width="12.140625" style="245" customWidth="1"/>
    <col min="15371" max="15372" width="12.42578125" style="245" customWidth="1"/>
    <col min="15373" max="15373" width="11.42578125" style="245"/>
    <col min="15374" max="15374" width="5.5703125" style="245" customWidth="1"/>
    <col min="15375" max="15375" width="14.140625" style="245" customWidth="1"/>
    <col min="15376" max="15617" width="11.42578125" style="245"/>
    <col min="15618" max="15618" width="10.140625" style="245" customWidth="1"/>
    <col min="15619" max="15619" width="10.5703125" style="245" customWidth="1"/>
    <col min="15620" max="15620" width="12.5703125" style="245" customWidth="1"/>
    <col min="15621" max="15621" width="0" style="245" hidden="1" customWidth="1"/>
    <col min="15622" max="15622" width="11.28515625" style="245" customWidth="1"/>
    <col min="15623" max="15624" width="11.42578125" style="245"/>
    <col min="15625" max="15625" width="13.42578125" style="245" customWidth="1"/>
    <col min="15626" max="15626" width="12.140625" style="245" customWidth="1"/>
    <col min="15627" max="15628" width="12.42578125" style="245" customWidth="1"/>
    <col min="15629" max="15629" width="11.42578125" style="245"/>
    <col min="15630" max="15630" width="5.5703125" style="245" customWidth="1"/>
    <col min="15631" max="15631" width="14.140625" style="245" customWidth="1"/>
    <col min="15632" max="15873" width="11.42578125" style="245"/>
    <col min="15874" max="15874" width="10.140625" style="245" customWidth="1"/>
    <col min="15875" max="15875" width="10.5703125" style="245" customWidth="1"/>
    <col min="15876" max="15876" width="12.5703125" style="245" customWidth="1"/>
    <col min="15877" max="15877" width="0" style="245" hidden="1" customWidth="1"/>
    <col min="15878" max="15878" width="11.28515625" style="245" customWidth="1"/>
    <col min="15879" max="15880" width="11.42578125" style="245"/>
    <col min="15881" max="15881" width="13.42578125" style="245" customWidth="1"/>
    <col min="15882" max="15882" width="12.140625" style="245" customWidth="1"/>
    <col min="15883" max="15884" width="12.42578125" style="245" customWidth="1"/>
    <col min="15885" max="15885" width="11.42578125" style="245"/>
    <col min="15886" max="15886" width="5.5703125" style="245" customWidth="1"/>
    <col min="15887" max="15887" width="14.140625" style="245" customWidth="1"/>
    <col min="15888" max="16129" width="11.42578125" style="245"/>
    <col min="16130" max="16130" width="10.140625" style="245" customWidth="1"/>
    <col min="16131" max="16131" width="10.5703125" style="245" customWidth="1"/>
    <col min="16132" max="16132" width="12.5703125" style="245" customWidth="1"/>
    <col min="16133" max="16133" width="0" style="245" hidden="1" customWidth="1"/>
    <col min="16134" max="16134" width="11.28515625" style="245" customWidth="1"/>
    <col min="16135" max="16136" width="11.42578125" style="245"/>
    <col min="16137" max="16137" width="13.42578125" style="245" customWidth="1"/>
    <col min="16138" max="16138" width="12.140625" style="245" customWidth="1"/>
    <col min="16139" max="16140" width="12.42578125" style="245" customWidth="1"/>
    <col min="16141" max="16141" width="11.42578125" style="245"/>
    <col min="16142" max="16142" width="5.5703125" style="245" customWidth="1"/>
    <col min="16143" max="16143" width="14.140625" style="245" customWidth="1"/>
    <col min="16144" max="16384" width="11.42578125" style="245"/>
  </cols>
  <sheetData>
    <row r="1" spans="1:17" s="245" customFormat="1" ht="21.75" customHeight="1" thickBot="1" x14ac:dyDescent="0.3">
      <c r="A1" s="240" t="s">
        <v>14</v>
      </c>
      <c r="B1" s="241"/>
      <c r="C1" s="241"/>
      <c r="D1" s="241"/>
      <c r="E1" s="242"/>
      <c r="F1" s="243" t="s">
        <v>15</v>
      </c>
      <c r="G1" s="243"/>
      <c r="H1" s="243"/>
      <c r="I1" s="243"/>
      <c r="J1" s="243"/>
      <c r="K1" s="243"/>
      <c r="L1" s="243"/>
      <c r="M1" s="243"/>
      <c r="N1" s="243"/>
      <c r="O1" s="244"/>
    </row>
    <row r="2" spans="1:17" s="245" customFormat="1" ht="45" customHeight="1" thickBot="1" x14ac:dyDescent="0.3">
      <c r="A2" s="246"/>
      <c r="B2" s="247"/>
      <c r="C2" s="247"/>
      <c r="D2" s="247"/>
      <c r="E2" s="248"/>
      <c r="F2" s="243" t="s">
        <v>16</v>
      </c>
      <c r="G2" s="243"/>
      <c r="H2" s="243"/>
      <c r="I2" s="243"/>
      <c r="J2" s="243"/>
      <c r="K2" s="243"/>
      <c r="L2" s="243"/>
      <c r="M2" s="243"/>
      <c r="N2" s="243"/>
      <c r="O2" s="244"/>
      <c r="Q2" s="249"/>
    </row>
    <row r="3" spans="1:17" s="255" customFormat="1" ht="19.5" customHeight="1" thickBot="1" x14ac:dyDescent="0.3">
      <c r="A3" s="250"/>
      <c r="B3" s="251"/>
      <c r="C3" s="251"/>
      <c r="D3" s="251"/>
      <c r="E3" s="252"/>
      <c r="F3" s="253" t="s">
        <v>17</v>
      </c>
      <c r="G3" s="253"/>
      <c r="H3" s="253"/>
      <c r="I3" s="253"/>
      <c r="J3" s="253"/>
      <c r="K3" s="253"/>
      <c r="L3" s="253"/>
      <c r="M3" s="253"/>
      <c r="N3" s="253"/>
      <c r="O3" s="254"/>
      <c r="Q3" s="256"/>
    </row>
    <row r="4" spans="1:17" s="255" customFormat="1" ht="15.75" x14ac:dyDescent="0.25">
      <c r="A4" s="63" t="s">
        <v>18</v>
      </c>
      <c r="B4" s="64"/>
      <c r="C4" s="64"/>
      <c r="D4" s="64"/>
      <c r="E4" s="65" t="s">
        <v>48</v>
      </c>
      <c r="F4" s="65"/>
      <c r="G4" s="65"/>
      <c r="H4" s="66"/>
      <c r="I4" s="66"/>
      <c r="J4" s="66"/>
      <c r="K4" s="66"/>
      <c r="L4" s="66"/>
      <c r="M4" s="66"/>
      <c r="N4" s="66"/>
      <c r="O4" s="67"/>
    </row>
    <row r="5" spans="1:17" s="255" customFormat="1" ht="15.75" x14ac:dyDescent="0.25">
      <c r="A5" s="68" t="s">
        <v>19</v>
      </c>
      <c r="B5" s="69"/>
      <c r="C5" s="69"/>
      <c r="D5" s="69"/>
      <c r="E5" s="70" t="s">
        <v>51</v>
      </c>
      <c r="F5" s="70"/>
      <c r="G5" s="70"/>
      <c r="H5" s="71"/>
      <c r="I5" s="71"/>
      <c r="J5" s="71"/>
      <c r="K5" s="71"/>
      <c r="L5" s="71"/>
      <c r="M5" s="71"/>
      <c r="N5" s="71"/>
      <c r="O5" s="72"/>
    </row>
    <row r="6" spans="1:17" s="255" customFormat="1" ht="15.75" x14ac:dyDescent="0.25">
      <c r="A6" s="68" t="s">
        <v>20</v>
      </c>
      <c r="B6" s="69"/>
      <c r="C6" s="69"/>
      <c r="D6" s="69"/>
      <c r="E6" s="73" t="s">
        <v>50</v>
      </c>
      <c r="F6" s="71"/>
      <c r="G6" s="71"/>
      <c r="H6" s="71"/>
      <c r="I6" s="71"/>
      <c r="J6" s="71"/>
      <c r="K6" s="71"/>
      <c r="L6" s="71"/>
      <c r="M6" s="71"/>
      <c r="N6" s="71"/>
      <c r="O6" s="72"/>
    </row>
    <row r="7" spans="1:17" s="255" customFormat="1" ht="16.5" thickBot="1" x14ac:dyDescent="0.3">
      <c r="A7" s="74"/>
      <c r="B7" s="75"/>
      <c r="C7" s="75"/>
      <c r="D7" s="75"/>
      <c r="E7" s="73"/>
      <c r="F7" s="76"/>
      <c r="G7" s="76"/>
      <c r="H7" s="76"/>
      <c r="I7" s="76"/>
      <c r="J7" s="76"/>
      <c r="K7" s="76"/>
      <c r="L7" s="76"/>
      <c r="M7" s="76"/>
      <c r="N7" s="76"/>
      <c r="O7" s="77"/>
    </row>
    <row r="8" spans="1:17" s="245" customFormat="1" ht="27" thickBot="1" x14ac:dyDescent="0.3">
      <c r="A8" s="78" t="s">
        <v>21</v>
      </c>
      <c r="B8" s="79"/>
      <c r="C8" s="79"/>
      <c r="D8" s="79"/>
      <c r="E8" s="79"/>
      <c r="F8" s="79"/>
      <c r="G8" s="79"/>
      <c r="H8" s="79"/>
      <c r="I8" s="79"/>
      <c r="J8" s="79"/>
      <c r="K8" s="79"/>
      <c r="L8" s="79"/>
      <c r="M8" s="79"/>
      <c r="N8" s="79"/>
      <c r="O8" s="80"/>
    </row>
    <row r="9" spans="1:17" s="245" customFormat="1" ht="15" customHeight="1" x14ac:dyDescent="0.25">
      <c r="A9" s="81" t="s">
        <v>22</v>
      </c>
      <c r="B9" s="82"/>
      <c r="C9" s="83" t="s">
        <v>23</v>
      </c>
      <c r="D9" s="84"/>
      <c r="E9" s="85" t="s">
        <v>24</v>
      </c>
      <c r="F9" s="86"/>
      <c r="G9" s="85" t="s">
        <v>25</v>
      </c>
      <c r="H9" s="86"/>
      <c r="I9" s="87" t="s">
        <v>26</v>
      </c>
      <c r="J9" s="87" t="s">
        <v>27</v>
      </c>
      <c r="K9" s="87" t="s">
        <v>28</v>
      </c>
      <c r="L9" s="88" t="s">
        <v>29</v>
      </c>
      <c r="M9" s="89"/>
      <c r="N9" s="89"/>
      <c r="O9" s="90" t="s">
        <v>30</v>
      </c>
    </row>
    <row r="10" spans="1:17" s="245" customFormat="1" ht="31.5" customHeight="1" thickBot="1" x14ac:dyDescent="0.3">
      <c r="A10" s="91"/>
      <c r="B10" s="92"/>
      <c r="C10" s="93"/>
      <c r="D10" s="94"/>
      <c r="E10" s="93"/>
      <c r="F10" s="95"/>
      <c r="G10" s="93"/>
      <c r="H10" s="95"/>
      <c r="I10" s="96"/>
      <c r="J10" s="96"/>
      <c r="K10" s="96"/>
      <c r="L10" s="97"/>
      <c r="M10" s="98"/>
      <c r="N10" s="98"/>
      <c r="O10" s="99"/>
    </row>
    <row r="11" spans="1:17" s="245" customFormat="1" ht="44.25" customHeight="1" thickBot="1" x14ac:dyDescent="0.3">
      <c r="A11" s="100" t="s">
        <v>57</v>
      </c>
      <c r="B11" s="101"/>
      <c r="C11" s="32">
        <f>O15</f>
        <v>4</v>
      </c>
      <c r="D11" s="33"/>
      <c r="E11" s="61">
        <f>O17</f>
        <v>0</v>
      </c>
      <c r="F11" s="62"/>
      <c r="G11" s="61">
        <f>O19</f>
        <v>3</v>
      </c>
      <c r="H11" s="62"/>
      <c r="I11" s="8">
        <f>O21</f>
        <v>0</v>
      </c>
      <c r="J11" s="8">
        <f>O28</f>
        <v>0.96</v>
      </c>
      <c r="K11" s="8">
        <f>O33</f>
        <v>10</v>
      </c>
      <c r="L11" s="9">
        <f>O38</f>
        <v>2.9000000000000004</v>
      </c>
      <c r="M11" s="10"/>
      <c r="N11" s="10"/>
      <c r="O11" s="11">
        <f>IF( SUM(C11:L11)&lt;=40,SUM(C11:L11),"EXCEDE LOS 40 PUNTOS")</f>
        <v>20.86</v>
      </c>
    </row>
    <row r="12" spans="1:17" s="245" customFormat="1" ht="16.5" thickTop="1" thickBot="1" x14ac:dyDescent="0.3">
      <c r="A12" s="102"/>
      <c r="B12" s="73"/>
      <c r="C12" s="73"/>
      <c r="D12" s="73"/>
      <c r="E12" s="73"/>
      <c r="F12" s="73"/>
      <c r="G12" s="73"/>
      <c r="H12" s="73"/>
      <c r="I12" s="73"/>
      <c r="J12" s="73"/>
      <c r="K12" s="73"/>
      <c r="L12" s="73"/>
      <c r="M12" s="73"/>
      <c r="N12" s="73"/>
      <c r="O12" s="103"/>
    </row>
    <row r="13" spans="1:17" s="245" customFormat="1" ht="18.75" thickBot="1" x14ac:dyDescent="0.3">
      <c r="A13" s="104" t="s">
        <v>31</v>
      </c>
      <c r="B13" s="105"/>
      <c r="C13" s="105"/>
      <c r="D13" s="105"/>
      <c r="E13" s="105"/>
      <c r="F13" s="105"/>
      <c r="G13" s="105"/>
      <c r="H13" s="105"/>
      <c r="I13" s="105"/>
      <c r="J13" s="105"/>
      <c r="K13" s="105"/>
      <c r="L13" s="105"/>
      <c r="M13" s="105"/>
      <c r="N13" s="106"/>
      <c r="O13" s="107" t="s">
        <v>32</v>
      </c>
    </row>
    <row r="14" spans="1:17" s="245" customFormat="1" ht="24" thickBot="1" x14ac:dyDescent="0.3">
      <c r="A14" s="108" t="s">
        <v>33</v>
      </c>
      <c r="B14" s="109"/>
      <c r="C14" s="109"/>
      <c r="D14" s="109"/>
      <c r="E14" s="109"/>
      <c r="F14" s="109"/>
      <c r="G14" s="109"/>
      <c r="H14" s="109"/>
      <c r="I14" s="109"/>
      <c r="J14" s="109"/>
      <c r="K14" s="109"/>
      <c r="L14" s="109"/>
      <c r="M14" s="110"/>
      <c r="N14" s="73"/>
      <c r="O14" s="103"/>
    </row>
    <row r="15" spans="1:17" s="245" customFormat="1" ht="31.5" customHeight="1" thickBot="1" x14ac:dyDescent="0.3">
      <c r="A15" s="111" t="s">
        <v>34</v>
      </c>
      <c r="B15" s="112"/>
      <c r="C15" s="113"/>
      <c r="D15" s="114" t="s">
        <v>69</v>
      </c>
      <c r="E15" s="115"/>
      <c r="F15" s="115"/>
      <c r="G15" s="115"/>
      <c r="H15" s="115"/>
      <c r="I15" s="115"/>
      <c r="J15" s="115"/>
      <c r="K15" s="115"/>
      <c r="L15" s="115"/>
      <c r="M15" s="116"/>
      <c r="N15" s="117"/>
      <c r="O15" s="24">
        <v>4</v>
      </c>
    </row>
    <row r="16" spans="1:17" s="245" customFormat="1" ht="15.75" thickBot="1" x14ac:dyDescent="0.3">
      <c r="A16" s="118"/>
      <c r="B16" s="73"/>
      <c r="C16" s="73"/>
      <c r="D16" s="119"/>
      <c r="E16" s="73"/>
      <c r="F16" s="73"/>
      <c r="G16" s="73"/>
      <c r="H16" s="73"/>
      <c r="I16" s="73"/>
      <c r="J16" s="73"/>
      <c r="K16" s="73"/>
      <c r="L16" s="73"/>
      <c r="M16" s="73"/>
      <c r="N16" s="73"/>
      <c r="O16" s="120"/>
    </row>
    <row r="17" spans="1:18" s="245" customFormat="1" ht="40.5" customHeight="1" thickBot="1" x14ac:dyDescent="0.3">
      <c r="A17" s="121" t="s">
        <v>35</v>
      </c>
      <c r="B17" s="122"/>
      <c r="C17" s="73"/>
      <c r="D17" s="123"/>
      <c r="E17" s="124"/>
      <c r="F17" s="125"/>
      <c r="G17" s="125"/>
      <c r="H17" s="125"/>
      <c r="I17" s="125"/>
      <c r="J17" s="125"/>
      <c r="K17" s="125"/>
      <c r="L17" s="125"/>
      <c r="M17" s="126"/>
      <c r="N17" s="117"/>
      <c r="O17" s="24"/>
    </row>
    <row r="18" spans="1:18" s="245" customFormat="1" ht="15.75" thickBot="1" x14ac:dyDescent="0.3">
      <c r="A18" s="118"/>
      <c r="B18" s="73"/>
      <c r="C18" s="73"/>
      <c r="D18" s="119"/>
      <c r="E18" s="73"/>
      <c r="F18" s="73"/>
      <c r="G18" s="73"/>
      <c r="H18" s="73"/>
      <c r="I18" s="73"/>
      <c r="J18" s="73"/>
      <c r="K18" s="73"/>
      <c r="L18" s="73"/>
      <c r="M18" s="73"/>
      <c r="N18" s="73"/>
      <c r="O18" s="120"/>
    </row>
    <row r="19" spans="1:18" s="245" customFormat="1" ht="40.5" customHeight="1" thickBot="1" x14ac:dyDescent="0.3">
      <c r="A19" s="121" t="s">
        <v>36</v>
      </c>
      <c r="B19" s="122"/>
      <c r="C19" s="113"/>
      <c r="D19" s="127"/>
      <c r="E19" s="125" t="s">
        <v>75</v>
      </c>
      <c r="F19" s="125"/>
      <c r="G19" s="125"/>
      <c r="H19" s="125"/>
      <c r="I19" s="125"/>
      <c r="J19" s="125"/>
      <c r="K19" s="125"/>
      <c r="L19" s="125"/>
      <c r="M19" s="126"/>
      <c r="N19" s="117"/>
      <c r="O19" s="24">
        <v>3</v>
      </c>
    </row>
    <row r="20" spans="1:18" s="245" customFormat="1" ht="15.75" thickBot="1" x14ac:dyDescent="0.3">
      <c r="A20" s="118"/>
      <c r="B20" s="73"/>
      <c r="C20" s="73"/>
      <c r="D20" s="73"/>
      <c r="E20" s="73"/>
      <c r="F20" s="73"/>
      <c r="G20" s="73"/>
      <c r="H20" s="73"/>
      <c r="I20" s="73"/>
      <c r="J20" s="73"/>
      <c r="K20" s="73"/>
      <c r="L20" s="73"/>
      <c r="M20" s="73"/>
      <c r="N20" s="73"/>
      <c r="O20" s="120"/>
    </row>
    <row r="21" spans="1:18" s="245" customFormat="1" ht="48.75" customHeight="1" thickBot="1" x14ac:dyDescent="0.3">
      <c r="A21" s="121" t="s">
        <v>37</v>
      </c>
      <c r="B21" s="122"/>
      <c r="C21" s="113"/>
      <c r="D21" s="128"/>
      <c r="E21" s="129"/>
      <c r="F21" s="129"/>
      <c r="G21" s="129"/>
      <c r="H21" s="129"/>
      <c r="I21" s="129"/>
      <c r="J21" s="129"/>
      <c r="K21" s="129"/>
      <c r="L21" s="129"/>
      <c r="M21" s="130"/>
      <c r="N21" s="117"/>
      <c r="O21" s="24"/>
    </row>
    <row r="22" spans="1:18" s="245" customFormat="1" ht="16.5" thickBot="1" x14ac:dyDescent="0.3">
      <c r="A22" s="131"/>
      <c r="B22" s="132"/>
      <c r="C22" s="133"/>
      <c r="D22" s="134"/>
      <c r="E22" s="134"/>
      <c r="F22" s="134"/>
      <c r="G22" s="134"/>
      <c r="H22" s="134"/>
      <c r="I22" s="134"/>
      <c r="J22" s="134"/>
      <c r="K22" s="134"/>
      <c r="L22" s="134"/>
      <c r="M22" s="134"/>
      <c r="N22" s="133"/>
      <c r="O22" s="120"/>
    </row>
    <row r="23" spans="1:18" s="245" customFormat="1" ht="19.5" thickTop="1" thickBot="1" x14ac:dyDescent="0.3">
      <c r="A23" s="135" t="s">
        <v>38</v>
      </c>
      <c r="B23" s="136"/>
      <c r="C23" s="136"/>
      <c r="D23" s="136"/>
      <c r="E23" s="136"/>
      <c r="F23" s="136"/>
      <c r="G23" s="136"/>
      <c r="H23" s="136"/>
      <c r="I23" s="136"/>
      <c r="J23" s="136"/>
      <c r="K23" s="136"/>
      <c r="L23" s="136"/>
      <c r="M23" s="137"/>
      <c r="N23" s="73"/>
      <c r="O23" s="138">
        <f>IF( SUM(O15:O21)&lt;=10,SUM(O15:O21),"EXCEDE LOS 10 PUNTOS VALIDOS")</f>
        <v>7</v>
      </c>
    </row>
    <row r="24" spans="1:18" s="245" customFormat="1" ht="18.75" thickBot="1" x14ac:dyDescent="0.3">
      <c r="A24" s="139"/>
      <c r="B24" s="140"/>
      <c r="C24" s="140"/>
      <c r="D24" s="140"/>
      <c r="E24" s="140"/>
      <c r="F24" s="140"/>
      <c r="G24" s="140"/>
      <c r="H24" s="140"/>
      <c r="I24" s="140"/>
      <c r="J24" s="140"/>
      <c r="K24" s="140"/>
      <c r="L24" s="140"/>
      <c r="M24" s="140"/>
      <c r="N24" s="73"/>
      <c r="O24" s="120"/>
    </row>
    <row r="25" spans="1:18" s="245" customFormat="1" ht="24" thickBot="1" x14ac:dyDescent="0.3">
      <c r="A25" s="108" t="s">
        <v>39</v>
      </c>
      <c r="B25" s="109"/>
      <c r="C25" s="109"/>
      <c r="D25" s="109"/>
      <c r="E25" s="109"/>
      <c r="F25" s="109"/>
      <c r="G25" s="109"/>
      <c r="H25" s="109"/>
      <c r="I25" s="109"/>
      <c r="J25" s="109"/>
      <c r="K25" s="109"/>
      <c r="L25" s="109"/>
      <c r="M25" s="110"/>
      <c r="N25" s="73"/>
      <c r="O25" s="120"/>
    </row>
    <row r="26" spans="1:18" s="245" customFormat="1" ht="84" customHeight="1" thickBot="1" x14ac:dyDescent="0.3">
      <c r="A26" s="111" t="s">
        <v>40</v>
      </c>
      <c r="B26" s="112"/>
      <c r="C26" s="113"/>
      <c r="D26" s="114" t="s">
        <v>113</v>
      </c>
      <c r="E26" s="115"/>
      <c r="F26" s="115"/>
      <c r="G26" s="115"/>
      <c r="H26" s="115"/>
      <c r="I26" s="115"/>
      <c r="J26" s="115"/>
      <c r="K26" s="115"/>
      <c r="L26" s="115"/>
      <c r="M26" s="116"/>
      <c r="N26" s="117"/>
      <c r="O26" s="24">
        <v>0.96</v>
      </c>
      <c r="Q26" s="257"/>
      <c r="R26" s="257"/>
    </row>
    <row r="27" spans="1:18" s="245" customFormat="1" ht="16.5" thickBot="1" x14ac:dyDescent="0.3">
      <c r="A27" s="131"/>
      <c r="B27" s="132"/>
      <c r="C27" s="133"/>
      <c r="D27" s="134"/>
      <c r="E27" s="134"/>
      <c r="F27" s="134"/>
      <c r="G27" s="134"/>
      <c r="H27" s="134"/>
      <c r="I27" s="134"/>
      <c r="J27" s="134"/>
      <c r="K27" s="134"/>
      <c r="L27" s="134"/>
      <c r="M27" s="134"/>
      <c r="N27" s="133"/>
      <c r="O27" s="120"/>
    </row>
    <row r="28" spans="1:18" s="245" customFormat="1" ht="19.5" thickTop="1" thickBot="1" x14ac:dyDescent="0.3">
      <c r="A28" s="135" t="s">
        <v>41</v>
      </c>
      <c r="B28" s="136"/>
      <c r="C28" s="136"/>
      <c r="D28" s="136"/>
      <c r="E28" s="136"/>
      <c r="F28" s="136"/>
      <c r="G28" s="136"/>
      <c r="H28" s="136"/>
      <c r="I28" s="136"/>
      <c r="J28" s="136"/>
      <c r="K28" s="136"/>
      <c r="L28" s="136"/>
      <c r="M28" s="137"/>
      <c r="N28" s="133"/>
      <c r="O28" s="138">
        <f>IF(O26&lt;=10,O26,"EXCEDE LOS 10 PUNTOS PERMITIDOS")</f>
        <v>0.96</v>
      </c>
      <c r="Q28" s="257"/>
      <c r="R28" s="257"/>
    </row>
    <row r="29" spans="1:18" s="245" customFormat="1" ht="15.75" thickBot="1" x14ac:dyDescent="0.3">
      <c r="A29" s="142"/>
      <c r="B29" s="143"/>
      <c r="C29" s="143"/>
      <c r="D29" s="143"/>
      <c r="E29" s="143"/>
      <c r="F29" s="143"/>
      <c r="G29" s="143"/>
      <c r="H29" s="143"/>
      <c r="I29" s="143"/>
      <c r="J29" s="143"/>
      <c r="K29" s="143"/>
      <c r="L29" s="143"/>
      <c r="M29" s="143"/>
      <c r="N29" s="143"/>
      <c r="O29" s="120"/>
    </row>
    <row r="30" spans="1:18" s="245" customFormat="1" ht="24" thickBot="1" x14ac:dyDescent="0.3">
      <c r="A30" s="108" t="s">
        <v>42</v>
      </c>
      <c r="B30" s="109"/>
      <c r="C30" s="109"/>
      <c r="D30" s="109"/>
      <c r="E30" s="109"/>
      <c r="F30" s="109"/>
      <c r="G30" s="109"/>
      <c r="H30" s="109"/>
      <c r="I30" s="109"/>
      <c r="J30" s="109"/>
      <c r="K30" s="109"/>
      <c r="L30" s="109"/>
      <c r="M30" s="110"/>
      <c r="N30" s="143"/>
      <c r="O30" s="120"/>
    </row>
    <row r="31" spans="1:18" s="245" customFormat="1" ht="52.5" customHeight="1" thickBot="1" x14ac:dyDescent="0.3">
      <c r="A31" s="111" t="s">
        <v>43</v>
      </c>
      <c r="B31" s="112"/>
      <c r="C31" s="113"/>
      <c r="D31" s="114" t="s">
        <v>112</v>
      </c>
      <c r="E31" s="115"/>
      <c r="F31" s="115"/>
      <c r="G31" s="115"/>
      <c r="H31" s="115"/>
      <c r="I31" s="115"/>
      <c r="J31" s="115"/>
      <c r="K31" s="115"/>
      <c r="L31" s="115"/>
      <c r="M31" s="116"/>
      <c r="N31" s="117"/>
      <c r="O31" s="24">
        <v>10</v>
      </c>
    </row>
    <row r="32" spans="1:18" s="245" customFormat="1" ht="15.75" thickBot="1" x14ac:dyDescent="0.3">
      <c r="A32" s="144"/>
      <c r="B32" s="73"/>
      <c r="C32" s="73"/>
      <c r="D32" s="73"/>
      <c r="E32" s="73"/>
      <c r="F32" s="73"/>
      <c r="G32" s="73"/>
      <c r="H32" s="73"/>
      <c r="I32" s="73"/>
      <c r="J32" s="73"/>
      <c r="K32" s="73"/>
      <c r="L32" s="73"/>
      <c r="M32" s="73"/>
      <c r="N32" s="73"/>
      <c r="O32" s="120"/>
    </row>
    <row r="33" spans="1:26" s="245" customFormat="1" ht="19.5" thickTop="1" thickBot="1" x14ac:dyDescent="0.3">
      <c r="A33" s="135" t="s">
        <v>44</v>
      </c>
      <c r="B33" s="136"/>
      <c r="C33" s="136"/>
      <c r="D33" s="136"/>
      <c r="E33" s="136"/>
      <c r="F33" s="136"/>
      <c r="G33" s="136"/>
      <c r="H33" s="136"/>
      <c r="I33" s="136"/>
      <c r="J33" s="136"/>
      <c r="K33" s="136"/>
      <c r="L33" s="136"/>
      <c r="M33" s="137"/>
      <c r="N33" s="133"/>
      <c r="O33" s="138">
        <f>IF(O31&lt;=10,O31,"EXCEDE LOS 10 PUNTOS PERMITIDOS")</f>
        <v>10</v>
      </c>
    </row>
    <row r="34" spans="1:26" s="245" customFormat="1" ht="15.75" thickBot="1" x14ac:dyDescent="0.3">
      <c r="A34" s="144"/>
      <c r="B34" s="73"/>
      <c r="C34" s="73"/>
      <c r="D34" s="73"/>
      <c r="E34" s="73"/>
      <c r="F34" s="73"/>
      <c r="G34" s="73"/>
      <c r="H34" s="73"/>
      <c r="I34" s="73"/>
      <c r="J34" s="73"/>
      <c r="K34" s="73"/>
      <c r="L34" s="73"/>
      <c r="M34" s="73"/>
      <c r="N34" s="73"/>
      <c r="O34" s="120"/>
    </row>
    <row r="35" spans="1:26" s="245" customFormat="1" ht="24" thickBot="1" x14ac:dyDescent="0.3">
      <c r="A35" s="108" t="s">
        <v>45</v>
      </c>
      <c r="B35" s="109"/>
      <c r="C35" s="109"/>
      <c r="D35" s="109"/>
      <c r="E35" s="109"/>
      <c r="F35" s="109"/>
      <c r="G35" s="109"/>
      <c r="H35" s="109"/>
      <c r="I35" s="109"/>
      <c r="J35" s="109"/>
      <c r="K35" s="109"/>
      <c r="L35" s="109"/>
      <c r="M35" s="110"/>
      <c r="N35" s="73"/>
      <c r="O35" s="120"/>
    </row>
    <row r="36" spans="1:26" s="245" customFormat="1" ht="342" customHeight="1" thickBot="1" x14ac:dyDescent="0.3">
      <c r="A36" s="121" t="s">
        <v>46</v>
      </c>
      <c r="B36" s="122"/>
      <c r="C36" s="113"/>
      <c r="D36" s="114" t="s">
        <v>102</v>
      </c>
      <c r="E36" s="115"/>
      <c r="F36" s="115"/>
      <c r="G36" s="115"/>
      <c r="H36" s="115"/>
      <c r="I36" s="115"/>
      <c r="J36" s="115"/>
      <c r="K36" s="115"/>
      <c r="L36" s="115"/>
      <c r="M36" s="116"/>
      <c r="N36" s="117"/>
      <c r="O36" s="24">
        <f>2.5+0.2+0.2</f>
        <v>2.9000000000000004</v>
      </c>
    </row>
    <row r="37" spans="1:26" s="245" customFormat="1" ht="16.5" thickBot="1" x14ac:dyDescent="0.3">
      <c r="A37" s="131"/>
      <c r="B37" s="132"/>
      <c r="C37" s="133"/>
      <c r="D37" s="134"/>
      <c r="E37" s="134"/>
      <c r="F37" s="134"/>
      <c r="G37" s="134"/>
      <c r="H37" s="134"/>
      <c r="I37" s="134"/>
      <c r="J37" s="134"/>
      <c r="K37" s="134"/>
      <c r="L37" s="134"/>
      <c r="M37" s="134"/>
      <c r="N37" s="133"/>
      <c r="O37" s="120"/>
    </row>
    <row r="38" spans="1:26" s="245" customFormat="1" ht="19.5" thickTop="1" thickBot="1" x14ac:dyDescent="0.3">
      <c r="A38" s="135" t="s">
        <v>47</v>
      </c>
      <c r="B38" s="136"/>
      <c r="C38" s="136"/>
      <c r="D38" s="136"/>
      <c r="E38" s="136"/>
      <c r="F38" s="136"/>
      <c r="G38" s="136"/>
      <c r="H38" s="136"/>
      <c r="I38" s="136"/>
      <c r="J38" s="136"/>
      <c r="K38" s="136"/>
      <c r="L38" s="136"/>
      <c r="M38" s="137"/>
      <c r="N38" s="133"/>
      <c r="O38" s="138">
        <f>IF(O36&lt;=10,O36,"EXCEDE LOS 10 PUNTOS PERMITIDOS")</f>
        <v>2.9000000000000004</v>
      </c>
    </row>
    <row r="39" spans="1:26" s="245" customFormat="1" x14ac:dyDescent="0.25">
      <c r="A39" s="144"/>
      <c r="B39" s="73"/>
      <c r="C39" s="73"/>
      <c r="D39" s="73"/>
      <c r="E39" s="73"/>
      <c r="F39" s="73"/>
      <c r="G39" s="73"/>
      <c r="H39" s="73"/>
      <c r="I39" s="73"/>
      <c r="J39" s="73"/>
      <c r="K39" s="73"/>
      <c r="L39" s="73"/>
      <c r="M39" s="73"/>
      <c r="N39" s="73"/>
      <c r="O39" s="120"/>
    </row>
    <row r="40" spans="1:26" s="245" customFormat="1" ht="15.75" thickBot="1" x14ac:dyDescent="0.3">
      <c r="A40" s="144"/>
      <c r="B40" s="73"/>
      <c r="C40" s="73"/>
      <c r="D40" s="73"/>
      <c r="E40" s="73"/>
      <c r="F40" s="73"/>
      <c r="G40" s="73"/>
      <c r="H40" s="73"/>
      <c r="I40" s="73"/>
      <c r="J40" s="73"/>
      <c r="K40" s="73"/>
      <c r="L40" s="73"/>
      <c r="M40" s="73"/>
      <c r="N40" s="73"/>
      <c r="O40" s="145"/>
    </row>
    <row r="41" spans="1:26" s="245" customFormat="1" ht="24.75" thickTop="1" thickBot="1" x14ac:dyDescent="0.3">
      <c r="A41" s="146" t="s">
        <v>30</v>
      </c>
      <c r="B41" s="147"/>
      <c r="C41" s="147"/>
      <c r="D41" s="147"/>
      <c r="E41" s="147"/>
      <c r="F41" s="147"/>
      <c r="G41" s="147"/>
      <c r="H41" s="147"/>
      <c r="I41" s="147"/>
      <c r="J41" s="147"/>
      <c r="K41" s="147"/>
      <c r="L41" s="147"/>
      <c r="M41" s="148"/>
      <c r="N41" s="149"/>
      <c r="O41" s="150">
        <f>IF((O23+O28+O33+O38)&lt;=40,(O23+O28+O33+O38),"ERROR EXCEDE LOS 40 PUNTOS")</f>
        <v>20.86</v>
      </c>
    </row>
    <row r="42" spans="1:26" s="245" customFormat="1" x14ac:dyDescent="0.25">
      <c r="A42" s="151"/>
      <c r="B42" s="73"/>
      <c r="C42" s="73"/>
      <c r="D42" s="73"/>
      <c r="E42" s="73"/>
      <c r="F42" s="73"/>
      <c r="G42" s="73"/>
      <c r="H42" s="73"/>
      <c r="I42" s="73"/>
      <c r="J42" s="73"/>
      <c r="K42" s="73"/>
      <c r="L42" s="73"/>
      <c r="M42" s="73"/>
      <c r="N42" s="73"/>
      <c r="O42" s="152"/>
    </row>
    <row r="43" spans="1:26" s="245" customFormat="1" x14ac:dyDescent="0.25">
      <c r="A43" s="151"/>
      <c r="B43" s="73"/>
      <c r="C43" s="73"/>
      <c r="D43" s="73"/>
      <c r="E43" s="73"/>
      <c r="F43" s="73"/>
      <c r="G43" s="73"/>
      <c r="H43" s="73"/>
      <c r="I43" s="73"/>
      <c r="J43" s="73"/>
      <c r="K43" s="73"/>
      <c r="L43" s="73"/>
      <c r="M43" s="73"/>
      <c r="N43" s="73"/>
      <c r="O43" s="152"/>
    </row>
    <row r="44" spans="1:26" s="258" customFormat="1" ht="15.75" customHeight="1" x14ac:dyDescent="0.25">
      <c r="A44" s="153"/>
      <c r="B44" s="154"/>
      <c r="C44" s="154"/>
      <c r="D44" s="154"/>
      <c r="E44" s="154"/>
      <c r="F44" s="154"/>
      <c r="G44" s="154"/>
      <c r="H44" s="154"/>
      <c r="I44" s="154"/>
      <c r="J44" s="154"/>
      <c r="K44" s="154"/>
      <c r="L44" s="154"/>
      <c r="M44" s="154"/>
      <c r="N44" s="154"/>
      <c r="O44" s="155"/>
      <c r="P44" s="245"/>
      <c r="Q44" s="245"/>
      <c r="R44" s="245"/>
      <c r="S44" s="245"/>
      <c r="T44" s="245"/>
      <c r="U44" s="245"/>
      <c r="V44" s="245"/>
      <c r="W44" s="245"/>
      <c r="X44" s="245"/>
      <c r="Y44" s="245"/>
      <c r="Z44" s="245"/>
    </row>
    <row r="45" spans="1:26" s="258" customFormat="1" ht="15.75" customHeight="1" thickBot="1" x14ac:dyDescent="0.3">
      <c r="A45" s="153"/>
      <c r="B45" s="154"/>
      <c r="C45" s="154"/>
      <c r="D45" s="154"/>
      <c r="E45" s="154"/>
      <c r="F45" s="154"/>
      <c r="G45" s="154"/>
      <c r="H45" s="154"/>
      <c r="I45" s="154"/>
      <c r="J45" s="154"/>
      <c r="K45" s="154"/>
      <c r="L45" s="154"/>
      <c r="M45" s="154"/>
      <c r="N45" s="154"/>
      <c r="O45" s="155"/>
      <c r="P45" s="245"/>
      <c r="Q45" s="245"/>
      <c r="R45" s="245"/>
      <c r="S45" s="245"/>
      <c r="T45" s="245"/>
      <c r="U45" s="245"/>
      <c r="V45" s="245"/>
      <c r="W45" s="245"/>
      <c r="X45" s="245"/>
      <c r="Y45" s="245"/>
      <c r="Z45" s="245"/>
    </row>
    <row r="46" spans="1:26" s="258" customFormat="1" ht="27" customHeight="1" thickBot="1" x14ac:dyDescent="0.3">
      <c r="A46" s="78" t="s">
        <v>141</v>
      </c>
      <c r="B46" s="79"/>
      <c r="C46" s="79"/>
      <c r="D46" s="79"/>
      <c r="E46" s="79"/>
      <c r="F46" s="79"/>
      <c r="G46" s="79"/>
      <c r="H46" s="79"/>
      <c r="I46" s="79"/>
      <c r="J46" s="79"/>
      <c r="K46" s="79"/>
      <c r="L46" s="79"/>
      <c r="M46" s="79"/>
      <c r="N46" s="79"/>
      <c r="O46" s="80"/>
      <c r="P46" s="245"/>
      <c r="Q46" s="245"/>
      <c r="R46" s="245"/>
      <c r="S46" s="245"/>
      <c r="T46" s="245"/>
      <c r="U46" s="245"/>
      <c r="V46" s="245"/>
      <c r="W46" s="245"/>
      <c r="X46" s="245"/>
      <c r="Y46" s="245"/>
      <c r="Z46" s="245"/>
    </row>
    <row r="47" spans="1:26" s="258" customFormat="1" ht="15.75" customHeight="1" thickBot="1" x14ac:dyDescent="0.3">
      <c r="A47" s="156"/>
      <c r="B47" s="157"/>
      <c r="C47" s="157"/>
      <c r="D47" s="157"/>
      <c r="E47" s="157"/>
      <c r="F47" s="157"/>
      <c r="G47" s="157"/>
      <c r="H47" s="157"/>
      <c r="I47" s="157"/>
      <c r="J47" s="157"/>
      <c r="K47" s="157"/>
      <c r="L47" s="157"/>
      <c r="M47" s="157"/>
      <c r="N47" s="157"/>
      <c r="O47" s="158"/>
      <c r="P47" s="245"/>
      <c r="Q47" s="245"/>
      <c r="R47" s="245"/>
      <c r="S47" s="245"/>
      <c r="T47" s="245"/>
      <c r="U47" s="245"/>
      <c r="V47" s="245"/>
      <c r="W47" s="245"/>
      <c r="X47" s="245"/>
      <c r="Y47" s="245"/>
      <c r="Z47" s="245"/>
    </row>
    <row r="48" spans="1:26" s="258" customFormat="1" ht="45" customHeight="1" x14ac:dyDescent="0.25">
      <c r="A48" s="159" t="s">
        <v>142</v>
      </c>
      <c r="B48" s="159"/>
      <c r="C48" s="159"/>
      <c r="D48" s="159"/>
      <c r="E48" s="159"/>
      <c r="F48" s="160"/>
      <c r="G48" s="160"/>
      <c r="H48" s="160"/>
      <c r="I48" s="161" t="s">
        <v>127</v>
      </c>
      <c r="J48" s="162" t="s">
        <v>128</v>
      </c>
      <c r="K48" s="162" t="s">
        <v>143</v>
      </c>
      <c r="L48" s="163"/>
      <c r="M48" s="164"/>
      <c r="N48" s="157"/>
      <c r="O48" s="165" t="s">
        <v>129</v>
      </c>
      <c r="P48" s="245"/>
      <c r="Q48" s="245"/>
      <c r="R48" s="245"/>
      <c r="S48" s="245"/>
      <c r="T48" s="245"/>
      <c r="U48" s="245"/>
      <c r="V48" s="245"/>
      <c r="W48" s="245"/>
      <c r="X48" s="245"/>
      <c r="Y48" s="245"/>
      <c r="Z48" s="245"/>
    </row>
    <row r="49" spans="1:26" s="258" customFormat="1" ht="15.75" customHeight="1" x14ac:dyDescent="0.25">
      <c r="A49" s="166">
        <v>1</v>
      </c>
      <c r="B49" s="167" t="s">
        <v>144</v>
      </c>
      <c r="C49" s="167"/>
      <c r="D49" s="167"/>
      <c r="E49" s="167"/>
      <c r="F49" s="168"/>
      <c r="G49" s="168"/>
      <c r="H49" s="168"/>
      <c r="I49" s="169" t="s">
        <v>145</v>
      </c>
      <c r="J49" s="170">
        <v>1.5</v>
      </c>
      <c r="K49" s="170">
        <v>2</v>
      </c>
      <c r="L49" s="171"/>
      <c r="M49" s="143"/>
      <c r="N49" s="143"/>
      <c r="O49" s="170">
        <f>J49+K49</f>
        <v>3.5</v>
      </c>
      <c r="P49" s="245"/>
      <c r="Q49" s="245"/>
      <c r="R49" s="245"/>
      <c r="S49" s="245"/>
      <c r="T49" s="245"/>
      <c r="U49" s="245"/>
      <c r="V49" s="245"/>
      <c r="W49" s="245"/>
      <c r="X49" s="245"/>
      <c r="Y49" s="245"/>
      <c r="Z49" s="245"/>
    </row>
    <row r="50" spans="1:26" s="258" customFormat="1" ht="15.75" customHeight="1" x14ac:dyDescent="0.25">
      <c r="A50" s="166">
        <v>2</v>
      </c>
      <c r="B50" s="172" t="s">
        <v>146</v>
      </c>
      <c r="C50" s="167"/>
      <c r="D50" s="167"/>
      <c r="E50" s="167"/>
      <c r="F50" s="168"/>
      <c r="G50" s="168"/>
      <c r="H50" s="168"/>
      <c r="I50" s="169" t="s">
        <v>145</v>
      </c>
      <c r="J50" s="170">
        <v>1.5</v>
      </c>
      <c r="K50" s="170">
        <v>2</v>
      </c>
      <c r="L50" s="171"/>
      <c r="M50" s="143"/>
      <c r="N50" s="143"/>
      <c r="O50" s="170">
        <f t="shared" ref="O50:O56" si="0">J50+K50</f>
        <v>3.5</v>
      </c>
      <c r="P50" s="245"/>
      <c r="Q50" s="245"/>
      <c r="R50" s="245"/>
      <c r="S50" s="245"/>
      <c r="T50" s="245"/>
      <c r="U50" s="245"/>
      <c r="V50" s="245"/>
      <c r="W50" s="245"/>
      <c r="X50" s="245"/>
      <c r="Y50" s="245"/>
      <c r="Z50" s="245"/>
    </row>
    <row r="51" spans="1:26" s="258" customFormat="1" ht="35.450000000000003" customHeight="1" x14ac:dyDescent="0.25">
      <c r="A51" s="166">
        <v>3</v>
      </c>
      <c r="B51" s="167" t="s">
        <v>147</v>
      </c>
      <c r="C51" s="167"/>
      <c r="D51" s="167"/>
      <c r="E51" s="167"/>
      <c r="F51" s="168"/>
      <c r="G51" s="168"/>
      <c r="H51" s="168"/>
      <c r="I51" s="169" t="s">
        <v>148</v>
      </c>
      <c r="J51" s="170">
        <v>3.5</v>
      </c>
      <c r="K51" s="170">
        <v>5</v>
      </c>
      <c r="L51" s="171"/>
      <c r="M51" s="143"/>
      <c r="N51" s="143"/>
      <c r="O51" s="170">
        <f t="shared" si="0"/>
        <v>8.5</v>
      </c>
      <c r="P51" s="245"/>
      <c r="Q51" s="245"/>
      <c r="R51" s="245"/>
      <c r="S51" s="245"/>
      <c r="T51" s="245"/>
      <c r="U51" s="245"/>
      <c r="V51" s="245"/>
      <c r="W51" s="245"/>
      <c r="X51" s="245"/>
      <c r="Y51" s="245"/>
      <c r="Z51" s="245"/>
    </row>
    <row r="52" spans="1:26" s="258" customFormat="1" ht="37.15" customHeight="1" x14ac:dyDescent="0.25">
      <c r="A52" s="166">
        <v>4</v>
      </c>
      <c r="B52" s="167" t="s">
        <v>149</v>
      </c>
      <c r="C52" s="167"/>
      <c r="D52" s="167"/>
      <c r="E52" s="167"/>
      <c r="F52" s="168"/>
      <c r="G52" s="168"/>
      <c r="H52" s="168"/>
      <c r="I52" s="169" t="s">
        <v>150</v>
      </c>
      <c r="J52" s="170">
        <v>4</v>
      </c>
      <c r="K52" s="170">
        <v>3</v>
      </c>
      <c r="L52" s="171"/>
      <c r="M52" s="143"/>
      <c r="N52" s="143"/>
      <c r="O52" s="170">
        <f t="shared" si="0"/>
        <v>7</v>
      </c>
      <c r="P52" s="245"/>
      <c r="Q52" s="245"/>
      <c r="R52" s="245"/>
      <c r="S52" s="245"/>
      <c r="T52" s="245"/>
      <c r="U52" s="245"/>
      <c r="V52" s="245"/>
      <c r="W52" s="245"/>
      <c r="X52" s="245"/>
      <c r="Y52" s="245"/>
      <c r="Z52" s="245"/>
    </row>
    <row r="53" spans="1:26" s="258" customFormat="1" ht="43.9" customHeight="1" x14ac:dyDescent="0.25">
      <c r="A53" s="166">
        <v>5</v>
      </c>
      <c r="B53" s="167" t="s">
        <v>151</v>
      </c>
      <c r="C53" s="167"/>
      <c r="D53" s="167"/>
      <c r="E53" s="167"/>
      <c r="F53" s="168"/>
      <c r="G53" s="168"/>
      <c r="H53" s="168"/>
      <c r="I53" s="169" t="s">
        <v>150</v>
      </c>
      <c r="J53" s="170">
        <v>4</v>
      </c>
      <c r="K53" s="170">
        <v>4</v>
      </c>
      <c r="L53" s="171"/>
      <c r="M53" s="143"/>
      <c r="N53" s="143"/>
      <c r="O53" s="170">
        <f t="shared" si="0"/>
        <v>8</v>
      </c>
      <c r="P53" s="245"/>
      <c r="Q53" s="245"/>
      <c r="R53" s="245"/>
      <c r="S53" s="245"/>
      <c r="T53" s="245"/>
      <c r="U53" s="245"/>
      <c r="V53" s="245"/>
      <c r="W53" s="245"/>
      <c r="X53" s="245"/>
      <c r="Y53" s="245"/>
      <c r="Z53" s="245"/>
    </row>
    <row r="54" spans="1:26" s="258" customFormat="1" ht="45" customHeight="1" x14ac:dyDescent="0.25">
      <c r="A54" s="166">
        <v>6</v>
      </c>
      <c r="B54" s="167" t="s">
        <v>152</v>
      </c>
      <c r="C54" s="167"/>
      <c r="D54" s="167"/>
      <c r="E54" s="167"/>
      <c r="F54" s="168"/>
      <c r="G54" s="168"/>
      <c r="H54" s="168"/>
      <c r="I54" s="169" t="s">
        <v>150</v>
      </c>
      <c r="J54" s="170">
        <v>4</v>
      </c>
      <c r="K54" s="170">
        <v>4</v>
      </c>
      <c r="L54" s="171"/>
      <c r="M54" s="143"/>
      <c r="N54" s="143"/>
      <c r="O54" s="170">
        <f t="shared" si="0"/>
        <v>8</v>
      </c>
      <c r="P54" s="245"/>
      <c r="Q54" s="245"/>
      <c r="R54" s="245"/>
      <c r="S54" s="245"/>
      <c r="T54" s="245"/>
      <c r="U54" s="245"/>
      <c r="V54" s="245"/>
      <c r="W54" s="245"/>
      <c r="X54" s="245"/>
      <c r="Y54" s="245"/>
      <c r="Z54" s="245"/>
    </row>
    <row r="55" spans="1:26" s="258" customFormat="1" ht="37.15" customHeight="1" x14ac:dyDescent="0.25">
      <c r="A55" s="166">
        <v>7</v>
      </c>
      <c r="B55" s="167" t="s">
        <v>153</v>
      </c>
      <c r="C55" s="167"/>
      <c r="D55" s="167"/>
      <c r="E55" s="167"/>
      <c r="F55" s="168"/>
      <c r="G55" s="168"/>
      <c r="H55" s="168"/>
      <c r="I55" s="169" t="s">
        <v>150</v>
      </c>
      <c r="J55" s="170">
        <v>3.5</v>
      </c>
      <c r="K55" s="170">
        <v>3</v>
      </c>
      <c r="L55" s="171"/>
      <c r="M55" s="143"/>
      <c r="N55" s="143"/>
      <c r="O55" s="170">
        <f t="shared" si="0"/>
        <v>6.5</v>
      </c>
      <c r="P55" s="245"/>
      <c r="Q55" s="245"/>
      <c r="R55" s="245"/>
      <c r="S55" s="245"/>
      <c r="T55" s="245"/>
      <c r="U55" s="245"/>
      <c r="V55" s="245"/>
      <c r="W55" s="245"/>
      <c r="X55" s="245"/>
      <c r="Y55" s="245"/>
      <c r="Z55" s="245"/>
    </row>
    <row r="56" spans="1:26" s="258" customFormat="1" ht="15.75" customHeight="1" thickBot="1" x14ac:dyDescent="0.3">
      <c r="A56" s="173" t="s">
        <v>154</v>
      </c>
      <c r="B56" s="173"/>
      <c r="C56" s="173"/>
      <c r="D56" s="173"/>
      <c r="E56" s="173"/>
      <c r="F56" s="173"/>
      <c r="G56" s="173"/>
      <c r="H56" s="173"/>
      <c r="I56" s="173"/>
      <c r="J56" s="174">
        <f>SUM(J49:J55)</f>
        <v>22</v>
      </c>
      <c r="K56" s="174">
        <f>SUM(K49:K55)</f>
        <v>23</v>
      </c>
      <c r="L56" s="175"/>
      <c r="M56" s="176"/>
      <c r="N56" s="143"/>
      <c r="O56" s="170">
        <f t="shared" si="0"/>
        <v>45</v>
      </c>
      <c r="P56" s="245"/>
      <c r="Q56" s="245"/>
      <c r="R56" s="245"/>
      <c r="S56" s="245"/>
      <c r="T56" s="245"/>
      <c r="U56" s="245"/>
      <c r="V56" s="245"/>
      <c r="W56" s="245"/>
      <c r="X56" s="245"/>
      <c r="Y56" s="245"/>
      <c r="Z56" s="245"/>
    </row>
    <row r="57" spans="1:26" s="258" customFormat="1" ht="15.75" customHeight="1" thickBot="1" x14ac:dyDescent="0.3">
      <c r="A57" s="177" t="s">
        <v>155</v>
      </c>
      <c r="B57" s="178"/>
      <c r="C57" s="178"/>
      <c r="D57" s="178"/>
      <c r="E57" s="178"/>
      <c r="F57" s="178"/>
      <c r="G57" s="178"/>
      <c r="H57" s="178"/>
      <c r="I57" s="178"/>
      <c r="J57" s="178"/>
      <c r="K57" s="179"/>
      <c r="L57" s="180"/>
      <c r="M57" s="157"/>
      <c r="N57" s="181"/>
      <c r="O57" s="182">
        <f>O56/2</f>
        <v>22.5</v>
      </c>
      <c r="P57" s="245"/>
      <c r="Q57" s="245"/>
      <c r="R57" s="245"/>
      <c r="S57" s="245"/>
      <c r="T57" s="245"/>
      <c r="U57" s="245"/>
      <c r="V57" s="245"/>
      <c r="W57" s="245"/>
      <c r="X57" s="245"/>
      <c r="Y57" s="245"/>
      <c r="Z57" s="245"/>
    </row>
    <row r="58" spans="1:26" s="258" customFormat="1" ht="15.75" customHeight="1" x14ac:dyDescent="0.25">
      <c r="A58" s="183"/>
      <c r="B58" s="183"/>
      <c r="C58" s="183"/>
      <c r="D58" s="183"/>
      <c r="E58" s="183"/>
      <c r="F58" s="183"/>
      <c r="G58" s="183"/>
      <c r="H58" s="183"/>
      <c r="I58" s="183"/>
      <c r="J58" s="183"/>
      <c r="K58" s="183"/>
      <c r="L58" s="183"/>
      <c r="M58" s="183"/>
      <c r="N58" s="183"/>
      <c r="O58" s="183"/>
      <c r="P58" s="245"/>
      <c r="Q58" s="245"/>
      <c r="R58" s="245"/>
      <c r="S58" s="245"/>
      <c r="T58" s="245"/>
      <c r="U58" s="245"/>
      <c r="V58" s="245"/>
      <c r="W58" s="245"/>
      <c r="X58" s="245"/>
      <c r="Y58" s="245"/>
      <c r="Z58" s="245"/>
    </row>
    <row r="59" spans="1:26" s="258" customFormat="1" ht="15.75" customHeight="1" thickBot="1" x14ac:dyDescent="0.3">
      <c r="A59" s="183"/>
      <c r="B59" s="183"/>
      <c r="C59" s="183"/>
      <c r="D59" s="183"/>
      <c r="E59" s="183"/>
      <c r="F59" s="183"/>
      <c r="G59" s="183"/>
      <c r="H59" s="183"/>
      <c r="I59" s="183"/>
      <c r="J59" s="183"/>
      <c r="K59" s="183"/>
      <c r="L59" s="183"/>
      <c r="M59" s="183"/>
      <c r="N59" s="183"/>
      <c r="O59" s="183"/>
      <c r="P59" s="245"/>
      <c r="Q59" s="245"/>
      <c r="R59" s="245"/>
      <c r="S59" s="245"/>
      <c r="T59" s="245"/>
      <c r="U59" s="245"/>
      <c r="V59" s="245"/>
      <c r="W59" s="245"/>
      <c r="X59" s="245"/>
      <c r="Y59" s="245"/>
      <c r="Z59" s="245"/>
    </row>
    <row r="60" spans="1:26" s="258" customFormat="1" ht="33" customHeight="1" thickBot="1" x14ac:dyDescent="0.3">
      <c r="A60" s="184" t="s">
        <v>126</v>
      </c>
      <c r="B60" s="185"/>
      <c r="C60" s="185"/>
      <c r="D60" s="185"/>
      <c r="E60" s="185"/>
      <c r="F60" s="185"/>
      <c r="G60" s="185"/>
      <c r="H60" s="186"/>
      <c r="I60" s="187" t="s">
        <v>127</v>
      </c>
      <c r="J60" s="188" t="s">
        <v>128</v>
      </c>
      <c r="K60" s="164"/>
      <c r="L60" s="164"/>
      <c r="M60" s="164"/>
      <c r="N60" s="143"/>
      <c r="O60" s="165" t="s">
        <v>129</v>
      </c>
      <c r="P60" s="245"/>
      <c r="Q60" s="245"/>
      <c r="R60" s="245"/>
      <c r="S60" s="245"/>
      <c r="T60" s="245"/>
      <c r="U60" s="245"/>
      <c r="V60" s="245"/>
      <c r="W60" s="245"/>
      <c r="X60" s="245"/>
      <c r="Y60" s="245"/>
      <c r="Z60" s="245"/>
    </row>
    <row r="61" spans="1:26" s="258" customFormat="1" ht="37.15" customHeight="1" thickBot="1" x14ac:dyDescent="0.3">
      <c r="A61" s="189">
        <v>1</v>
      </c>
      <c r="B61" s="190" t="s">
        <v>130</v>
      </c>
      <c r="C61" s="190"/>
      <c r="D61" s="190"/>
      <c r="E61" s="190"/>
      <c r="F61" s="191"/>
      <c r="G61" s="192"/>
      <c r="H61" s="193"/>
      <c r="I61" s="194" t="s">
        <v>131</v>
      </c>
      <c r="J61" s="195">
        <v>7</v>
      </c>
      <c r="K61" s="164"/>
      <c r="L61" s="164"/>
      <c r="M61" s="164"/>
      <c r="N61" s="143"/>
      <c r="O61" s="196">
        <f>J61</f>
        <v>7</v>
      </c>
      <c r="P61" s="245"/>
      <c r="Q61" s="245"/>
      <c r="R61" s="245"/>
      <c r="S61" s="245"/>
      <c r="T61" s="245"/>
      <c r="U61" s="245"/>
      <c r="V61" s="245"/>
      <c r="W61" s="245"/>
      <c r="X61" s="245"/>
      <c r="Y61" s="245"/>
      <c r="Z61" s="245"/>
    </row>
    <row r="62" spans="1:26" s="258" customFormat="1" ht="29.45" customHeight="1" thickBot="1" x14ac:dyDescent="0.3">
      <c r="A62" s="197">
        <v>2</v>
      </c>
      <c r="B62" s="172" t="s">
        <v>132</v>
      </c>
      <c r="C62" s="172"/>
      <c r="D62" s="172"/>
      <c r="E62" s="172"/>
      <c r="F62" s="168"/>
      <c r="G62" s="198"/>
      <c r="H62" s="199"/>
      <c r="I62" s="200" t="s">
        <v>131</v>
      </c>
      <c r="J62" s="201">
        <v>6</v>
      </c>
      <c r="K62" s="164"/>
      <c r="L62" s="164"/>
      <c r="M62" s="164"/>
      <c r="N62" s="143"/>
      <c r="O62" s="196">
        <f>J62</f>
        <v>6</v>
      </c>
      <c r="P62" s="245"/>
      <c r="Q62" s="245"/>
      <c r="R62" s="245"/>
      <c r="S62" s="245"/>
      <c r="T62" s="245"/>
      <c r="U62" s="245"/>
      <c r="V62" s="245"/>
      <c r="W62" s="245"/>
      <c r="X62" s="245"/>
      <c r="Y62" s="245"/>
      <c r="Z62" s="245"/>
    </row>
    <row r="63" spans="1:26" s="258" customFormat="1" ht="37.9" customHeight="1" thickBot="1" x14ac:dyDescent="0.3">
      <c r="A63" s="202">
        <v>3</v>
      </c>
      <c r="B63" s="203" t="s">
        <v>133</v>
      </c>
      <c r="C63" s="203"/>
      <c r="D63" s="203"/>
      <c r="E63" s="203"/>
      <c r="F63" s="204"/>
      <c r="G63" s="205"/>
      <c r="H63" s="206"/>
      <c r="I63" s="207" t="s">
        <v>131</v>
      </c>
      <c r="J63" s="208">
        <v>5</v>
      </c>
      <c r="K63" s="164"/>
      <c r="L63" s="164"/>
      <c r="M63" s="164"/>
      <c r="N63" s="143"/>
      <c r="O63" s="196">
        <f>J63</f>
        <v>5</v>
      </c>
      <c r="P63" s="245"/>
      <c r="Q63" s="245"/>
      <c r="R63" s="245"/>
      <c r="S63" s="245"/>
      <c r="T63" s="245"/>
      <c r="U63" s="245"/>
      <c r="V63" s="245"/>
      <c r="W63" s="245"/>
      <c r="X63" s="245"/>
      <c r="Y63" s="245"/>
      <c r="Z63" s="245"/>
    </row>
    <row r="64" spans="1:26" s="258" customFormat="1" ht="15.75" customHeight="1" thickBot="1" x14ac:dyDescent="0.3">
      <c r="A64" s="209" t="s">
        <v>134</v>
      </c>
      <c r="B64" s="210"/>
      <c r="C64" s="210"/>
      <c r="D64" s="210"/>
      <c r="E64" s="210"/>
      <c r="F64" s="210"/>
      <c r="G64" s="210"/>
      <c r="H64" s="210"/>
      <c r="I64" s="211"/>
      <c r="J64" s="107">
        <f>J61+J62+J63</f>
        <v>18</v>
      </c>
      <c r="K64" s="176"/>
      <c r="L64" s="176"/>
      <c r="M64" s="176"/>
      <c r="N64" s="143"/>
      <c r="O64" s="120"/>
      <c r="P64" s="245"/>
      <c r="Q64" s="245"/>
      <c r="R64" s="245"/>
      <c r="S64" s="245"/>
      <c r="T64" s="245"/>
      <c r="U64" s="245"/>
      <c r="V64" s="245"/>
      <c r="W64" s="245"/>
      <c r="X64" s="245"/>
      <c r="Y64" s="245"/>
      <c r="Z64" s="245"/>
    </row>
    <row r="65" spans="1:26" s="258" customFormat="1" ht="15.75" customHeight="1" thickTop="1" thickBot="1" x14ac:dyDescent="0.3">
      <c r="A65" s="212" t="s">
        <v>135</v>
      </c>
      <c r="B65" s="213"/>
      <c r="C65" s="213"/>
      <c r="D65" s="213"/>
      <c r="E65" s="213"/>
      <c r="F65" s="213"/>
      <c r="G65" s="213"/>
      <c r="H65" s="213"/>
      <c r="I65" s="213"/>
      <c r="J65" s="214"/>
      <c r="K65" s="215"/>
      <c r="L65" s="215"/>
      <c r="M65" s="176"/>
      <c r="N65" s="143"/>
      <c r="O65" s="216">
        <f>SUM(O61:O63)</f>
        <v>18</v>
      </c>
      <c r="P65" s="245"/>
      <c r="Q65" s="245"/>
      <c r="R65" s="245"/>
      <c r="S65" s="245"/>
      <c r="T65" s="245"/>
      <c r="U65" s="245"/>
      <c r="V65" s="245"/>
      <c r="W65" s="245"/>
      <c r="X65" s="245"/>
      <c r="Y65" s="245"/>
      <c r="Z65" s="245"/>
    </row>
    <row r="66" spans="1:26" s="258" customFormat="1" ht="15.75" customHeight="1" x14ac:dyDescent="0.25">
      <c r="A66" s="183"/>
      <c r="B66" s="183"/>
      <c r="C66" s="183"/>
      <c r="D66" s="183"/>
      <c r="E66" s="183"/>
      <c r="F66" s="183"/>
      <c r="G66" s="183"/>
      <c r="H66" s="183"/>
      <c r="I66" s="183"/>
      <c r="J66" s="183"/>
      <c r="K66" s="183"/>
      <c r="L66" s="183"/>
      <c r="M66" s="183"/>
      <c r="N66" s="183"/>
      <c r="O66" s="183"/>
      <c r="P66" s="245"/>
      <c r="Q66" s="245"/>
      <c r="R66" s="245"/>
      <c r="S66" s="245"/>
      <c r="T66" s="245"/>
      <c r="U66" s="245"/>
      <c r="V66" s="245"/>
      <c r="W66" s="245"/>
      <c r="X66" s="245"/>
      <c r="Y66" s="245"/>
      <c r="Z66" s="245"/>
    </row>
    <row r="67" spans="1:26" s="258" customFormat="1" ht="15.75" customHeight="1" thickBot="1" x14ac:dyDescent="0.3">
      <c r="A67" s="183"/>
      <c r="B67" s="183"/>
      <c r="C67" s="183"/>
      <c r="D67" s="183"/>
      <c r="E67" s="183"/>
      <c r="F67" s="183"/>
      <c r="G67" s="183"/>
      <c r="H67" s="183"/>
      <c r="I67" s="183"/>
      <c r="J67" s="183"/>
      <c r="K67" s="183"/>
      <c r="L67" s="183"/>
      <c r="M67" s="183"/>
      <c r="N67" s="183"/>
      <c r="O67" s="183"/>
      <c r="P67" s="245"/>
      <c r="Q67" s="245"/>
      <c r="R67" s="245"/>
      <c r="S67" s="245"/>
      <c r="T67" s="245"/>
      <c r="U67" s="245"/>
      <c r="V67" s="245"/>
      <c r="W67" s="245"/>
      <c r="X67" s="245"/>
      <c r="Y67" s="245"/>
      <c r="Z67" s="245"/>
    </row>
    <row r="68" spans="1:26" s="258" customFormat="1" ht="27" customHeight="1" thickBot="1" x14ac:dyDescent="0.3">
      <c r="A68" s="217" t="s">
        <v>136</v>
      </c>
      <c r="B68" s="218"/>
      <c r="C68" s="218"/>
      <c r="D68" s="218"/>
      <c r="E68" s="218"/>
      <c r="F68" s="218"/>
      <c r="G68" s="218"/>
      <c r="H68" s="218"/>
      <c r="I68" s="218"/>
      <c r="J68" s="218"/>
      <c r="K68" s="218"/>
      <c r="L68" s="218"/>
      <c r="M68" s="218"/>
      <c r="N68" s="218"/>
      <c r="O68" s="219"/>
      <c r="P68" s="245"/>
      <c r="Q68" s="245"/>
      <c r="R68" s="245"/>
      <c r="S68" s="245"/>
      <c r="T68" s="245"/>
      <c r="U68" s="245"/>
      <c r="V68" s="245"/>
      <c r="W68" s="245"/>
      <c r="X68" s="245"/>
      <c r="Y68" s="245"/>
      <c r="Z68" s="245"/>
    </row>
    <row r="69" spans="1:26" s="258" customFormat="1" ht="15.75" customHeight="1" thickBot="1" x14ac:dyDescent="0.3">
      <c r="A69" s="144"/>
      <c r="B69" s="73"/>
      <c r="C69" s="73"/>
      <c r="D69" s="73"/>
      <c r="E69" s="73"/>
      <c r="F69" s="73"/>
      <c r="G69" s="73"/>
      <c r="H69" s="73"/>
      <c r="I69" s="73"/>
      <c r="J69" s="73"/>
      <c r="K69" s="73"/>
      <c r="L69" s="73"/>
      <c r="M69" s="73"/>
      <c r="N69" s="73"/>
      <c r="O69" s="103"/>
      <c r="P69" s="245"/>
      <c r="Q69" s="245"/>
      <c r="R69" s="245"/>
      <c r="S69" s="245"/>
      <c r="T69" s="245"/>
      <c r="U69" s="245"/>
      <c r="V69" s="245"/>
      <c r="W69" s="245"/>
      <c r="X69" s="245"/>
      <c r="Y69" s="245"/>
      <c r="Z69" s="245"/>
    </row>
    <row r="70" spans="1:26" s="258" customFormat="1" ht="15.75" customHeight="1" thickTop="1" x14ac:dyDescent="0.25">
      <c r="A70" s="220" t="s">
        <v>30</v>
      </c>
      <c r="B70" s="221"/>
      <c r="C70" s="221"/>
      <c r="D70" s="221"/>
      <c r="E70" s="221"/>
      <c r="F70" s="221"/>
      <c r="G70" s="221"/>
      <c r="H70" s="221"/>
      <c r="I70" s="221"/>
      <c r="J70" s="221"/>
      <c r="K70" s="222"/>
      <c r="L70" s="223"/>
      <c r="M70" s="223"/>
      <c r="N70" s="224"/>
      <c r="O70" s="225">
        <f>O11</f>
        <v>20.86</v>
      </c>
      <c r="P70" s="245"/>
      <c r="Q70" s="245"/>
      <c r="R70" s="245"/>
      <c r="S70" s="245"/>
      <c r="T70" s="245"/>
      <c r="U70" s="245"/>
      <c r="V70" s="245"/>
      <c r="W70" s="245"/>
      <c r="X70" s="245"/>
      <c r="Y70" s="245"/>
      <c r="Z70" s="245"/>
    </row>
    <row r="71" spans="1:26" s="258" customFormat="1" ht="15.75" customHeight="1" x14ac:dyDescent="0.25">
      <c r="A71" s="226" t="s">
        <v>137</v>
      </c>
      <c r="B71" s="227"/>
      <c r="C71" s="227"/>
      <c r="D71" s="227"/>
      <c r="E71" s="227"/>
      <c r="F71" s="227"/>
      <c r="G71" s="227"/>
      <c r="H71" s="227"/>
      <c r="I71" s="227"/>
      <c r="J71" s="227"/>
      <c r="K71" s="228"/>
      <c r="L71" s="223"/>
      <c r="M71" s="223"/>
      <c r="N71" s="224"/>
      <c r="O71" s="229">
        <f>O57</f>
        <v>22.5</v>
      </c>
      <c r="P71" s="245"/>
      <c r="Q71" s="245"/>
      <c r="R71" s="245"/>
      <c r="S71" s="245"/>
      <c r="T71" s="245"/>
      <c r="U71" s="245"/>
      <c r="V71" s="245"/>
      <c r="W71" s="245"/>
      <c r="X71" s="245"/>
      <c r="Y71" s="245"/>
      <c r="Z71" s="245"/>
    </row>
    <row r="72" spans="1:26" s="258" customFormat="1" ht="15.75" customHeight="1" x14ac:dyDescent="0.25">
      <c r="A72" s="226" t="s">
        <v>135</v>
      </c>
      <c r="B72" s="227"/>
      <c r="C72" s="227"/>
      <c r="D72" s="227"/>
      <c r="E72" s="227"/>
      <c r="F72" s="227"/>
      <c r="G72" s="227"/>
      <c r="H72" s="227"/>
      <c r="I72" s="227"/>
      <c r="J72" s="227"/>
      <c r="K72" s="228"/>
      <c r="L72" s="223"/>
      <c r="M72" s="223"/>
      <c r="N72" s="224"/>
      <c r="O72" s="230">
        <f>O65</f>
        <v>18</v>
      </c>
      <c r="P72" s="245"/>
      <c r="Q72" s="245"/>
      <c r="R72" s="245"/>
      <c r="S72" s="245"/>
      <c r="T72" s="245"/>
      <c r="U72" s="245"/>
      <c r="V72" s="245"/>
      <c r="W72" s="245"/>
      <c r="X72" s="245"/>
      <c r="Y72" s="245"/>
      <c r="Z72" s="245"/>
    </row>
    <row r="73" spans="1:26" s="258" customFormat="1" ht="15.75" customHeight="1" thickBot="1" x14ac:dyDescent="0.3">
      <c r="A73" s="231" t="s">
        <v>138</v>
      </c>
      <c r="B73" s="232"/>
      <c r="C73" s="232"/>
      <c r="D73" s="232"/>
      <c r="E73" s="232"/>
      <c r="F73" s="232"/>
      <c r="G73" s="232"/>
      <c r="H73" s="232"/>
      <c r="I73" s="232"/>
      <c r="J73" s="233" t="s">
        <v>139</v>
      </c>
      <c r="K73" s="234" t="s">
        <v>12</v>
      </c>
      <c r="L73" s="223"/>
      <c r="M73" s="223"/>
      <c r="N73" s="224"/>
      <c r="O73" s="230"/>
      <c r="P73" s="245"/>
      <c r="Q73" s="245"/>
      <c r="R73" s="245"/>
      <c r="S73" s="245"/>
      <c r="T73" s="245"/>
      <c r="U73" s="245"/>
      <c r="V73" s="245"/>
      <c r="W73" s="245"/>
      <c r="X73" s="245"/>
      <c r="Y73" s="245"/>
      <c r="Z73" s="245"/>
    </row>
    <row r="74" spans="1:26" s="258" customFormat="1" ht="31.15" customHeight="1" thickTop="1" thickBot="1" x14ac:dyDescent="0.3">
      <c r="A74" s="235" t="s">
        <v>140</v>
      </c>
      <c r="B74" s="236"/>
      <c r="C74" s="236"/>
      <c r="D74" s="236"/>
      <c r="E74" s="236"/>
      <c r="F74" s="236"/>
      <c r="G74" s="236"/>
      <c r="H74" s="236"/>
      <c r="I74" s="236"/>
      <c r="J74" s="236"/>
      <c r="K74" s="237"/>
      <c r="L74" s="238"/>
      <c r="M74" s="239"/>
      <c r="N74" s="27"/>
      <c r="O74" s="28">
        <f>SUM(O70:O72)</f>
        <v>61.36</v>
      </c>
      <c r="P74" s="245"/>
      <c r="Q74" s="245"/>
      <c r="R74" s="245"/>
      <c r="S74" s="245"/>
      <c r="T74" s="245"/>
      <c r="U74" s="245"/>
      <c r="V74" s="245"/>
      <c r="W74" s="245"/>
      <c r="X74" s="245"/>
      <c r="Y74" s="245"/>
      <c r="Z74" s="245"/>
    </row>
    <row r="75" spans="1:26" s="258" customFormat="1" ht="15.75" customHeight="1" x14ac:dyDescent="0.25">
      <c r="A75" s="245"/>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row>
  </sheetData>
  <sheetProtection algorithmName="SHA-512" hashValue="h18ytKy8agKSbDD6wdg9Z+YiwlkVfOXh+Rjn4ICais+sSQ1cHuauqL8vcmEcty0s1ugf1t9RRYGTVoDb7RayKQ==" saltValue="6CXTInulKjS2xkj0lArxxg=="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14:M14"/>
    <mergeCell ref="A15:B15"/>
    <mergeCell ref="D15:M15"/>
    <mergeCell ref="A17:B17"/>
    <mergeCell ref="E17:M17"/>
    <mergeCell ref="A19:B19"/>
    <mergeCell ref="E19:M19"/>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E3"/>
    <mergeCell ref="F1:O1"/>
    <mergeCell ref="F2:O2"/>
    <mergeCell ref="F3:O3"/>
    <mergeCell ref="A4:D4"/>
    <mergeCell ref="E4:G4"/>
  </mergeCells>
  <dataValidations count="6">
    <dataValidation type="decimal" allowBlank="1" showInputMessage="1" showErrorMessage="1" errorTitle="Error Pregado" error="El pregrado no puede superar los 4 PUNTOS" sqref="O15">
      <formula1>0</formula1>
      <formula2>4</formula2>
    </dataValidation>
    <dataValidation allowBlank="1" showInputMessage="1" showErrorMessage="1" errorTitle="Error Especializacion" error="La especializacion no puede superar 1 PUNTO" sqref="O17"/>
    <dataValidation allowBlank="1" showInputMessage="1" showErrorMessage="1" errorTitle="Error Maestrias" error="La maestria no puede superar los 3 PUNTOS" sqref="O19"/>
    <dataValidation allowBlank="1" showInputMessage="1" showErrorMessage="1" errorTitle="Error Doctorado" error="El doctorado no puede superar los 6 PUNTOS" sqref="O21"/>
    <dataValidation type="decimal" allowBlank="1" showInputMessage="1" showErrorMessage="1" errorTitle="Error Formacion Academica" error="La formacion academica no puede superar los 10 PUNTOS" sqref="O23">
      <formula1>0</formula1>
      <formula2>9</formula2>
    </dataValidation>
    <dataValidation type="decimal" allowBlank="1" showInputMessage="1" showErrorMessage="1" errorTitle="Error General" error="La evaluación de hoja de vida no puede superar los 30 PUNTOS" sqref="O11">
      <formula1>0</formula1>
      <formula2>30</formula2>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zoomScaleNormal="100" workbookViewId="0">
      <selection activeCell="A11" sqref="A11:B11"/>
    </sheetView>
  </sheetViews>
  <sheetFormatPr baseColWidth="10" defaultRowHeight="15" x14ac:dyDescent="0.25"/>
  <cols>
    <col min="1" max="1" width="9.5703125" style="245" customWidth="1"/>
    <col min="2" max="2" width="11.140625" style="245" customWidth="1"/>
    <col min="3" max="3" width="17.28515625" style="245" customWidth="1"/>
    <col min="4" max="4" width="11.42578125" style="245" hidden="1" customWidth="1"/>
    <col min="5" max="5" width="8.28515625" style="245" customWidth="1"/>
    <col min="6" max="6" width="8.85546875" style="245" customWidth="1"/>
    <col min="7" max="7" width="6.140625" style="245" customWidth="1"/>
    <col min="8" max="8" width="11.42578125" style="245"/>
    <col min="9" max="9" width="13.42578125" style="245" customWidth="1"/>
    <col min="10" max="10" width="13.28515625" style="245" customWidth="1"/>
    <col min="11" max="12" width="12.42578125" style="245" customWidth="1"/>
    <col min="13" max="13" width="11.42578125" style="245"/>
    <col min="14" max="14" width="5.5703125" style="245" customWidth="1"/>
    <col min="15" max="15" width="14.5703125" style="245" customWidth="1"/>
    <col min="16" max="16" width="11.42578125" style="245"/>
    <col min="17" max="17" width="11.85546875" style="245" bestFit="1" customWidth="1"/>
    <col min="18" max="257" width="11.42578125" style="245"/>
    <col min="258" max="258" width="10.140625" style="245" customWidth="1"/>
    <col min="259" max="259" width="10.5703125" style="245" customWidth="1"/>
    <col min="260" max="260" width="12.5703125" style="245" customWidth="1"/>
    <col min="261" max="261" width="0" style="245" hidden="1" customWidth="1"/>
    <col min="262" max="262" width="11.28515625" style="245" customWidth="1"/>
    <col min="263" max="264" width="11.42578125" style="245"/>
    <col min="265" max="265" width="13.42578125" style="245" customWidth="1"/>
    <col min="266" max="266" width="12.140625" style="245" customWidth="1"/>
    <col min="267" max="268" width="12.42578125" style="245" customWidth="1"/>
    <col min="269" max="269" width="11.42578125" style="245"/>
    <col min="270" max="270" width="5.5703125" style="245" customWidth="1"/>
    <col min="271" max="271" width="14.140625" style="245" customWidth="1"/>
    <col min="272" max="513" width="11.42578125" style="245"/>
    <col min="514" max="514" width="10.140625" style="245" customWidth="1"/>
    <col min="515" max="515" width="10.5703125" style="245" customWidth="1"/>
    <col min="516" max="516" width="12.5703125" style="245" customWidth="1"/>
    <col min="517" max="517" width="0" style="245" hidden="1" customWidth="1"/>
    <col min="518" max="518" width="11.28515625" style="245" customWidth="1"/>
    <col min="519" max="520" width="11.42578125" style="245"/>
    <col min="521" max="521" width="13.42578125" style="245" customWidth="1"/>
    <col min="522" max="522" width="12.140625" style="245" customWidth="1"/>
    <col min="523" max="524" width="12.42578125" style="245" customWidth="1"/>
    <col min="525" max="525" width="11.42578125" style="245"/>
    <col min="526" max="526" width="5.5703125" style="245" customWidth="1"/>
    <col min="527" max="527" width="14.140625" style="245" customWidth="1"/>
    <col min="528" max="769" width="11.42578125" style="245"/>
    <col min="770" max="770" width="10.140625" style="245" customWidth="1"/>
    <col min="771" max="771" width="10.5703125" style="245" customWidth="1"/>
    <col min="772" max="772" width="12.5703125" style="245" customWidth="1"/>
    <col min="773" max="773" width="0" style="245" hidden="1" customWidth="1"/>
    <col min="774" max="774" width="11.28515625" style="245" customWidth="1"/>
    <col min="775" max="776" width="11.42578125" style="245"/>
    <col min="777" max="777" width="13.42578125" style="245" customWidth="1"/>
    <col min="778" max="778" width="12.140625" style="245" customWidth="1"/>
    <col min="779" max="780" width="12.42578125" style="245" customWidth="1"/>
    <col min="781" max="781" width="11.42578125" style="245"/>
    <col min="782" max="782" width="5.5703125" style="245" customWidth="1"/>
    <col min="783" max="783" width="14.140625" style="245" customWidth="1"/>
    <col min="784" max="1025" width="11.42578125" style="245"/>
    <col min="1026" max="1026" width="10.140625" style="245" customWidth="1"/>
    <col min="1027" max="1027" width="10.5703125" style="245" customWidth="1"/>
    <col min="1028" max="1028" width="12.5703125" style="245" customWidth="1"/>
    <col min="1029" max="1029" width="0" style="245" hidden="1" customWidth="1"/>
    <col min="1030" max="1030" width="11.28515625" style="245" customWidth="1"/>
    <col min="1031" max="1032" width="11.42578125" style="245"/>
    <col min="1033" max="1033" width="13.42578125" style="245" customWidth="1"/>
    <col min="1034" max="1034" width="12.140625" style="245" customWidth="1"/>
    <col min="1035" max="1036" width="12.42578125" style="245" customWidth="1"/>
    <col min="1037" max="1037" width="11.42578125" style="245"/>
    <col min="1038" max="1038" width="5.5703125" style="245" customWidth="1"/>
    <col min="1039" max="1039" width="14.140625" style="245" customWidth="1"/>
    <col min="1040" max="1281" width="11.42578125" style="245"/>
    <col min="1282" max="1282" width="10.140625" style="245" customWidth="1"/>
    <col min="1283" max="1283" width="10.5703125" style="245" customWidth="1"/>
    <col min="1284" max="1284" width="12.5703125" style="245" customWidth="1"/>
    <col min="1285" max="1285" width="0" style="245" hidden="1" customWidth="1"/>
    <col min="1286" max="1286" width="11.28515625" style="245" customWidth="1"/>
    <col min="1287" max="1288" width="11.42578125" style="245"/>
    <col min="1289" max="1289" width="13.42578125" style="245" customWidth="1"/>
    <col min="1290" max="1290" width="12.140625" style="245" customWidth="1"/>
    <col min="1291" max="1292" width="12.42578125" style="245" customWidth="1"/>
    <col min="1293" max="1293" width="11.42578125" style="245"/>
    <col min="1294" max="1294" width="5.5703125" style="245" customWidth="1"/>
    <col min="1295" max="1295" width="14.140625" style="245" customWidth="1"/>
    <col min="1296" max="1537" width="11.42578125" style="245"/>
    <col min="1538" max="1538" width="10.140625" style="245" customWidth="1"/>
    <col min="1539" max="1539" width="10.5703125" style="245" customWidth="1"/>
    <col min="1540" max="1540" width="12.5703125" style="245" customWidth="1"/>
    <col min="1541" max="1541" width="0" style="245" hidden="1" customWidth="1"/>
    <col min="1542" max="1542" width="11.28515625" style="245" customWidth="1"/>
    <col min="1543" max="1544" width="11.42578125" style="245"/>
    <col min="1545" max="1545" width="13.42578125" style="245" customWidth="1"/>
    <col min="1546" max="1546" width="12.140625" style="245" customWidth="1"/>
    <col min="1547" max="1548" width="12.42578125" style="245" customWidth="1"/>
    <col min="1549" max="1549" width="11.42578125" style="245"/>
    <col min="1550" max="1550" width="5.5703125" style="245" customWidth="1"/>
    <col min="1551" max="1551" width="14.140625" style="245" customWidth="1"/>
    <col min="1552" max="1793" width="11.42578125" style="245"/>
    <col min="1794" max="1794" width="10.140625" style="245" customWidth="1"/>
    <col min="1795" max="1795" width="10.5703125" style="245" customWidth="1"/>
    <col min="1796" max="1796" width="12.5703125" style="245" customWidth="1"/>
    <col min="1797" max="1797" width="0" style="245" hidden="1" customWidth="1"/>
    <col min="1798" max="1798" width="11.28515625" style="245" customWidth="1"/>
    <col min="1799" max="1800" width="11.42578125" style="245"/>
    <col min="1801" max="1801" width="13.42578125" style="245" customWidth="1"/>
    <col min="1802" max="1802" width="12.140625" style="245" customWidth="1"/>
    <col min="1803" max="1804" width="12.42578125" style="245" customWidth="1"/>
    <col min="1805" max="1805" width="11.42578125" style="245"/>
    <col min="1806" max="1806" width="5.5703125" style="245" customWidth="1"/>
    <col min="1807" max="1807" width="14.140625" style="245" customWidth="1"/>
    <col min="1808" max="2049" width="11.42578125" style="245"/>
    <col min="2050" max="2050" width="10.140625" style="245" customWidth="1"/>
    <col min="2051" max="2051" width="10.5703125" style="245" customWidth="1"/>
    <col min="2052" max="2052" width="12.5703125" style="245" customWidth="1"/>
    <col min="2053" max="2053" width="0" style="245" hidden="1" customWidth="1"/>
    <col min="2054" max="2054" width="11.28515625" style="245" customWidth="1"/>
    <col min="2055" max="2056" width="11.42578125" style="245"/>
    <col min="2057" max="2057" width="13.42578125" style="245" customWidth="1"/>
    <col min="2058" max="2058" width="12.140625" style="245" customWidth="1"/>
    <col min="2059" max="2060" width="12.42578125" style="245" customWidth="1"/>
    <col min="2061" max="2061" width="11.42578125" style="245"/>
    <col min="2062" max="2062" width="5.5703125" style="245" customWidth="1"/>
    <col min="2063" max="2063" width="14.140625" style="245" customWidth="1"/>
    <col min="2064" max="2305" width="11.42578125" style="245"/>
    <col min="2306" max="2306" width="10.140625" style="245" customWidth="1"/>
    <col min="2307" max="2307" width="10.5703125" style="245" customWidth="1"/>
    <col min="2308" max="2308" width="12.5703125" style="245" customWidth="1"/>
    <col min="2309" max="2309" width="0" style="245" hidden="1" customWidth="1"/>
    <col min="2310" max="2310" width="11.28515625" style="245" customWidth="1"/>
    <col min="2311" max="2312" width="11.42578125" style="245"/>
    <col min="2313" max="2313" width="13.42578125" style="245" customWidth="1"/>
    <col min="2314" max="2314" width="12.140625" style="245" customWidth="1"/>
    <col min="2315" max="2316" width="12.42578125" style="245" customWidth="1"/>
    <col min="2317" max="2317" width="11.42578125" style="245"/>
    <col min="2318" max="2318" width="5.5703125" style="245" customWidth="1"/>
    <col min="2319" max="2319" width="14.140625" style="245" customWidth="1"/>
    <col min="2320" max="2561" width="11.42578125" style="245"/>
    <col min="2562" max="2562" width="10.140625" style="245" customWidth="1"/>
    <col min="2563" max="2563" width="10.5703125" style="245" customWidth="1"/>
    <col min="2564" max="2564" width="12.5703125" style="245" customWidth="1"/>
    <col min="2565" max="2565" width="0" style="245" hidden="1" customWidth="1"/>
    <col min="2566" max="2566" width="11.28515625" style="245" customWidth="1"/>
    <col min="2567" max="2568" width="11.42578125" style="245"/>
    <col min="2569" max="2569" width="13.42578125" style="245" customWidth="1"/>
    <col min="2570" max="2570" width="12.140625" style="245" customWidth="1"/>
    <col min="2571" max="2572" width="12.42578125" style="245" customWidth="1"/>
    <col min="2573" max="2573" width="11.42578125" style="245"/>
    <col min="2574" max="2574" width="5.5703125" style="245" customWidth="1"/>
    <col min="2575" max="2575" width="14.140625" style="245" customWidth="1"/>
    <col min="2576" max="2817" width="11.42578125" style="245"/>
    <col min="2818" max="2818" width="10.140625" style="245" customWidth="1"/>
    <col min="2819" max="2819" width="10.5703125" style="245" customWidth="1"/>
    <col min="2820" max="2820" width="12.5703125" style="245" customWidth="1"/>
    <col min="2821" max="2821" width="0" style="245" hidden="1" customWidth="1"/>
    <col min="2822" max="2822" width="11.28515625" style="245" customWidth="1"/>
    <col min="2823" max="2824" width="11.42578125" style="245"/>
    <col min="2825" max="2825" width="13.42578125" style="245" customWidth="1"/>
    <col min="2826" max="2826" width="12.140625" style="245" customWidth="1"/>
    <col min="2827" max="2828" width="12.42578125" style="245" customWidth="1"/>
    <col min="2829" max="2829" width="11.42578125" style="245"/>
    <col min="2830" max="2830" width="5.5703125" style="245" customWidth="1"/>
    <col min="2831" max="2831" width="14.140625" style="245" customWidth="1"/>
    <col min="2832" max="3073" width="11.42578125" style="245"/>
    <col min="3074" max="3074" width="10.140625" style="245" customWidth="1"/>
    <col min="3075" max="3075" width="10.5703125" style="245" customWidth="1"/>
    <col min="3076" max="3076" width="12.5703125" style="245" customWidth="1"/>
    <col min="3077" max="3077" width="0" style="245" hidden="1" customWidth="1"/>
    <col min="3078" max="3078" width="11.28515625" style="245" customWidth="1"/>
    <col min="3079" max="3080" width="11.42578125" style="245"/>
    <col min="3081" max="3081" width="13.42578125" style="245" customWidth="1"/>
    <col min="3082" max="3082" width="12.140625" style="245" customWidth="1"/>
    <col min="3083" max="3084" width="12.42578125" style="245" customWidth="1"/>
    <col min="3085" max="3085" width="11.42578125" style="245"/>
    <col min="3086" max="3086" width="5.5703125" style="245" customWidth="1"/>
    <col min="3087" max="3087" width="14.140625" style="245" customWidth="1"/>
    <col min="3088" max="3329" width="11.42578125" style="245"/>
    <col min="3330" max="3330" width="10.140625" style="245" customWidth="1"/>
    <col min="3331" max="3331" width="10.5703125" style="245" customWidth="1"/>
    <col min="3332" max="3332" width="12.5703125" style="245" customWidth="1"/>
    <col min="3333" max="3333" width="0" style="245" hidden="1" customWidth="1"/>
    <col min="3334" max="3334" width="11.28515625" style="245" customWidth="1"/>
    <col min="3335" max="3336" width="11.42578125" style="245"/>
    <col min="3337" max="3337" width="13.42578125" style="245" customWidth="1"/>
    <col min="3338" max="3338" width="12.140625" style="245" customWidth="1"/>
    <col min="3339" max="3340" width="12.42578125" style="245" customWidth="1"/>
    <col min="3341" max="3341" width="11.42578125" style="245"/>
    <col min="3342" max="3342" width="5.5703125" style="245" customWidth="1"/>
    <col min="3343" max="3343" width="14.140625" style="245" customWidth="1"/>
    <col min="3344" max="3585" width="11.42578125" style="245"/>
    <col min="3586" max="3586" width="10.140625" style="245" customWidth="1"/>
    <col min="3587" max="3587" width="10.5703125" style="245" customWidth="1"/>
    <col min="3588" max="3588" width="12.5703125" style="245" customWidth="1"/>
    <col min="3589" max="3589" width="0" style="245" hidden="1" customWidth="1"/>
    <col min="3590" max="3590" width="11.28515625" style="245" customWidth="1"/>
    <col min="3591" max="3592" width="11.42578125" style="245"/>
    <col min="3593" max="3593" width="13.42578125" style="245" customWidth="1"/>
    <col min="3594" max="3594" width="12.140625" style="245" customWidth="1"/>
    <col min="3595" max="3596" width="12.42578125" style="245" customWidth="1"/>
    <col min="3597" max="3597" width="11.42578125" style="245"/>
    <col min="3598" max="3598" width="5.5703125" style="245" customWidth="1"/>
    <col min="3599" max="3599" width="14.140625" style="245" customWidth="1"/>
    <col min="3600" max="3841" width="11.42578125" style="245"/>
    <col min="3842" max="3842" width="10.140625" style="245" customWidth="1"/>
    <col min="3843" max="3843" width="10.5703125" style="245" customWidth="1"/>
    <col min="3844" max="3844" width="12.5703125" style="245" customWidth="1"/>
    <col min="3845" max="3845" width="0" style="245" hidden="1" customWidth="1"/>
    <col min="3846" max="3846" width="11.28515625" style="245" customWidth="1"/>
    <col min="3847" max="3848" width="11.42578125" style="245"/>
    <col min="3849" max="3849" width="13.42578125" style="245" customWidth="1"/>
    <col min="3850" max="3850" width="12.140625" style="245" customWidth="1"/>
    <col min="3851" max="3852" width="12.42578125" style="245" customWidth="1"/>
    <col min="3853" max="3853" width="11.42578125" style="245"/>
    <col min="3854" max="3854" width="5.5703125" style="245" customWidth="1"/>
    <col min="3855" max="3855" width="14.140625" style="245" customWidth="1"/>
    <col min="3856" max="4097" width="11.42578125" style="245"/>
    <col min="4098" max="4098" width="10.140625" style="245" customWidth="1"/>
    <col min="4099" max="4099" width="10.5703125" style="245" customWidth="1"/>
    <col min="4100" max="4100" width="12.5703125" style="245" customWidth="1"/>
    <col min="4101" max="4101" width="0" style="245" hidden="1" customWidth="1"/>
    <col min="4102" max="4102" width="11.28515625" style="245" customWidth="1"/>
    <col min="4103" max="4104" width="11.42578125" style="245"/>
    <col min="4105" max="4105" width="13.42578125" style="245" customWidth="1"/>
    <col min="4106" max="4106" width="12.140625" style="245" customWidth="1"/>
    <col min="4107" max="4108" width="12.42578125" style="245" customWidth="1"/>
    <col min="4109" max="4109" width="11.42578125" style="245"/>
    <col min="4110" max="4110" width="5.5703125" style="245" customWidth="1"/>
    <col min="4111" max="4111" width="14.140625" style="245" customWidth="1"/>
    <col min="4112" max="4353" width="11.42578125" style="245"/>
    <col min="4354" max="4354" width="10.140625" style="245" customWidth="1"/>
    <col min="4355" max="4355" width="10.5703125" style="245" customWidth="1"/>
    <col min="4356" max="4356" width="12.5703125" style="245" customWidth="1"/>
    <col min="4357" max="4357" width="0" style="245" hidden="1" customWidth="1"/>
    <col min="4358" max="4358" width="11.28515625" style="245" customWidth="1"/>
    <col min="4359" max="4360" width="11.42578125" style="245"/>
    <col min="4361" max="4361" width="13.42578125" style="245" customWidth="1"/>
    <col min="4362" max="4362" width="12.140625" style="245" customWidth="1"/>
    <col min="4363" max="4364" width="12.42578125" style="245" customWidth="1"/>
    <col min="4365" max="4365" width="11.42578125" style="245"/>
    <col min="4366" max="4366" width="5.5703125" style="245" customWidth="1"/>
    <col min="4367" max="4367" width="14.140625" style="245" customWidth="1"/>
    <col min="4368" max="4609" width="11.42578125" style="245"/>
    <col min="4610" max="4610" width="10.140625" style="245" customWidth="1"/>
    <col min="4611" max="4611" width="10.5703125" style="245" customWidth="1"/>
    <col min="4612" max="4612" width="12.5703125" style="245" customWidth="1"/>
    <col min="4613" max="4613" width="0" style="245" hidden="1" customWidth="1"/>
    <col min="4614" max="4614" width="11.28515625" style="245" customWidth="1"/>
    <col min="4615" max="4616" width="11.42578125" style="245"/>
    <col min="4617" max="4617" width="13.42578125" style="245" customWidth="1"/>
    <col min="4618" max="4618" width="12.140625" style="245" customWidth="1"/>
    <col min="4619" max="4620" width="12.42578125" style="245" customWidth="1"/>
    <col min="4621" max="4621" width="11.42578125" style="245"/>
    <col min="4622" max="4622" width="5.5703125" style="245" customWidth="1"/>
    <col min="4623" max="4623" width="14.140625" style="245" customWidth="1"/>
    <col min="4624" max="4865" width="11.42578125" style="245"/>
    <col min="4866" max="4866" width="10.140625" style="245" customWidth="1"/>
    <col min="4867" max="4867" width="10.5703125" style="245" customWidth="1"/>
    <col min="4868" max="4868" width="12.5703125" style="245" customWidth="1"/>
    <col min="4869" max="4869" width="0" style="245" hidden="1" customWidth="1"/>
    <col min="4870" max="4870" width="11.28515625" style="245" customWidth="1"/>
    <col min="4871" max="4872" width="11.42578125" style="245"/>
    <col min="4873" max="4873" width="13.42578125" style="245" customWidth="1"/>
    <col min="4874" max="4874" width="12.140625" style="245" customWidth="1"/>
    <col min="4875" max="4876" width="12.42578125" style="245" customWidth="1"/>
    <col min="4877" max="4877" width="11.42578125" style="245"/>
    <col min="4878" max="4878" width="5.5703125" style="245" customWidth="1"/>
    <col min="4879" max="4879" width="14.140625" style="245" customWidth="1"/>
    <col min="4880" max="5121" width="11.42578125" style="245"/>
    <col min="5122" max="5122" width="10.140625" style="245" customWidth="1"/>
    <col min="5123" max="5123" width="10.5703125" style="245" customWidth="1"/>
    <col min="5124" max="5124" width="12.5703125" style="245" customWidth="1"/>
    <col min="5125" max="5125" width="0" style="245" hidden="1" customWidth="1"/>
    <col min="5126" max="5126" width="11.28515625" style="245" customWidth="1"/>
    <col min="5127" max="5128" width="11.42578125" style="245"/>
    <col min="5129" max="5129" width="13.42578125" style="245" customWidth="1"/>
    <col min="5130" max="5130" width="12.140625" style="245" customWidth="1"/>
    <col min="5131" max="5132" width="12.42578125" style="245" customWidth="1"/>
    <col min="5133" max="5133" width="11.42578125" style="245"/>
    <col min="5134" max="5134" width="5.5703125" style="245" customWidth="1"/>
    <col min="5135" max="5135" width="14.140625" style="245" customWidth="1"/>
    <col min="5136" max="5377" width="11.42578125" style="245"/>
    <col min="5378" max="5378" width="10.140625" style="245" customWidth="1"/>
    <col min="5379" max="5379" width="10.5703125" style="245" customWidth="1"/>
    <col min="5380" max="5380" width="12.5703125" style="245" customWidth="1"/>
    <col min="5381" max="5381" width="0" style="245" hidden="1" customWidth="1"/>
    <col min="5382" max="5382" width="11.28515625" style="245" customWidth="1"/>
    <col min="5383" max="5384" width="11.42578125" style="245"/>
    <col min="5385" max="5385" width="13.42578125" style="245" customWidth="1"/>
    <col min="5386" max="5386" width="12.140625" style="245" customWidth="1"/>
    <col min="5387" max="5388" width="12.42578125" style="245" customWidth="1"/>
    <col min="5389" max="5389" width="11.42578125" style="245"/>
    <col min="5390" max="5390" width="5.5703125" style="245" customWidth="1"/>
    <col min="5391" max="5391" width="14.140625" style="245" customWidth="1"/>
    <col min="5392" max="5633" width="11.42578125" style="245"/>
    <col min="5634" max="5634" width="10.140625" style="245" customWidth="1"/>
    <col min="5635" max="5635" width="10.5703125" style="245" customWidth="1"/>
    <col min="5636" max="5636" width="12.5703125" style="245" customWidth="1"/>
    <col min="5637" max="5637" width="0" style="245" hidden="1" customWidth="1"/>
    <col min="5638" max="5638" width="11.28515625" style="245" customWidth="1"/>
    <col min="5639" max="5640" width="11.42578125" style="245"/>
    <col min="5641" max="5641" width="13.42578125" style="245" customWidth="1"/>
    <col min="5642" max="5642" width="12.140625" style="245" customWidth="1"/>
    <col min="5643" max="5644" width="12.42578125" style="245" customWidth="1"/>
    <col min="5645" max="5645" width="11.42578125" style="245"/>
    <col min="5646" max="5646" width="5.5703125" style="245" customWidth="1"/>
    <col min="5647" max="5647" width="14.140625" style="245" customWidth="1"/>
    <col min="5648" max="5889" width="11.42578125" style="245"/>
    <col min="5890" max="5890" width="10.140625" style="245" customWidth="1"/>
    <col min="5891" max="5891" width="10.5703125" style="245" customWidth="1"/>
    <col min="5892" max="5892" width="12.5703125" style="245" customWidth="1"/>
    <col min="5893" max="5893" width="0" style="245" hidden="1" customWidth="1"/>
    <col min="5894" max="5894" width="11.28515625" style="245" customWidth="1"/>
    <col min="5895" max="5896" width="11.42578125" style="245"/>
    <col min="5897" max="5897" width="13.42578125" style="245" customWidth="1"/>
    <col min="5898" max="5898" width="12.140625" style="245" customWidth="1"/>
    <col min="5899" max="5900" width="12.42578125" style="245" customWidth="1"/>
    <col min="5901" max="5901" width="11.42578125" style="245"/>
    <col min="5902" max="5902" width="5.5703125" style="245" customWidth="1"/>
    <col min="5903" max="5903" width="14.140625" style="245" customWidth="1"/>
    <col min="5904" max="6145" width="11.42578125" style="245"/>
    <col min="6146" max="6146" width="10.140625" style="245" customWidth="1"/>
    <col min="6147" max="6147" width="10.5703125" style="245" customWidth="1"/>
    <col min="6148" max="6148" width="12.5703125" style="245" customWidth="1"/>
    <col min="6149" max="6149" width="0" style="245" hidden="1" customWidth="1"/>
    <col min="6150" max="6150" width="11.28515625" style="245" customWidth="1"/>
    <col min="6151" max="6152" width="11.42578125" style="245"/>
    <col min="6153" max="6153" width="13.42578125" style="245" customWidth="1"/>
    <col min="6154" max="6154" width="12.140625" style="245" customWidth="1"/>
    <col min="6155" max="6156" width="12.42578125" style="245" customWidth="1"/>
    <col min="6157" max="6157" width="11.42578125" style="245"/>
    <col min="6158" max="6158" width="5.5703125" style="245" customWidth="1"/>
    <col min="6159" max="6159" width="14.140625" style="245" customWidth="1"/>
    <col min="6160" max="6401" width="11.42578125" style="245"/>
    <col min="6402" max="6402" width="10.140625" style="245" customWidth="1"/>
    <col min="6403" max="6403" width="10.5703125" style="245" customWidth="1"/>
    <col min="6404" max="6404" width="12.5703125" style="245" customWidth="1"/>
    <col min="6405" max="6405" width="0" style="245" hidden="1" customWidth="1"/>
    <col min="6406" max="6406" width="11.28515625" style="245" customWidth="1"/>
    <col min="6407" max="6408" width="11.42578125" style="245"/>
    <col min="6409" max="6409" width="13.42578125" style="245" customWidth="1"/>
    <col min="6410" max="6410" width="12.140625" style="245" customWidth="1"/>
    <col min="6411" max="6412" width="12.42578125" style="245" customWidth="1"/>
    <col min="6413" max="6413" width="11.42578125" style="245"/>
    <col min="6414" max="6414" width="5.5703125" style="245" customWidth="1"/>
    <col min="6415" max="6415" width="14.140625" style="245" customWidth="1"/>
    <col min="6416" max="6657" width="11.42578125" style="245"/>
    <col min="6658" max="6658" width="10.140625" style="245" customWidth="1"/>
    <col min="6659" max="6659" width="10.5703125" style="245" customWidth="1"/>
    <col min="6660" max="6660" width="12.5703125" style="245" customWidth="1"/>
    <col min="6661" max="6661" width="0" style="245" hidden="1" customWidth="1"/>
    <col min="6662" max="6662" width="11.28515625" style="245" customWidth="1"/>
    <col min="6663" max="6664" width="11.42578125" style="245"/>
    <col min="6665" max="6665" width="13.42578125" style="245" customWidth="1"/>
    <col min="6666" max="6666" width="12.140625" style="245" customWidth="1"/>
    <col min="6667" max="6668" width="12.42578125" style="245" customWidth="1"/>
    <col min="6669" max="6669" width="11.42578125" style="245"/>
    <col min="6670" max="6670" width="5.5703125" style="245" customWidth="1"/>
    <col min="6671" max="6671" width="14.140625" style="245" customWidth="1"/>
    <col min="6672" max="6913" width="11.42578125" style="245"/>
    <col min="6914" max="6914" width="10.140625" style="245" customWidth="1"/>
    <col min="6915" max="6915" width="10.5703125" style="245" customWidth="1"/>
    <col min="6916" max="6916" width="12.5703125" style="245" customWidth="1"/>
    <col min="6917" max="6917" width="0" style="245" hidden="1" customWidth="1"/>
    <col min="6918" max="6918" width="11.28515625" style="245" customWidth="1"/>
    <col min="6919" max="6920" width="11.42578125" style="245"/>
    <col min="6921" max="6921" width="13.42578125" style="245" customWidth="1"/>
    <col min="6922" max="6922" width="12.140625" style="245" customWidth="1"/>
    <col min="6923" max="6924" width="12.42578125" style="245" customWidth="1"/>
    <col min="6925" max="6925" width="11.42578125" style="245"/>
    <col min="6926" max="6926" width="5.5703125" style="245" customWidth="1"/>
    <col min="6927" max="6927" width="14.140625" style="245" customWidth="1"/>
    <col min="6928" max="7169" width="11.42578125" style="245"/>
    <col min="7170" max="7170" width="10.140625" style="245" customWidth="1"/>
    <col min="7171" max="7171" width="10.5703125" style="245" customWidth="1"/>
    <col min="7172" max="7172" width="12.5703125" style="245" customWidth="1"/>
    <col min="7173" max="7173" width="0" style="245" hidden="1" customWidth="1"/>
    <col min="7174" max="7174" width="11.28515625" style="245" customWidth="1"/>
    <col min="7175" max="7176" width="11.42578125" style="245"/>
    <col min="7177" max="7177" width="13.42578125" style="245" customWidth="1"/>
    <col min="7178" max="7178" width="12.140625" style="245" customWidth="1"/>
    <col min="7179" max="7180" width="12.42578125" style="245" customWidth="1"/>
    <col min="7181" max="7181" width="11.42578125" style="245"/>
    <col min="7182" max="7182" width="5.5703125" style="245" customWidth="1"/>
    <col min="7183" max="7183" width="14.140625" style="245" customWidth="1"/>
    <col min="7184" max="7425" width="11.42578125" style="245"/>
    <col min="7426" max="7426" width="10.140625" style="245" customWidth="1"/>
    <col min="7427" max="7427" width="10.5703125" style="245" customWidth="1"/>
    <col min="7428" max="7428" width="12.5703125" style="245" customWidth="1"/>
    <col min="7429" max="7429" width="0" style="245" hidden="1" customWidth="1"/>
    <col min="7430" max="7430" width="11.28515625" style="245" customWidth="1"/>
    <col min="7431" max="7432" width="11.42578125" style="245"/>
    <col min="7433" max="7433" width="13.42578125" style="245" customWidth="1"/>
    <col min="7434" max="7434" width="12.140625" style="245" customWidth="1"/>
    <col min="7435" max="7436" width="12.42578125" style="245" customWidth="1"/>
    <col min="7437" max="7437" width="11.42578125" style="245"/>
    <col min="7438" max="7438" width="5.5703125" style="245" customWidth="1"/>
    <col min="7439" max="7439" width="14.140625" style="245" customWidth="1"/>
    <col min="7440" max="7681" width="11.42578125" style="245"/>
    <col min="7682" max="7682" width="10.140625" style="245" customWidth="1"/>
    <col min="7683" max="7683" width="10.5703125" style="245" customWidth="1"/>
    <col min="7684" max="7684" width="12.5703125" style="245" customWidth="1"/>
    <col min="7685" max="7685" width="0" style="245" hidden="1" customWidth="1"/>
    <col min="7686" max="7686" width="11.28515625" style="245" customWidth="1"/>
    <col min="7687" max="7688" width="11.42578125" style="245"/>
    <col min="7689" max="7689" width="13.42578125" style="245" customWidth="1"/>
    <col min="7690" max="7690" width="12.140625" style="245" customWidth="1"/>
    <col min="7691" max="7692" width="12.42578125" style="245" customWidth="1"/>
    <col min="7693" max="7693" width="11.42578125" style="245"/>
    <col min="7694" max="7694" width="5.5703125" style="245" customWidth="1"/>
    <col min="7695" max="7695" width="14.140625" style="245" customWidth="1"/>
    <col min="7696" max="7937" width="11.42578125" style="245"/>
    <col min="7938" max="7938" width="10.140625" style="245" customWidth="1"/>
    <col min="7939" max="7939" width="10.5703125" style="245" customWidth="1"/>
    <col min="7940" max="7940" width="12.5703125" style="245" customWidth="1"/>
    <col min="7941" max="7941" width="0" style="245" hidden="1" customWidth="1"/>
    <col min="7942" max="7942" width="11.28515625" style="245" customWidth="1"/>
    <col min="7943" max="7944" width="11.42578125" style="245"/>
    <col min="7945" max="7945" width="13.42578125" style="245" customWidth="1"/>
    <col min="7946" max="7946" width="12.140625" style="245" customWidth="1"/>
    <col min="7947" max="7948" width="12.42578125" style="245" customWidth="1"/>
    <col min="7949" max="7949" width="11.42578125" style="245"/>
    <col min="7950" max="7950" width="5.5703125" style="245" customWidth="1"/>
    <col min="7951" max="7951" width="14.140625" style="245" customWidth="1"/>
    <col min="7952" max="8193" width="11.42578125" style="245"/>
    <col min="8194" max="8194" width="10.140625" style="245" customWidth="1"/>
    <col min="8195" max="8195" width="10.5703125" style="245" customWidth="1"/>
    <col min="8196" max="8196" width="12.5703125" style="245" customWidth="1"/>
    <col min="8197" max="8197" width="0" style="245" hidden="1" customWidth="1"/>
    <col min="8198" max="8198" width="11.28515625" style="245" customWidth="1"/>
    <col min="8199" max="8200" width="11.42578125" style="245"/>
    <col min="8201" max="8201" width="13.42578125" style="245" customWidth="1"/>
    <col min="8202" max="8202" width="12.140625" style="245" customWidth="1"/>
    <col min="8203" max="8204" width="12.42578125" style="245" customWidth="1"/>
    <col min="8205" max="8205" width="11.42578125" style="245"/>
    <col min="8206" max="8206" width="5.5703125" style="245" customWidth="1"/>
    <col min="8207" max="8207" width="14.140625" style="245" customWidth="1"/>
    <col min="8208" max="8449" width="11.42578125" style="245"/>
    <col min="8450" max="8450" width="10.140625" style="245" customWidth="1"/>
    <col min="8451" max="8451" width="10.5703125" style="245" customWidth="1"/>
    <col min="8452" max="8452" width="12.5703125" style="245" customWidth="1"/>
    <col min="8453" max="8453" width="0" style="245" hidden="1" customWidth="1"/>
    <col min="8454" max="8454" width="11.28515625" style="245" customWidth="1"/>
    <col min="8455" max="8456" width="11.42578125" style="245"/>
    <col min="8457" max="8457" width="13.42578125" style="245" customWidth="1"/>
    <col min="8458" max="8458" width="12.140625" style="245" customWidth="1"/>
    <col min="8459" max="8460" width="12.42578125" style="245" customWidth="1"/>
    <col min="8461" max="8461" width="11.42578125" style="245"/>
    <col min="8462" max="8462" width="5.5703125" style="245" customWidth="1"/>
    <col min="8463" max="8463" width="14.140625" style="245" customWidth="1"/>
    <col min="8464" max="8705" width="11.42578125" style="245"/>
    <col min="8706" max="8706" width="10.140625" style="245" customWidth="1"/>
    <col min="8707" max="8707" width="10.5703125" style="245" customWidth="1"/>
    <col min="8708" max="8708" width="12.5703125" style="245" customWidth="1"/>
    <col min="8709" max="8709" width="0" style="245" hidden="1" customWidth="1"/>
    <col min="8710" max="8710" width="11.28515625" style="245" customWidth="1"/>
    <col min="8711" max="8712" width="11.42578125" style="245"/>
    <col min="8713" max="8713" width="13.42578125" style="245" customWidth="1"/>
    <col min="8714" max="8714" width="12.140625" style="245" customWidth="1"/>
    <col min="8715" max="8716" width="12.42578125" style="245" customWidth="1"/>
    <col min="8717" max="8717" width="11.42578125" style="245"/>
    <col min="8718" max="8718" width="5.5703125" style="245" customWidth="1"/>
    <col min="8719" max="8719" width="14.140625" style="245" customWidth="1"/>
    <col min="8720" max="8961" width="11.42578125" style="245"/>
    <col min="8962" max="8962" width="10.140625" style="245" customWidth="1"/>
    <col min="8963" max="8963" width="10.5703125" style="245" customWidth="1"/>
    <col min="8964" max="8964" width="12.5703125" style="245" customWidth="1"/>
    <col min="8965" max="8965" width="0" style="245" hidden="1" customWidth="1"/>
    <col min="8966" max="8966" width="11.28515625" style="245" customWidth="1"/>
    <col min="8967" max="8968" width="11.42578125" style="245"/>
    <col min="8969" max="8969" width="13.42578125" style="245" customWidth="1"/>
    <col min="8970" max="8970" width="12.140625" style="245" customWidth="1"/>
    <col min="8971" max="8972" width="12.42578125" style="245" customWidth="1"/>
    <col min="8973" max="8973" width="11.42578125" style="245"/>
    <col min="8974" max="8974" width="5.5703125" style="245" customWidth="1"/>
    <col min="8975" max="8975" width="14.140625" style="245" customWidth="1"/>
    <col min="8976" max="9217" width="11.42578125" style="245"/>
    <col min="9218" max="9218" width="10.140625" style="245" customWidth="1"/>
    <col min="9219" max="9219" width="10.5703125" style="245" customWidth="1"/>
    <col min="9220" max="9220" width="12.5703125" style="245" customWidth="1"/>
    <col min="9221" max="9221" width="0" style="245" hidden="1" customWidth="1"/>
    <col min="9222" max="9222" width="11.28515625" style="245" customWidth="1"/>
    <col min="9223" max="9224" width="11.42578125" style="245"/>
    <col min="9225" max="9225" width="13.42578125" style="245" customWidth="1"/>
    <col min="9226" max="9226" width="12.140625" style="245" customWidth="1"/>
    <col min="9227" max="9228" width="12.42578125" style="245" customWidth="1"/>
    <col min="9229" max="9229" width="11.42578125" style="245"/>
    <col min="9230" max="9230" width="5.5703125" style="245" customWidth="1"/>
    <col min="9231" max="9231" width="14.140625" style="245" customWidth="1"/>
    <col min="9232" max="9473" width="11.42578125" style="245"/>
    <col min="9474" max="9474" width="10.140625" style="245" customWidth="1"/>
    <col min="9475" max="9475" width="10.5703125" style="245" customWidth="1"/>
    <col min="9476" max="9476" width="12.5703125" style="245" customWidth="1"/>
    <col min="9477" max="9477" width="0" style="245" hidden="1" customWidth="1"/>
    <col min="9478" max="9478" width="11.28515625" style="245" customWidth="1"/>
    <col min="9479" max="9480" width="11.42578125" style="245"/>
    <col min="9481" max="9481" width="13.42578125" style="245" customWidth="1"/>
    <col min="9482" max="9482" width="12.140625" style="245" customWidth="1"/>
    <col min="9483" max="9484" width="12.42578125" style="245" customWidth="1"/>
    <col min="9485" max="9485" width="11.42578125" style="245"/>
    <col min="9486" max="9486" width="5.5703125" style="245" customWidth="1"/>
    <col min="9487" max="9487" width="14.140625" style="245" customWidth="1"/>
    <col min="9488" max="9729" width="11.42578125" style="245"/>
    <col min="9730" max="9730" width="10.140625" style="245" customWidth="1"/>
    <col min="9731" max="9731" width="10.5703125" style="245" customWidth="1"/>
    <col min="9732" max="9732" width="12.5703125" style="245" customWidth="1"/>
    <col min="9733" max="9733" width="0" style="245" hidden="1" customWidth="1"/>
    <col min="9734" max="9734" width="11.28515625" style="245" customWidth="1"/>
    <col min="9735" max="9736" width="11.42578125" style="245"/>
    <col min="9737" max="9737" width="13.42578125" style="245" customWidth="1"/>
    <col min="9738" max="9738" width="12.140625" style="245" customWidth="1"/>
    <col min="9739" max="9740" width="12.42578125" style="245" customWidth="1"/>
    <col min="9741" max="9741" width="11.42578125" style="245"/>
    <col min="9742" max="9742" width="5.5703125" style="245" customWidth="1"/>
    <col min="9743" max="9743" width="14.140625" style="245" customWidth="1"/>
    <col min="9744" max="9985" width="11.42578125" style="245"/>
    <col min="9986" max="9986" width="10.140625" style="245" customWidth="1"/>
    <col min="9987" max="9987" width="10.5703125" style="245" customWidth="1"/>
    <col min="9988" max="9988" width="12.5703125" style="245" customWidth="1"/>
    <col min="9989" max="9989" width="0" style="245" hidden="1" customWidth="1"/>
    <col min="9990" max="9990" width="11.28515625" style="245" customWidth="1"/>
    <col min="9991" max="9992" width="11.42578125" style="245"/>
    <col min="9993" max="9993" width="13.42578125" style="245" customWidth="1"/>
    <col min="9994" max="9994" width="12.140625" style="245" customWidth="1"/>
    <col min="9995" max="9996" width="12.42578125" style="245" customWidth="1"/>
    <col min="9997" max="9997" width="11.42578125" style="245"/>
    <col min="9998" max="9998" width="5.5703125" style="245" customWidth="1"/>
    <col min="9999" max="9999" width="14.140625" style="245" customWidth="1"/>
    <col min="10000" max="10241" width="11.42578125" style="245"/>
    <col min="10242" max="10242" width="10.140625" style="245" customWidth="1"/>
    <col min="10243" max="10243" width="10.5703125" style="245" customWidth="1"/>
    <col min="10244" max="10244" width="12.5703125" style="245" customWidth="1"/>
    <col min="10245" max="10245" width="0" style="245" hidden="1" customWidth="1"/>
    <col min="10246" max="10246" width="11.28515625" style="245" customWidth="1"/>
    <col min="10247" max="10248" width="11.42578125" style="245"/>
    <col min="10249" max="10249" width="13.42578125" style="245" customWidth="1"/>
    <col min="10250" max="10250" width="12.140625" style="245" customWidth="1"/>
    <col min="10251" max="10252" width="12.42578125" style="245" customWidth="1"/>
    <col min="10253" max="10253" width="11.42578125" style="245"/>
    <col min="10254" max="10254" width="5.5703125" style="245" customWidth="1"/>
    <col min="10255" max="10255" width="14.140625" style="245" customWidth="1"/>
    <col min="10256" max="10497" width="11.42578125" style="245"/>
    <col min="10498" max="10498" width="10.140625" style="245" customWidth="1"/>
    <col min="10499" max="10499" width="10.5703125" style="245" customWidth="1"/>
    <col min="10500" max="10500" width="12.5703125" style="245" customWidth="1"/>
    <col min="10501" max="10501" width="0" style="245" hidden="1" customWidth="1"/>
    <col min="10502" max="10502" width="11.28515625" style="245" customWidth="1"/>
    <col min="10503" max="10504" width="11.42578125" style="245"/>
    <col min="10505" max="10505" width="13.42578125" style="245" customWidth="1"/>
    <col min="10506" max="10506" width="12.140625" style="245" customWidth="1"/>
    <col min="10507" max="10508" width="12.42578125" style="245" customWidth="1"/>
    <col min="10509" max="10509" width="11.42578125" style="245"/>
    <col min="10510" max="10510" width="5.5703125" style="245" customWidth="1"/>
    <col min="10511" max="10511" width="14.140625" style="245" customWidth="1"/>
    <col min="10512" max="10753" width="11.42578125" style="245"/>
    <col min="10754" max="10754" width="10.140625" style="245" customWidth="1"/>
    <col min="10755" max="10755" width="10.5703125" style="245" customWidth="1"/>
    <col min="10756" max="10756" width="12.5703125" style="245" customWidth="1"/>
    <col min="10757" max="10757" width="0" style="245" hidden="1" customWidth="1"/>
    <col min="10758" max="10758" width="11.28515625" style="245" customWidth="1"/>
    <col min="10759" max="10760" width="11.42578125" style="245"/>
    <col min="10761" max="10761" width="13.42578125" style="245" customWidth="1"/>
    <col min="10762" max="10762" width="12.140625" style="245" customWidth="1"/>
    <col min="10763" max="10764" width="12.42578125" style="245" customWidth="1"/>
    <col min="10765" max="10765" width="11.42578125" style="245"/>
    <col min="10766" max="10766" width="5.5703125" style="245" customWidth="1"/>
    <col min="10767" max="10767" width="14.140625" style="245" customWidth="1"/>
    <col min="10768" max="11009" width="11.42578125" style="245"/>
    <col min="11010" max="11010" width="10.140625" style="245" customWidth="1"/>
    <col min="11011" max="11011" width="10.5703125" style="245" customWidth="1"/>
    <col min="11012" max="11012" width="12.5703125" style="245" customWidth="1"/>
    <col min="11013" max="11013" width="0" style="245" hidden="1" customWidth="1"/>
    <col min="11014" max="11014" width="11.28515625" style="245" customWidth="1"/>
    <col min="11015" max="11016" width="11.42578125" style="245"/>
    <col min="11017" max="11017" width="13.42578125" style="245" customWidth="1"/>
    <col min="11018" max="11018" width="12.140625" style="245" customWidth="1"/>
    <col min="11019" max="11020" width="12.42578125" style="245" customWidth="1"/>
    <col min="11021" max="11021" width="11.42578125" style="245"/>
    <col min="11022" max="11022" width="5.5703125" style="245" customWidth="1"/>
    <col min="11023" max="11023" width="14.140625" style="245" customWidth="1"/>
    <col min="11024" max="11265" width="11.42578125" style="245"/>
    <col min="11266" max="11266" width="10.140625" style="245" customWidth="1"/>
    <col min="11267" max="11267" width="10.5703125" style="245" customWidth="1"/>
    <col min="11268" max="11268" width="12.5703125" style="245" customWidth="1"/>
    <col min="11269" max="11269" width="0" style="245" hidden="1" customWidth="1"/>
    <col min="11270" max="11270" width="11.28515625" style="245" customWidth="1"/>
    <col min="11271" max="11272" width="11.42578125" style="245"/>
    <col min="11273" max="11273" width="13.42578125" style="245" customWidth="1"/>
    <col min="11274" max="11274" width="12.140625" style="245" customWidth="1"/>
    <col min="11275" max="11276" width="12.42578125" style="245" customWidth="1"/>
    <col min="11277" max="11277" width="11.42578125" style="245"/>
    <col min="11278" max="11278" width="5.5703125" style="245" customWidth="1"/>
    <col min="11279" max="11279" width="14.140625" style="245" customWidth="1"/>
    <col min="11280" max="11521" width="11.42578125" style="245"/>
    <col min="11522" max="11522" width="10.140625" style="245" customWidth="1"/>
    <col min="11523" max="11523" width="10.5703125" style="245" customWidth="1"/>
    <col min="11524" max="11524" width="12.5703125" style="245" customWidth="1"/>
    <col min="11525" max="11525" width="0" style="245" hidden="1" customWidth="1"/>
    <col min="11526" max="11526" width="11.28515625" style="245" customWidth="1"/>
    <col min="11527" max="11528" width="11.42578125" style="245"/>
    <col min="11529" max="11529" width="13.42578125" style="245" customWidth="1"/>
    <col min="11530" max="11530" width="12.140625" style="245" customWidth="1"/>
    <col min="11531" max="11532" width="12.42578125" style="245" customWidth="1"/>
    <col min="11533" max="11533" width="11.42578125" style="245"/>
    <col min="11534" max="11534" width="5.5703125" style="245" customWidth="1"/>
    <col min="11535" max="11535" width="14.140625" style="245" customWidth="1"/>
    <col min="11536" max="11777" width="11.42578125" style="245"/>
    <col min="11778" max="11778" width="10.140625" style="245" customWidth="1"/>
    <col min="11779" max="11779" width="10.5703125" style="245" customWidth="1"/>
    <col min="11780" max="11780" width="12.5703125" style="245" customWidth="1"/>
    <col min="11781" max="11781" width="0" style="245" hidden="1" customWidth="1"/>
    <col min="11782" max="11782" width="11.28515625" style="245" customWidth="1"/>
    <col min="11783" max="11784" width="11.42578125" style="245"/>
    <col min="11785" max="11785" width="13.42578125" style="245" customWidth="1"/>
    <col min="11786" max="11786" width="12.140625" style="245" customWidth="1"/>
    <col min="11787" max="11788" width="12.42578125" style="245" customWidth="1"/>
    <col min="11789" max="11789" width="11.42578125" style="245"/>
    <col min="11790" max="11790" width="5.5703125" style="245" customWidth="1"/>
    <col min="11791" max="11791" width="14.140625" style="245" customWidth="1"/>
    <col min="11792" max="12033" width="11.42578125" style="245"/>
    <col min="12034" max="12034" width="10.140625" style="245" customWidth="1"/>
    <col min="12035" max="12035" width="10.5703125" style="245" customWidth="1"/>
    <col min="12036" max="12036" width="12.5703125" style="245" customWidth="1"/>
    <col min="12037" max="12037" width="0" style="245" hidden="1" customWidth="1"/>
    <col min="12038" max="12038" width="11.28515625" style="245" customWidth="1"/>
    <col min="12039" max="12040" width="11.42578125" style="245"/>
    <col min="12041" max="12041" width="13.42578125" style="245" customWidth="1"/>
    <col min="12042" max="12042" width="12.140625" style="245" customWidth="1"/>
    <col min="12043" max="12044" width="12.42578125" style="245" customWidth="1"/>
    <col min="12045" max="12045" width="11.42578125" style="245"/>
    <col min="12046" max="12046" width="5.5703125" style="245" customWidth="1"/>
    <col min="12047" max="12047" width="14.140625" style="245" customWidth="1"/>
    <col min="12048" max="12289" width="11.42578125" style="245"/>
    <col min="12290" max="12290" width="10.140625" style="245" customWidth="1"/>
    <col min="12291" max="12291" width="10.5703125" style="245" customWidth="1"/>
    <col min="12292" max="12292" width="12.5703125" style="245" customWidth="1"/>
    <col min="12293" max="12293" width="0" style="245" hidden="1" customWidth="1"/>
    <col min="12294" max="12294" width="11.28515625" style="245" customWidth="1"/>
    <col min="12295" max="12296" width="11.42578125" style="245"/>
    <col min="12297" max="12297" width="13.42578125" style="245" customWidth="1"/>
    <col min="12298" max="12298" width="12.140625" style="245" customWidth="1"/>
    <col min="12299" max="12300" width="12.42578125" style="245" customWidth="1"/>
    <col min="12301" max="12301" width="11.42578125" style="245"/>
    <col min="12302" max="12302" width="5.5703125" style="245" customWidth="1"/>
    <col min="12303" max="12303" width="14.140625" style="245" customWidth="1"/>
    <col min="12304" max="12545" width="11.42578125" style="245"/>
    <col min="12546" max="12546" width="10.140625" style="245" customWidth="1"/>
    <col min="12547" max="12547" width="10.5703125" style="245" customWidth="1"/>
    <col min="12548" max="12548" width="12.5703125" style="245" customWidth="1"/>
    <col min="12549" max="12549" width="0" style="245" hidden="1" customWidth="1"/>
    <col min="12550" max="12550" width="11.28515625" style="245" customWidth="1"/>
    <col min="12551" max="12552" width="11.42578125" style="245"/>
    <col min="12553" max="12553" width="13.42578125" style="245" customWidth="1"/>
    <col min="12554" max="12554" width="12.140625" style="245" customWidth="1"/>
    <col min="12555" max="12556" width="12.42578125" style="245" customWidth="1"/>
    <col min="12557" max="12557" width="11.42578125" style="245"/>
    <col min="12558" max="12558" width="5.5703125" style="245" customWidth="1"/>
    <col min="12559" max="12559" width="14.140625" style="245" customWidth="1"/>
    <col min="12560" max="12801" width="11.42578125" style="245"/>
    <col min="12802" max="12802" width="10.140625" style="245" customWidth="1"/>
    <col min="12803" max="12803" width="10.5703125" style="245" customWidth="1"/>
    <col min="12804" max="12804" width="12.5703125" style="245" customWidth="1"/>
    <col min="12805" max="12805" width="0" style="245" hidden="1" customWidth="1"/>
    <col min="12806" max="12806" width="11.28515625" style="245" customWidth="1"/>
    <col min="12807" max="12808" width="11.42578125" style="245"/>
    <col min="12809" max="12809" width="13.42578125" style="245" customWidth="1"/>
    <col min="12810" max="12810" width="12.140625" style="245" customWidth="1"/>
    <col min="12811" max="12812" width="12.42578125" style="245" customWidth="1"/>
    <col min="12813" max="12813" width="11.42578125" style="245"/>
    <col min="12814" max="12814" width="5.5703125" style="245" customWidth="1"/>
    <col min="12815" max="12815" width="14.140625" style="245" customWidth="1"/>
    <col min="12816" max="13057" width="11.42578125" style="245"/>
    <col min="13058" max="13058" width="10.140625" style="245" customWidth="1"/>
    <col min="13059" max="13059" width="10.5703125" style="245" customWidth="1"/>
    <col min="13060" max="13060" width="12.5703125" style="245" customWidth="1"/>
    <col min="13061" max="13061" width="0" style="245" hidden="1" customWidth="1"/>
    <col min="13062" max="13062" width="11.28515625" style="245" customWidth="1"/>
    <col min="13063" max="13064" width="11.42578125" style="245"/>
    <col min="13065" max="13065" width="13.42578125" style="245" customWidth="1"/>
    <col min="13066" max="13066" width="12.140625" style="245" customWidth="1"/>
    <col min="13067" max="13068" width="12.42578125" style="245" customWidth="1"/>
    <col min="13069" max="13069" width="11.42578125" style="245"/>
    <col min="13070" max="13070" width="5.5703125" style="245" customWidth="1"/>
    <col min="13071" max="13071" width="14.140625" style="245" customWidth="1"/>
    <col min="13072" max="13313" width="11.42578125" style="245"/>
    <col min="13314" max="13314" width="10.140625" style="245" customWidth="1"/>
    <col min="13315" max="13315" width="10.5703125" style="245" customWidth="1"/>
    <col min="13316" max="13316" width="12.5703125" style="245" customWidth="1"/>
    <col min="13317" max="13317" width="0" style="245" hidden="1" customWidth="1"/>
    <col min="13318" max="13318" width="11.28515625" style="245" customWidth="1"/>
    <col min="13319" max="13320" width="11.42578125" style="245"/>
    <col min="13321" max="13321" width="13.42578125" style="245" customWidth="1"/>
    <col min="13322" max="13322" width="12.140625" style="245" customWidth="1"/>
    <col min="13323" max="13324" width="12.42578125" style="245" customWidth="1"/>
    <col min="13325" max="13325" width="11.42578125" style="245"/>
    <col min="13326" max="13326" width="5.5703125" style="245" customWidth="1"/>
    <col min="13327" max="13327" width="14.140625" style="245" customWidth="1"/>
    <col min="13328" max="13569" width="11.42578125" style="245"/>
    <col min="13570" max="13570" width="10.140625" style="245" customWidth="1"/>
    <col min="13571" max="13571" width="10.5703125" style="245" customWidth="1"/>
    <col min="13572" max="13572" width="12.5703125" style="245" customWidth="1"/>
    <col min="13573" max="13573" width="0" style="245" hidden="1" customWidth="1"/>
    <col min="13574" max="13574" width="11.28515625" style="245" customWidth="1"/>
    <col min="13575" max="13576" width="11.42578125" style="245"/>
    <col min="13577" max="13577" width="13.42578125" style="245" customWidth="1"/>
    <col min="13578" max="13578" width="12.140625" style="245" customWidth="1"/>
    <col min="13579" max="13580" width="12.42578125" style="245" customWidth="1"/>
    <col min="13581" max="13581" width="11.42578125" style="245"/>
    <col min="13582" max="13582" width="5.5703125" style="245" customWidth="1"/>
    <col min="13583" max="13583" width="14.140625" style="245" customWidth="1"/>
    <col min="13584" max="13825" width="11.42578125" style="245"/>
    <col min="13826" max="13826" width="10.140625" style="245" customWidth="1"/>
    <col min="13827" max="13827" width="10.5703125" style="245" customWidth="1"/>
    <col min="13828" max="13828" width="12.5703125" style="245" customWidth="1"/>
    <col min="13829" max="13829" width="0" style="245" hidden="1" customWidth="1"/>
    <col min="13830" max="13830" width="11.28515625" style="245" customWidth="1"/>
    <col min="13831" max="13832" width="11.42578125" style="245"/>
    <col min="13833" max="13833" width="13.42578125" style="245" customWidth="1"/>
    <col min="13834" max="13834" width="12.140625" style="245" customWidth="1"/>
    <col min="13835" max="13836" width="12.42578125" style="245" customWidth="1"/>
    <col min="13837" max="13837" width="11.42578125" style="245"/>
    <col min="13838" max="13838" width="5.5703125" style="245" customWidth="1"/>
    <col min="13839" max="13839" width="14.140625" style="245" customWidth="1"/>
    <col min="13840" max="14081" width="11.42578125" style="245"/>
    <col min="14082" max="14082" width="10.140625" style="245" customWidth="1"/>
    <col min="14083" max="14083" width="10.5703125" style="245" customWidth="1"/>
    <col min="14084" max="14084" width="12.5703125" style="245" customWidth="1"/>
    <col min="14085" max="14085" width="0" style="245" hidden="1" customWidth="1"/>
    <col min="14086" max="14086" width="11.28515625" style="245" customWidth="1"/>
    <col min="14087" max="14088" width="11.42578125" style="245"/>
    <col min="14089" max="14089" width="13.42578125" style="245" customWidth="1"/>
    <col min="14090" max="14090" width="12.140625" style="245" customWidth="1"/>
    <col min="14091" max="14092" width="12.42578125" style="245" customWidth="1"/>
    <col min="14093" max="14093" width="11.42578125" style="245"/>
    <col min="14094" max="14094" width="5.5703125" style="245" customWidth="1"/>
    <col min="14095" max="14095" width="14.140625" style="245" customWidth="1"/>
    <col min="14096" max="14337" width="11.42578125" style="245"/>
    <col min="14338" max="14338" width="10.140625" style="245" customWidth="1"/>
    <col min="14339" max="14339" width="10.5703125" style="245" customWidth="1"/>
    <col min="14340" max="14340" width="12.5703125" style="245" customWidth="1"/>
    <col min="14341" max="14341" width="0" style="245" hidden="1" customWidth="1"/>
    <col min="14342" max="14342" width="11.28515625" style="245" customWidth="1"/>
    <col min="14343" max="14344" width="11.42578125" style="245"/>
    <col min="14345" max="14345" width="13.42578125" style="245" customWidth="1"/>
    <col min="14346" max="14346" width="12.140625" style="245" customWidth="1"/>
    <col min="14347" max="14348" width="12.42578125" style="245" customWidth="1"/>
    <col min="14349" max="14349" width="11.42578125" style="245"/>
    <col min="14350" max="14350" width="5.5703125" style="245" customWidth="1"/>
    <col min="14351" max="14351" width="14.140625" style="245" customWidth="1"/>
    <col min="14352" max="14593" width="11.42578125" style="245"/>
    <col min="14594" max="14594" width="10.140625" style="245" customWidth="1"/>
    <col min="14595" max="14595" width="10.5703125" style="245" customWidth="1"/>
    <col min="14596" max="14596" width="12.5703125" style="245" customWidth="1"/>
    <col min="14597" max="14597" width="0" style="245" hidden="1" customWidth="1"/>
    <col min="14598" max="14598" width="11.28515625" style="245" customWidth="1"/>
    <col min="14599" max="14600" width="11.42578125" style="245"/>
    <col min="14601" max="14601" width="13.42578125" style="245" customWidth="1"/>
    <col min="14602" max="14602" width="12.140625" style="245" customWidth="1"/>
    <col min="14603" max="14604" width="12.42578125" style="245" customWidth="1"/>
    <col min="14605" max="14605" width="11.42578125" style="245"/>
    <col min="14606" max="14606" width="5.5703125" style="245" customWidth="1"/>
    <col min="14607" max="14607" width="14.140625" style="245" customWidth="1"/>
    <col min="14608" max="14849" width="11.42578125" style="245"/>
    <col min="14850" max="14850" width="10.140625" style="245" customWidth="1"/>
    <col min="14851" max="14851" width="10.5703125" style="245" customWidth="1"/>
    <col min="14852" max="14852" width="12.5703125" style="245" customWidth="1"/>
    <col min="14853" max="14853" width="0" style="245" hidden="1" customWidth="1"/>
    <col min="14854" max="14854" width="11.28515625" style="245" customWidth="1"/>
    <col min="14855" max="14856" width="11.42578125" style="245"/>
    <col min="14857" max="14857" width="13.42578125" style="245" customWidth="1"/>
    <col min="14858" max="14858" width="12.140625" style="245" customWidth="1"/>
    <col min="14859" max="14860" width="12.42578125" style="245" customWidth="1"/>
    <col min="14861" max="14861" width="11.42578125" style="245"/>
    <col min="14862" max="14862" width="5.5703125" style="245" customWidth="1"/>
    <col min="14863" max="14863" width="14.140625" style="245" customWidth="1"/>
    <col min="14864" max="15105" width="11.42578125" style="245"/>
    <col min="15106" max="15106" width="10.140625" style="245" customWidth="1"/>
    <col min="15107" max="15107" width="10.5703125" style="245" customWidth="1"/>
    <col min="15108" max="15108" width="12.5703125" style="245" customWidth="1"/>
    <col min="15109" max="15109" width="0" style="245" hidden="1" customWidth="1"/>
    <col min="15110" max="15110" width="11.28515625" style="245" customWidth="1"/>
    <col min="15111" max="15112" width="11.42578125" style="245"/>
    <col min="15113" max="15113" width="13.42578125" style="245" customWidth="1"/>
    <col min="15114" max="15114" width="12.140625" style="245" customWidth="1"/>
    <col min="15115" max="15116" width="12.42578125" style="245" customWidth="1"/>
    <col min="15117" max="15117" width="11.42578125" style="245"/>
    <col min="15118" max="15118" width="5.5703125" style="245" customWidth="1"/>
    <col min="15119" max="15119" width="14.140625" style="245" customWidth="1"/>
    <col min="15120" max="15361" width="11.42578125" style="245"/>
    <col min="15362" max="15362" width="10.140625" style="245" customWidth="1"/>
    <col min="15363" max="15363" width="10.5703125" style="245" customWidth="1"/>
    <col min="15364" max="15364" width="12.5703125" style="245" customWidth="1"/>
    <col min="15365" max="15365" width="0" style="245" hidden="1" customWidth="1"/>
    <col min="15366" max="15366" width="11.28515625" style="245" customWidth="1"/>
    <col min="15367" max="15368" width="11.42578125" style="245"/>
    <col min="15369" max="15369" width="13.42578125" style="245" customWidth="1"/>
    <col min="15370" max="15370" width="12.140625" style="245" customWidth="1"/>
    <col min="15371" max="15372" width="12.42578125" style="245" customWidth="1"/>
    <col min="15373" max="15373" width="11.42578125" style="245"/>
    <col min="15374" max="15374" width="5.5703125" style="245" customWidth="1"/>
    <col min="15375" max="15375" width="14.140625" style="245" customWidth="1"/>
    <col min="15376" max="15617" width="11.42578125" style="245"/>
    <col min="15618" max="15618" width="10.140625" style="245" customWidth="1"/>
    <col min="15619" max="15619" width="10.5703125" style="245" customWidth="1"/>
    <col min="15620" max="15620" width="12.5703125" style="245" customWidth="1"/>
    <col min="15621" max="15621" width="0" style="245" hidden="1" customWidth="1"/>
    <col min="15622" max="15622" width="11.28515625" style="245" customWidth="1"/>
    <col min="15623" max="15624" width="11.42578125" style="245"/>
    <col min="15625" max="15625" width="13.42578125" style="245" customWidth="1"/>
    <col min="15626" max="15626" width="12.140625" style="245" customWidth="1"/>
    <col min="15627" max="15628" width="12.42578125" style="245" customWidth="1"/>
    <col min="15629" max="15629" width="11.42578125" style="245"/>
    <col min="15630" max="15630" width="5.5703125" style="245" customWidth="1"/>
    <col min="15631" max="15631" width="14.140625" style="245" customWidth="1"/>
    <col min="15632" max="15873" width="11.42578125" style="245"/>
    <col min="15874" max="15874" width="10.140625" style="245" customWidth="1"/>
    <col min="15875" max="15875" width="10.5703125" style="245" customWidth="1"/>
    <col min="15876" max="15876" width="12.5703125" style="245" customWidth="1"/>
    <col min="15877" max="15877" width="0" style="245" hidden="1" customWidth="1"/>
    <col min="15878" max="15878" width="11.28515625" style="245" customWidth="1"/>
    <col min="15879" max="15880" width="11.42578125" style="245"/>
    <col min="15881" max="15881" width="13.42578125" style="245" customWidth="1"/>
    <col min="15882" max="15882" width="12.140625" style="245" customWidth="1"/>
    <col min="15883" max="15884" width="12.42578125" style="245" customWidth="1"/>
    <col min="15885" max="15885" width="11.42578125" style="245"/>
    <col min="15886" max="15886" width="5.5703125" style="245" customWidth="1"/>
    <col min="15887" max="15887" width="14.140625" style="245" customWidth="1"/>
    <col min="15888" max="16129" width="11.42578125" style="245"/>
    <col min="16130" max="16130" width="10.140625" style="245" customWidth="1"/>
    <col min="16131" max="16131" width="10.5703125" style="245" customWidth="1"/>
    <col min="16132" max="16132" width="12.5703125" style="245" customWidth="1"/>
    <col min="16133" max="16133" width="0" style="245" hidden="1" customWidth="1"/>
    <col min="16134" max="16134" width="11.28515625" style="245" customWidth="1"/>
    <col min="16135" max="16136" width="11.42578125" style="245"/>
    <col min="16137" max="16137" width="13.42578125" style="245" customWidth="1"/>
    <col min="16138" max="16138" width="12.140625" style="245" customWidth="1"/>
    <col min="16139" max="16140" width="12.42578125" style="245" customWidth="1"/>
    <col min="16141" max="16141" width="11.42578125" style="245"/>
    <col min="16142" max="16142" width="5.5703125" style="245" customWidth="1"/>
    <col min="16143" max="16143" width="14.140625" style="245" customWidth="1"/>
    <col min="16144" max="16384" width="11.42578125" style="245"/>
  </cols>
  <sheetData>
    <row r="1" spans="1:17" s="245" customFormat="1" ht="21.75" customHeight="1" thickBot="1" x14ac:dyDescent="0.3">
      <c r="A1" s="240" t="s">
        <v>14</v>
      </c>
      <c r="B1" s="241"/>
      <c r="C1" s="241"/>
      <c r="D1" s="241"/>
      <c r="E1" s="242"/>
      <c r="F1" s="243" t="s">
        <v>15</v>
      </c>
      <c r="G1" s="243"/>
      <c r="H1" s="243"/>
      <c r="I1" s="243"/>
      <c r="J1" s="243"/>
      <c r="K1" s="243"/>
      <c r="L1" s="243"/>
      <c r="M1" s="243"/>
      <c r="N1" s="243"/>
      <c r="O1" s="244"/>
    </row>
    <row r="2" spans="1:17" s="245" customFormat="1" ht="45" customHeight="1" thickBot="1" x14ac:dyDescent="0.3">
      <c r="A2" s="246"/>
      <c r="B2" s="247"/>
      <c r="C2" s="247"/>
      <c r="D2" s="247"/>
      <c r="E2" s="248"/>
      <c r="F2" s="243" t="s">
        <v>16</v>
      </c>
      <c r="G2" s="243"/>
      <c r="H2" s="243"/>
      <c r="I2" s="243"/>
      <c r="J2" s="243"/>
      <c r="K2" s="243"/>
      <c r="L2" s="243"/>
      <c r="M2" s="243"/>
      <c r="N2" s="243"/>
      <c r="O2" s="244"/>
      <c r="Q2" s="249"/>
    </row>
    <row r="3" spans="1:17" s="255" customFormat="1" ht="19.5" customHeight="1" thickBot="1" x14ac:dyDescent="0.3">
      <c r="A3" s="250"/>
      <c r="B3" s="251"/>
      <c r="C3" s="251"/>
      <c r="D3" s="251"/>
      <c r="E3" s="252"/>
      <c r="F3" s="253" t="s">
        <v>17</v>
      </c>
      <c r="G3" s="253"/>
      <c r="H3" s="253"/>
      <c r="I3" s="253"/>
      <c r="J3" s="253"/>
      <c r="K3" s="253"/>
      <c r="L3" s="253"/>
      <c r="M3" s="253"/>
      <c r="N3" s="253"/>
      <c r="O3" s="254"/>
      <c r="Q3" s="256"/>
    </row>
    <row r="4" spans="1:17" s="255" customFormat="1" ht="15.75" x14ac:dyDescent="0.25">
      <c r="A4" s="63" t="s">
        <v>18</v>
      </c>
      <c r="B4" s="64"/>
      <c r="C4" s="64"/>
      <c r="D4" s="64"/>
      <c r="E4" s="65" t="s">
        <v>48</v>
      </c>
      <c r="F4" s="65"/>
      <c r="G4" s="65"/>
      <c r="H4" s="66"/>
      <c r="I4" s="66"/>
      <c r="J4" s="66"/>
      <c r="K4" s="66"/>
      <c r="L4" s="66"/>
      <c r="M4" s="66"/>
      <c r="N4" s="66"/>
      <c r="O4" s="67"/>
    </row>
    <row r="5" spans="1:17" s="255" customFormat="1" ht="15.75" x14ac:dyDescent="0.25">
      <c r="A5" s="68" t="s">
        <v>19</v>
      </c>
      <c r="B5" s="69"/>
      <c r="C5" s="69"/>
      <c r="D5" s="69"/>
      <c r="E5" s="70" t="s">
        <v>51</v>
      </c>
      <c r="F5" s="70"/>
      <c r="G5" s="70"/>
      <c r="H5" s="71"/>
      <c r="I5" s="71"/>
      <c r="J5" s="71"/>
      <c r="K5" s="71"/>
      <c r="L5" s="71"/>
      <c r="M5" s="71"/>
      <c r="N5" s="71"/>
      <c r="O5" s="72"/>
    </row>
    <row r="6" spans="1:17" s="255" customFormat="1" ht="15.75" x14ac:dyDescent="0.25">
      <c r="A6" s="68" t="s">
        <v>20</v>
      </c>
      <c r="B6" s="69"/>
      <c r="C6" s="69"/>
      <c r="D6" s="69"/>
      <c r="E6" s="73" t="s">
        <v>50</v>
      </c>
      <c r="F6" s="71"/>
      <c r="G6" s="71"/>
      <c r="H6" s="71"/>
      <c r="I6" s="71"/>
      <c r="J6" s="71"/>
      <c r="K6" s="71"/>
      <c r="L6" s="71"/>
      <c r="M6" s="71"/>
      <c r="N6" s="71"/>
      <c r="O6" s="72"/>
    </row>
    <row r="7" spans="1:17" s="255" customFormat="1" ht="16.5" thickBot="1" x14ac:dyDescent="0.3">
      <c r="A7" s="74"/>
      <c r="B7" s="75"/>
      <c r="C7" s="75"/>
      <c r="D7" s="75"/>
      <c r="E7" s="73"/>
      <c r="F7" s="76"/>
      <c r="G7" s="76"/>
      <c r="H7" s="76"/>
      <c r="I7" s="76"/>
      <c r="J7" s="76"/>
      <c r="K7" s="76"/>
      <c r="L7" s="76"/>
      <c r="M7" s="76"/>
      <c r="N7" s="76"/>
      <c r="O7" s="77"/>
    </row>
    <row r="8" spans="1:17" s="245" customFormat="1" ht="27" thickBot="1" x14ac:dyDescent="0.3">
      <c r="A8" s="78" t="s">
        <v>21</v>
      </c>
      <c r="B8" s="79"/>
      <c r="C8" s="79"/>
      <c r="D8" s="79"/>
      <c r="E8" s="79"/>
      <c r="F8" s="79"/>
      <c r="G8" s="79"/>
      <c r="H8" s="79"/>
      <c r="I8" s="79"/>
      <c r="J8" s="79"/>
      <c r="K8" s="79"/>
      <c r="L8" s="79"/>
      <c r="M8" s="79"/>
      <c r="N8" s="79"/>
      <c r="O8" s="80"/>
    </row>
    <row r="9" spans="1:17" s="245" customFormat="1" ht="15" customHeight="1" x14ac:dyDescent="0.25">
      <c r="A9" s="81" t="s">
        <v>22</v>
      </c>
      <c r="B9" s="82"/>
      <c r="C9" s="83" t="s">
        <v>23</v>
      </c>
      <c r="D9" s="84"/>
      <c r="E9" s="85" t="s">
        <v>24</v>
      </c>
      <c r="F9" s="86"/>
      <c r="G9" s="85" t="s">
        <v>25</v>
      </c>
      <c r="H9" s="86"/>
      <c r="I9" s="87" t="s">
        <v>26</v>
      </c>
      <c r="J9" s="87" t="s">
        <v>27</v>
      </c>
      <c r="K9" s="87" t="s">
        <v>28</v>
      </c>
      <c r="L9" s="88" t="s">
        <v>29</v>
      </c>
      <c r="M9" s="89"/>
      <c r="N9" s="89"/>
      <c r="O9" s="90" t="s">
        <v>30</v>
      </c>
    </row>
    <row r="10" spans="1:17" s="245" customFormat="1" ht="31.5" customHeight="1" thickBot="1" x14ac:dyDescent="0.3">
      <c r="A10" s="91"/>
      <c r="B10" s="92"/>
      <c r="C10" s="93"/>
      <c r="D10" s="94"/>
      <c r="E10" s="93"/>
      <c r="F10" s="95"/>
      <c r="G10" s="93"/>
      <c r="H10" s="95"/>
      <c r="I10" s="96"/>
      <c r="J10" s="96"/>
      <c r="K10" s="96"/>
      <c r="L10" s="97"/>
      <c r="M10" s="98"/>
      <c r="N10" s="98"/>
      <c r="O10" s="99"/>
    </row>
    <row r="11" spans="1:17" s="245" customFormat="1" ht="44.25" customHeight="1" thickBot="1" x14ac:dyDescent="0.3">
      <c r="A11" s="100" t="s">
        <v>56</v>
      </c>
      <c r="B11" s="101"/>
      <c r="C11" s="32">
        <f>O15</f>
        <v>4</v>
      </c>
      <c r="D11" s="33"/>
      <c r="E11" s="61">
        <f>O17</f>
        <v>0</v>
      </c>
      <c r="F11" s="62"/>
      <c r="G11" s="61">
        <f>O19</f>
        <v>3</v>
      </c>
      <c r="H11" s="62"/>
      <c r="I11" s="8">
        <f>O21</f>
        <v>3</v>
      </c>
      <c r="J11" s="8">
        <f>O28</f>
        <v>2.8</v>
      </c>
      <c r="K11" s="8">
        <f>O33</f>
        <v>5.1899999999999995</v>
      </c>
      <c r="L11" s="9">
        <f>O38</f>
        <v>1.77</v>
      </c>
      <c r="M11" s="10"/>
      <c r="N11" s="10"/>
      <c r="O11" s="11">
        <f>IF( SUM(C11:L11)&lt;=40,SUM(C11:L11),"EXCEDE LOS 40 PUNTOS")</f>
        <v>19.760000000000002</v>
      </c>
    </row>
    <row r="12" spans="1:17" s="245" customFormat="1" ht="16.5" thickTop="1" thickBot="1" x14ac:dyDescent="0.3">
      <c r="A12" s="102"/>
      <c r="B12" s="73"/>
      <c r="C12" s="73"/>
      <c r="D12" s="73"/>
      <c r="E12" s="73"/>
      <c r="F12" s="73"/>
      <c r="G12" s="73"/>
      <c r="H12" s="73"/>
      <c r="I12" s="73"/>
      <c r="J12" s="73"/>
      <c r="K12" s="73"/>
      <c r="L12" s="73"/>
      <c r="M12" s="73"/>
      <c r="N12" s="73"/>
      <c r="O12" s="103"/>
    </row>
    <row r="13" spans="1:17" s="245" customFormat="1" ht="18.75" thickBot="1" x14ac:dyDescent="0.3">
      <c r="A13" s="104" t="s">
        <v>31</v>
      </c>
      <c r="B13" s="105"/>
      <c r="C13" s="105"/>
      <c r="D13" s="105"/>
      <c r="E13" s="105"/>
      <c r="F13" s="105"/>
      <c r="G13" s="105"/>
      <c r="H13" s="105"/>
      <c r="I13" s="105"/>
      <c r="J13" s="105"/>
      <c r="K13" s="105"/>
      <c r="L13" s="105"/>
      <c r="M13" s="105"/>
      <c r="N13" s="106"/>
      <c r="O13" s="107" t="s">
        <v>32</v>
      </c>
    </row>
    <row r="14" spans="1:17" s="245" customFormat="1" ht="24" thickBot="1" x14ac:dyDescent="0.3">
      <c r="A14" s="108" t="s">
        <v>33</v>
      </c>
      <c r="B14" s="109"/>
      <c r="C14" s="109"/>
      <c r="D14" s="109"/>
      <c r="E14" s="109"/>
      <c r="F14" s="109"/>
      <c r="G14" s="109"/>
      <c r="H14" s="109"/>
      <c r="I14" s="109"/>
      <c r="J14" s="109"/>
      <c r="K14" s="109"/>
      <c r="L14" s="109"/>
      <c r="M14" s="110"/>
      <c r="N14" s="73"/>
      <c r="O14" s="103"/>
    </row>
    <row r="15" spans="1:17" s="245" customFormat="1" ht="31.5" customHeight="1" thickBot="1" x14ac:dyDescent="0.3">
      <c r="A15" s="111" t="s">
        <v>34</v>
      </c>
      <c r="B15" s="112"/>
      <c r="C15" s="113"/>
      <c r="D15" s="114" t="s">
        <v>68</v>
      </c>
      <c r="E15" s="115"/>
      <c r="F15" s="115"/>
      <c r="G15" s="115"/>
      <c r="H15" s="115"/>
      <c r="I15" s="115"/>
      <c r="J15" s="115"/>
      <c r="K15" s="115"/>
      <c r="L15" s="115"/>
      <c r="M15" s="116"/>
      <c r="N15" s="117"/>
      <c r="O15" s="24">
        <v>4</v>
      </c>
    </row>
    <row r="16" spans="1:17" s="245" customFormat="1" ht="15.75" thickBot="1" x14ac:dyDescent="0.3">
      <c r="A16" s="118"/>
      <c r="B16" s="73"/>
      <c r="C16" s="73"/>
      <c r="D16" s="119"/>
      <c r="E16" s="73"/>
      <c r="F16" s="73"/>
      <c r="G16" s="73"/>
      <c r="H16" s="73"/>
      <c r="I16" s="73"/>
      <c r="J16" s="73"/>
      <c r="K16" s="73"/>
      <c r="L16" s="73"/>
      <c r="M16" s="73"/>
      <c r="N16" s="73"/>
      <c r="O16" s="120"/>
    </row>
    <row r="17" spans="1:18" s="245" customFormat="1" ht="40.5" customHeight="1" thickBot="1" x14ac:dyDescent="0.3">
      <c r="A17" s="121" t="s">
        <v>35</v>
      </c>
      <c r="B17" s="122"/>
      <c r="C17" s="73"/>
      <c r="D17" s="123"/>
      <c r="E17" s="124"/>
      <c r="F17" s="125"/>
      <c r="G17" s="125"/>
      <c r="H17" s="125"/>
      <c r="I17" s="125"/>
      <c r="J17" s="125"/>
      <c r="K17" s="125"/>
      <c r="L17" s="125"/>
      <c r="M17" s="126"/>
      <c r="N17" s="117"/>
      <c r="O17" s="24"/>
    </row>
    <row r="18" spans="1:18" s="245" customFormat="1" ht="15.75" thickBot="1" x14ac:dyDescent="0.3">
      <c r="A18" s="118"/>
      <c r="B18" s="73"/>
      <c r="C18" s="73"/>
      <c r="D18" s="119"/>
      <c r="E18" s="73"/>
      <c r="F18" s="73"/>
      <c r="G18" s="73"/>
      <c r="H18" s="73"/>
      <c r="I18" s="73"/>
      <c r="J18" s="73"/>
      <c r="K18" s="73"/>
      <c r="L18" s="73"/>
      <c r="M18" s="73"/>
      <c r="N18" s="73"/>
      <c r="O18" s="120"/>
    </row>
    <row r="19" spans="1:18" s="245" customFormat="1" ht="40.5" customHeight="1" thickBot="1" x14ac:dyDescent="0.3">
      <c r="A19" s="121" t="s">
        <v>36</v>
      </c>
      <c r="B19" s="122"/>
      <c r="C19" s="113"/>
      <c r="D19" s="127"/>
      <c r="E19" s="125" t="s">
        <v>86</v>
      </c>
      <c r="F19" s="125"/>
      <c r="G19" s="125"/>
      <c r="H19" s="125"/>
      <c r="I19" s="125"/>
      <c r="J19" s="125"/>
      <c r="K19" s="125"/>
      <c r="L19" s="125"/>
      <c r="M19" s="126"/>
      <c r="N19" s="117"/>
      <c r="O19" s="24">
        <v>3</v>
      </c>
    </row>
    <row r="20" spans="1:18" s="245" customFormat="1" ht="15.75" thickBot="1" x14ac:dyDescent="0.3">
      <c r="A20" s="118"/>
      <c r="B20" s="73"/>
      <c r="C20" s="73"/>
      <c r="D20" s="73"/>
      <c r="E20" s="73"/>
      <c r="F20" s="73"/>
      <c r="G20" s="73"/>
      <c r="H20" s="73"/>
      <c r="I20" s="73"/>
      <c r="J20" s="73"/>
      <c r="K20" s="73"/>
      <c r="L20" s="73"/>
      <c r="M20" s="73"/>
      <c r="N20" s="73"/>
      <c r="O20" s="120"/>
    </row>
    <row r="21" spans="1:18" s="245" customFormat="1" ht="48.75" customHeight="1" thickBot="1" x14ac:dyDescent="0.3">
      <c r="A21" s="121" t="s">
        <v>37</v>
      </c>
      <c r="B21" s="122"/>
      <c r="C21" s="113"/>
      <c r="D21" s="128" t="s">
        <v>87</v>
      </c>
      <c r="E21" s="129"/>
      <c r="F21" s="129"/>
      <c r="G21" s="129"/>
      <c r="H21" s="129"/>
      <c r="I21" s="129"/>
      <c r="J21" s="129"/>
      <c r="K21" s="129"/>
      <c r="L21" s="129"/>
      <c r="M21" s="130"/>
      <c r="N21" s="117"/>
      <c r="O21" s="24">
        <v>3</v>
      </c>
    </row>
    <row r="22" spans="1:18" s="245" customFormat="1" ht="16.5" thickBot="1" x14ac:dyDescent="0.3">
      <c r="A22" s="131"/>
      <c r="B22" s="132"/>
      <c r="C22" s="133"/>
      <c r="D22" s="134"/>
      <c r="E22" s="134"/>
      <c r="F22" s="134"/>
      <c r="G22" s="134"/>
      <c r="H22" s="134"/>
      <c r="I22" s="134"/>
      <c r="J22" s="134"/>
      <c r="K22" s="134"/>
      <c r="L22" s="134"/>
      <c r="M22" s="134"/>
      <c r="N22" s="133"/>
      <c r="O22" s="120"/>
    </row>
    <row r="23" spans="1:18" s="245" customFormat="1" ht="19.5" thickTop="1" thickBot="1" x14ac:dyDescent="0.3">
      <c r="A23" s="135" t="s">
        <v>38</v>
      </c>
      <c r="B23" s="136"/>
      <c r="C23" s="136"/>
      <c r="D23" s="136"/>
      <c r="E23" s="136"/>
      <c r="F23" s="136"/>
      <c r="G23" s="136"/>
      <c r="H23" s="136"/>
      <c r="I23" s="136"/>
      <c r="J23" s="136"/>
      <c r="K23" s="136"/>
      <c r="L23" s="136"/>
      <c r="M23" s="137"/>
      <c r="N23" s="73"/>
      <c r="O23" s="138">
        <f>IF( SUM(O15:O21)&lt;=10,SUM(O15:O21),"EXCEDE LOS 10 PUNTOS VALIDOS")</f>
        <v>10</v>
      </c>
    </row>
    <row r="24" spans="1:18" s="245" customFormat="1" ht="18.75" thickBot="1" x14ac:dyDescent="0.3">
      <c r="A24" s="139"/>
      <c r="B24" s="140"/>
      <c r="C24" s="140"/>
      <c r="D24" s="140"/>
      <c r="E24" s="140"/>
      <c r="F24" s="140"/>
      <c r="G24" s="140"/>
      <c r="H24" s="140"/>
      <c r="I24" s="140"/>
      <c r="J24" s="140"/>
      <c r="K24" s="140"/>
      <c r="L24" s="140"/>
      <c r="M24" s="140"/>
      <c r="N24" s="73"/>
      <c r="O24" s="120"/>
    </row>
    <row r="25" spans="1:18" s="245" customFormat="1" ht="24" thickBot="1" x14ac:dyDescent="0.3">
      <c r="A25" s="108" t="s">
        <v>39</v>
      </c>
      <c r="B25" s="109"/>
      <c r="C25" s="109"/>
      <c r="D25" s="109"/>
      <c r="E25" s="109"/>
      <c r="F25" s="109"/>
      <c r="G25" s="109"/>
      <c r="H25" s="109"/>
      <c r="I25" s="109"/>
      <c r="J25" s="109"/>
      <c r="K25" s="109"/>
      <c r="L25" s="109"/>
      <c r="M25" s="110"/>
      <c r="N25" s="73"/>
      <c r="O25" s="120"/>
    </row>
    <row r="26" spans="1:18" s="245" customFormat="1" ht="363.75" customHeight="1" thickBot="1" x14ac:dyDescent="0.3">
      <c r="A26" s="111" t="s">
        <v>40</v>
      </c>
      <c r="B26" s="112"/>
      <c r="C26" s="113"/>
      <c r="D26" s="114" t="s">
        <v>111</v>
      </c>
      <c r="E26" s="115"/>
      <c r="F26" s="115"/>
      <c r="G26" s="115"/>
      <c r="H26" s="115"/>
      <c r="I26" s="115"/>
      <c r="J26" s="115"/>
      <c r="K26" s="115"/>
      <c r="L26" s="115"/>
      <c r="M26" s="116"/>
      <c r="N26" s="117"/>
      <c r="O26" s="24">
        <f>0.17+0.51+0.33+0.21+1.58</f>
        <v>2.8</v>
      </c>
      <c r="Q26" s="257"/>
      <c r="R26" s="257"/>
    </row>
    <row r="27" spans="1:18" s="245" customFormat="1" ht="16.5" thickBot="1" x14ac:dyDescent="0.3">
      <c r="A27" s="131"/>
      <c r="B27" s="132"/>
      <c r="C27" s="133"/>
      <c r="D27" s="134"/>
      <c r="E27" s="134"/>
      <c r="F27" s="134"/>
      <c r="G27" s="134"/>
      <c r="H27" s="134"/>
      <c r="I27" s="134"/>
      <c r="J27" s="134"/>
      <c r="K27" s="134"/>
      <c r="L27" s="134"/>
      <c r="M27" s="134"/>
      <c r="N27" s="133"/>
      <c r="O27" s="120"/>
    </row>
    <row r="28" spans="1:18" s="245" customFormat="1" ht="19.5" thickTop="1" thickBot="1" x14ac:dyDescent="0.3">
      <c r="A28" s="135" t="s">
        <v>41</v>
      </c>
      <c r="B28" s="136"/>
      <c r="C28" s="136"/>
      <c r="D28" s="136"/>
      <c r="E28" s="136"/>
      <c r="F28" s="136"/>
      <c r="G28" s="136"/>
      <c r="H28" s="136"/>
      <c r="I28" s="136"/>
      <c r="J28" s="136"/>
      <c r="K28" s="136"/>
      <c r="L28" s="136"/>
      <c r="M28" s="137"/>
      <c r="N28" s="133"/>
      <c r="O28" s="138">
        <f>IF(O26&lt;=10,O26,"EXCEDE LOS 10 PUNTOS PERMITIDOS")</f>
        <v>2.8</v>
      </c>
      <c r="Q28" s="257"/>
      <c r="R28" s="257"/>
    </row>
    <row r="29" spans="1:18" s="245" customFormat="1" ht="15.75" thickBot="1" x14ac:dyDescent="0.3">
      <c r="A29" s="142"/>
      <c r="B29" s="143"/>
      <c r="C29" s="143"/>
      <c r="D29" s="143"/>
      <c r="E29" s="143"/>
      <c r="F29" s="143"/>
      <c r="G29" s="143"/>
      <c r="H29" s="143"/>
      <c r="I29" s="143"/>
      <c r="J29" s="143"/>
      <c r="K29" s="143"/>
      <c r="L29" s="143"/>
      <c r="M29" s="143"/>
      <c r="N29" s="143"/>
      <c r="O29" s="120"/>
    </row>
    <row r="30" spans="1:18" s="245" customFormat="1" ht="19.5" customHeight="1" thickBot="1" x14ac:dyDescent="0.3">
      <c r="A30" s="108" t="s">
        <v>42</v>
      </c>
      <c r="B30" s="109"/>
      <c r="C30" s="109"/>
      <c r="D30" s="109"/>
      <c r="E30" s="109"/>
      <c r="F30" s="109"/>
      <c r="G30" s="109"/>
      <c r="H30" s="109"/>
      <c r="I30" s="109"/>
      <c r="J30" s="109"/>
      <c r="K30" s="109"/>
      <c r="L30" s="109"/>
      <c r="M30" s="110"/>
      <c r="N30" s="143"/>
      <c r="O30" s="120"/>
    </row>
    <row r="31" spans="1:18" s="245" customFormat="1" ht="397.5" customHeight="1" thickBot="1" x14ac:dyDescent="0.3">
      <c r="A31" s="111" t="s">
        <v>43</v>
      </c>
      <c r="B31" s="112"/>
      <c r="C31" s="113"/>
      <c r="D31" s="259" t="s">
        <v>110</v>
      </c>
      <c r="E31" s="260"/>
      <c r="F31" s="260"/>
      <c r="G31" s="260"/>
      <c r="H31" s="260"/>
      <c r="I31" s="260"/>
      <c r="J31" s="260"/>
      <c r="K31" s="260"/>
      <c r="L31" s="260"/>
      <c r="M31" s="261"/>
      <c r="N31" s="117"/>
      <c r="O31" s="24">
        <f>1.6+0.32+1.03+0.17+2.07</f>
        <v>5.1899999999999995</v>
      </c>
      <c r="Q31" s="262"/>
      <c r="R31" s="263"/>
    </row>
    <row r="32" spans="1:18" s="245" customFormat="1" ht="15.75" thickBot="1" x14ac:dyDescent="0.3">
      <c r="A32" s="144"/>
      <c r="B32" s="73"/>
      <c r="C32" s="73"/>
      <c r="D32" s="73"/>
      <c r="E32" s="73"/>
      <c r="F32" s="73"/>
      <c r="G32" s="73"/>
      <c r="H32" s="73"/>
      <c r="I32" s="73"/>
      <c r="J32" s="73"/>
      <c r="K32" s="73"/>
      <c r="L32" s="73"/>
      <c r="M32" s="73"/>
      <c r="N32" s="73"/>
      <c r="O32" s="120"/>
      <c r="P32" s="245">
        <f>18*13</f>
        <v>234</v>
      </c>
    </row>
    <row r="33" spans="1:26" s="245" customFormat="1" ht="19.5" thickTop="1" thickBot="1" x14ac:dyDescent="0.3">
      <c r="A33" s="135" t="s">
        <v>44</v>
      </c>
      <c r="B33" s="136"/>
      <c r="C33" s="136"/>
      <c r="D33" s="136"/>
      <c r="E33" s="136"/>
      <c r="F33" s="136"/>
      <c r="G33" s="136"/>
      <c r="H33" s="136"/>
      <c r="I33" s="136"/>
      <c r="J33" s="136"/>
      <c r="K33" s="136"/>
      <c r="L33" s="136"/>
      <c r="M33" s="137"/>
      <c r="N33" s="133"/>
      <c r="O33" s="138">
        <f>IF(O31&lt;=10,O31,"EXCEDE LOS 10 PUNTOS PERMITIDOS")</f>
        <v>5.1899999999999995</v>
      </c>
    </row>
    <row r="34" spans="1:26" s="245" customFormat="1" ht="15.75" thickBot="1" x14ac:dyDescent="0.3">
      <c r="A34" s="144"/>
      <c r="B34" s="73"/>
      <c r="C34" s="73"/>
      <c r="D34" s="73"/>
      <c r="E34" s="73"/>
      <c r="F34" s="73"/>
      <c r="G34" s="73"/>
      <c r="H34" s="73"/>
      <c r="I34" s="73"/>
      <c r="J34" s="73"/>
      <c r="K34" s="73"/>
      <c r="L34" s="73"/>
      <c r="M34" s="73"/>
      <c r="N34" s="73"/>
      <c r="O34" s="120"/>
    </row>
    <row r="35" spans="1:26" s="245" customFormat="1" ht="24" thickBot="1" x14ac:dyDescent="0.3">
      <c r="A35" s="108" t="s">
        <v>45</v>
      </c>
      <c r="B35" s="109"/>
      <c r="C35" s="109"/>
      <c r="D35" s="109"/>
      <c r="E35" s="109"/>
      <c r="F35" s="109"/>
      <c r="G35" s="109"/>
      <c r="H35" s="109"/>
      <c r="I35" s="109"/>
      <c r="J35" s="109"/>
      <c r="K35" s="109"/>
      <c r="L35" s="109"/>
      <c r="M35" s="110"/>
      <c r="N35" s="73"/>
      <c r="O35" s="120"/>
    </row>
    <row r="36" spans="1:26" s="245" customFormat="1" ht="240.75" customHeight="1" thickBot="1" x14ac:dyDescent="0.3">
      <c r="A36" s="121" t="s">
        <v>46</v>
      </c>
      <c r="B36" s="122"/>
      <c r="C36" s="113"/>
      <c r="D36" s="114" t="s">
        <v>101</v>
      </c>
      <c r="E36" s="115"/>
      <c r="F36" s="115"/>
      <c r="G36" s="115"/>
      <c r="H36" s="115"/>
      <c r="I36" s="115"/>
      <c r="J36" s="115"/>
      <c r="K36" s="115"/>
      <c r="L36" s="115"/>
      <c r="M36" s="116"/>
      <c r="N36" s="117"/>
      <c r="O36" s="24">
        <f>0.91+0.36+0.5</f>
        <v>1.77</v>
      </c>
    </row>
    <row r="37" spans="1:26" s="245" customFormat="1" ht="16.5" thickBot="1" x14ac:dyDescent="0.3">
      <c r="A37" s="131"/>
      <c r="B37" s="132"/>
      <c r="C37" s="133"/>
      <c r="D37" s="134"/>
      <c r="E37" s="134"/>
      <c r="F37" s="134"/>
      <c r="G37" s="134"/>
      <c r="H37" s="134"/>
      <c r="I37" s="134"/>
      <c r="J37" s="134"/>
      <c r="K37" s="134"/>
      <c r="L37" s="134"/>
      <c r="M37" s="134"/>
      <c r="N37" s="133"/>
      <c r="O37" s="120"/>
    </row>
    <row r="38" spans="1:26" s="245" customFormat="1" ht="19.5" thickTop="1" thickBot="1" x14ac:dyDescent="0.3">
      <c r="A38" s="135" t="s">
        <v>47</v>
      </c>
      <c r="B38" s="136"/>
      <c r="C38" s="136"/>
      <c r="D38" s="136"/>
      <c r="E38" s="136"/>
      <c r="F38" s="136"/>
      <c r="G38" s="136"/>
      <c r="H38" s="136"/>
      <c r="I38" s="136"/>
      <c r="J38" s="136"/>
      <c r="K38" s="136"/>
      <c r="L38" s="136"/>
      <c r="M38" s="137"/>
      <c r="N38" s="133"/>
      <c r="O38" s="138">
        <f>IF(O36&lt;=10,O36,"EXCEDE LOS 10 PUNTOS PERMITIDOS")</f>
        <v>1.77</v>
      </c>
    </row>
    <row r="39" spans="1:26" s="245" customFormat="1" x14ac:dyDescent="0.25">
      <c r="A39" s="144"/>
      <c r="B39" s="73"/>
      <c r="C39" s="73"/>
      <c r="D39" s="73"/>
      <c r="E39" s="73"/>
      <c r="F39" s="73"/>
      <c r="G39" s="73"/>
      <c r="H39" s="73"/>
      <c r="I39" s="73"/>
      <c r="J39" s="73"/>
      <c r="K39" s="73"/>
      <c r="L39" s="73"/>
      <c r="M39" s="73"/>
      <c r="N39" s="73"/>
      <c r="O39" s="120"/>
    </row>
    <row r="40" spans="1:26" s="245" customFormat="1" ht="15.75" thickBot="1" x14ac:dyDescent="0.3">
      <c r="A40" s="144"/>
      <c r="B40" s="73"/>
      <c r="C40" s="73"/>
      <c r="D40" s="73"/>
      <c r="E40" s="73"/>
      <c r="F40" s="73"/>
      <c r="G40" s="73"/>
      <c r="H40" s="73"/>
      <c r="I40" s="73"/>
      <c r="J40" s="73"/>
      <c r="K40" s="73"/>
      <c r="L40" s="73"/>
      <c r="M40" s="73"/>
      <c r="N40" s="73"/>
      <c r="O40" s="145"/>
    </row>
    <row r="41" spans="1:26" s="245" customFormat="1" ht="24.75" thickTop="1" thickBot="1" x14ac:dyDescent="0.3">
      <c r="A41" s="146" t="s">
        <v>30</v>
      </c>
      <c r="B41" s="147"/>
      <c r="C41" s="147"/>
      <c r="D41" s="147"/>
      <c r="E41" s="147"/>
      <c r="F41" s="147"/>
      <c r="G41" s="147"/>
      <c r="H41" s="147"/>
      <c r="I41" s="147"/>
      <c r="J41" s="147"/>
      <c r="K41" s="147"/>
      <c r="L41" s="147"/>
      <c r="M41" s="148"/>
      <c r="N41" s="149"/>
      <c r="O41" s="150">
        <f>IF((O23+O28+O33+O38)&lt;=40,(O23+O28+O33+O38),"ERROR EXCEDE LOS 40 PUNTOS")</f>
        <v>19.760000000000002</v>
      </c>
    </row>
    <row r="42" spans="1:26" s="245" customFormat="1" x14ac:dyDescent="0.25">
      <c r="A42" s="151"/>
      <c r="B42" s="73"/>
      <c r="C42" s="73"/>
      <c r="D42" s="73"/>
      <c r="E42" s="73"/>
      <c r="F42" s="73"/>
      <c r="G42" s="73"/>
      <c r="H42" s="73"/>
      <c r="I42" s="73"/>
      <c r="J42" s="73"/>
      <c r="K42" s="73"/>
      <c r="L42" s="73"/>
      <c r="M42" s="73"/>
      <c r="N42" s="73"/>
      <c r="O42" s="152"/>
    </row>
    <row r="43" spans="1:26" s="245" customFormat="1" x14ac:dyDescent="0.25">
      <c r="A43" s="151"/>
      <c r="B43" s="73"/>
      <c r="C43" s="73"/>
      <c r="D43" s="73"/>
      <c r="E43" s="73"/>
      <c r="F43" s="73"/>
      <c r="G43" s="73"/>
      <c r="H43" s="73"/>
      <c r="I43" s="73"/>
      <c r="J43" s="73"/>
      <c r="K43" s="73"/>
      <c r="L43" s="73"/>
      <c r="M43" s="73"/>
      <c r="N43" s="73"/>
      <c r="O43" s="152"/>
    </row>
    <row r="44" spans="1:26" s="258" customFormat="1" ht="15.75" customHeight="1" x14ac:dyDescent="0.25">
      <c r="A44" s="153"/>
      <c r="B44" s="154"/>
      <c r="C44" s="154"/>
      <c r="D44" s="154"/>
      <c r="E44" s="154"/>
      <c r="F44" s="154"/>
      <c r="G44" s="154"/>
      <c r="H44" s="154"/>
      <c r="I44" s="154"/>
      <c r="J44" s="154"/>
      <c r="K44" s="154"/>
      <c r="L44" s="154"/>
      <c r="M44" s="154"/>
      <c r="N44" s="154"/>
      <c r="O44" s="155"/>
      <c r="P44" s="245"/>
      <c r="Q44" s="245"/>
      <c r="R44" s="245"/>
      <c r="S44" s="245"/>
      <c r="T44" s="245"/>
      <c r="U44" s="245"/>
      <c r="V44" s="245"/>
      <c r="W44" s="245"/>
      <c r="X44" s="245"/>
      <c r="Y44" s="245"/>
      <c r="Z44" s="245"/>
    </row>
    <row r="45" spans="1:26" s="258" customFormat="1" ht="15.75" customHeight="1" thickBot="1" x14ac:dyDescent="0.3">
      <c r="A45" s="153"/>
      <c r="B45" s="154"/>
      <c r="C45" s="154"/>
      <c r="D45" s="154"/>
      <c r="E45" s="154"/>
      <c r="F45" s="154"/>
      <c r="G45" s="154"/>
      <c r="H45" s="154"/>
      <c r="I45" s="154"/>
      <c r="J45" s="154"/>
      <c r="K45" s="154"/>
      <c r="L45" s="154"/>
      <c r="M45" s="154"/>
      <c r="N45" s="154"/>
      <c r="O45" s="155"/>
      <c r="P45" s="245"/>
      <c r="Q45" s="245"/>
      <c r="R45" s="245"/>
      <c r="S45" s="245"/>
      <c r="T45" s="245"/>
      <c r="U45" s="245"/>
      <c r="V45" s="245"/>
      <c r="W45" s="245"/>
      <c r="X45" s="245"/>
      <c r="Y45" s="245"/>
      <c r="Z45" s="245"/>
    </row>
    <row r="46" spans="1:26" s="258" customFormat="1" ht="27" customHeight="1" thickBot="1" x14ac:dyDescent="0.3">
      <c r="A46" s="78" t="s">
        <v>141</v>
      </c>
      <c r="B46" s="79"/>
      <c r="C46" s="79"/>
      <c r="D46" s="79"/>
      <c r="E46" s="79"/>
      <c r="F46" s="79"/>
      <c r="G46" s="79"/>
      <c r="H46" s="79"/>
      <c r="I46" s="79"/>
      <c r="J46" s="79"/>
      <c r="K46" s="79"/>
      <c r="L46" s="79"/>
      <c r="M46" s="79"/>
      <c r="N46" s="79"/>
      <c r="O46" s="80"/>
      <c r="P46" s="245"/>
      <c r="Q46" s="245"/>
      <c r="R46" s="245"/>
      <c r="S46" s="245"/>
      <c r="T46" s="245"/>
      <c r="U46" s="245"/>
      <c r="V46" s="245"/>
      <c r="W46" s="245"/>
      <c r="X46" s="245"/>
      <c r="Y46" s="245"/>
      <c r="Z46" s="245"/>
    </row>
    <row r="47" spans="1:26" s="258" customFormat="1" ht="15.75" customHeight="1" thickBot="1" x14ac:dyDescent="0.3">
      <c r="A47" s="156"/>
      <c r="B47" s="157"/>
      <c r="C47" s="157"/>
      <c r="D47" s="157"/>
      <c r="E47" s="157"/>
      <c r="F47" s="157"/>
      <c r="G47" s="157"/>
      <c r="H47" s="157"/>
      <c r="I47" s="157"/>
      <c r="J47" s="157"/>
      <c r="K47" s="157"/>
      <c r="L47" s="157"/>
      <c r="M47" s="157"/>
      <c r="N47" s="157"/>
      <c r="O47" s="158"/>
      <c r="P47" s="245"/>
      <c r="Q47" s="245"/>
      <c r="R47" s="245"/>
      <c r="S47" s="245"/>
      <c r="T47" s="245"/>
      <c r="U47" s="245"/>
      <c r="V47" s="245"/>
      <c r="W47" s="245"/>
      <c r="X47" s="245"/>
      <c r="Y47" s="245"/>
      <c r="Z47" s="245"/>
    </row>
    <row r="48" spans="1:26" s="258" customFormat="1" ht="45" customHeight="1" x14ac:dyDescent="0.25">
      <c r="A48" s="159" t="s">
        <v>142</v>
      </c>
      <c r="B48" s="159"/>
      <c r="C48" s="159"/>
      <c r="D48" s="159"/>
      <c r="E48" s="159"/>
      <c r="F48" s="160"/>
      <c r="G48" s="160"/>
      <c r="H48" s="160"/>
      <c r="I48" s="161" t="s">
        <v>127</v>
      </c>
      <c r="J48" s="162" t="s">
        <v>128</v>
      </c>
      <c r="K48" s="162" t="s">
        <v>143</v>
      </c>
      <c r="L48" s="163"/>
      <c r="M48" s="164"/>
      <c r="N48" s="157"/>
      <c r="O48" s="165" t="s">
        <v>129</v>
      </c>
      <c r="P48" s="245"/>
      <c r="Q48" s="245"/>
      <c r="R48" s="245"/>
      <c r="S48" s="245"/>
      <c r="T48" s="245"/>
      <c r="U48" s="245"/>
      <c r="V48" s="245"/>
      <c r="W48" s="245"/>
      <c r="X48" s="245"/>
      <c r="Y48" s="245"/>
      <c r="Z48" s="245"/>
    </row>
    <row r="49" spans="1:26" s="258" customFormat="1" ht="15.75" customHeight="1" x14ac:dyDescent="0.25">
      <c r="A49" s="166">
        <v>1</v>
      </c>
      <c r="B49" s="167" t="s">
        <v>144</v>
      </c>
      <c r="C49" s="167"/>
      <c r="D49" s="167"/>
      <c r="E49" s="167"/>
      <c r="F49" s="168"/>
      <c r="G49" s="168"/>
      <c r="H49" s="168"/>
      <c r="I49" s="169" t="s">
        <v>145</v>
      </c>
      <c r="J49" s="170">
        <v>1.5</v>
      </c>
      <c r="K49" s="170">
        <v>2</v>
      </c>
      <c r="L49" s="171"/>
      <c r="M49" s="143"/>
      <c r="N49" s="143"/>
      <c r="O49" s="170">
        <f>J49+K49</f>
        <v>3.5</v>
      </c>
      <c r="P49" s="245"/>
      <c r="Q49" s="245"/>
      <c r="R49" s="245"/>
      <c r="S49" s="245"/>
      <c r="T49" s="245"/>
      <c r="U49" s="245"/>
      <c r="V49" s="245"/>
      <c r="W49" s="245"/>
      <c r="X49" s="245"/>
      <c r="Y49" s="245"/>
      <c r="Z49" s="245"/>
    </row>
    <row r="50" spans="1:26" s="258" customFormat="1" ht="15.75" customHeight="1" x14ac:dyDescent="0.25">
      <c r="A50" s="166">
        <v>2</v>
      </c>
      <c r="B50" s="172" t="s">
        <v>146</v>
      </c>
      <c r="C50" s="167"/>
      <c r="D50" s="167"/>
      <c r="E50" s="167"/>
      <c r="F50" s="168"/>
      <c r="G50" s="168"/>
      <c r="H50" s="168"/>
      <c r="I50" s="169" t="s">
        <v>145</v>
      </c>
      <c r="J50" s="170">
        <v>1.5</v>
      </c>
      <c r="K50" s="170">
        <v>2</v>
      </c>
      <c r="L50" s="171"/>
      <c r="M50" s="143"/>
      <c r="N50" s="143"/>
      <c r="O50" s="170">
        <f t="shared" ref="O50:O56" si="0">J50+K50</f>
        <v>3.5</v>
      </c>
      <c r="P50" s="245"/>
      <c r="Q50" s="245"/>
      <c r="R50" s="245"/>
      <c r="S50" s="245"/>
      <c r="T50" s="245"/>
      <c r="U50" s="245"/>
      <c r="V50" s="245"/>
      <c r="W50" s="245"/>
      <c r="X50" s="245"/>
      <c r="Y50" s="245"/>
      <c r="Z50" s="245"/>
    </row>
    <row r="51" spans="1:26" s="258" customFormat="1" ht="35.450000000000003" customHeight="1" x14ac:dyDescent="0.25">
      <c r="A51" s="166">
        <v>3</v>
      </c>
      <c r="B51" s="167" t="s">
        <v>147</v>
      </c>
      <c r="C51" s="167"/>
      <c r="D51" s="167"/>
      <c r="E51" s="167"/>
      <c r="F51" s="168"/>
      <c r="G51" s="168"/>
      <c r="H51" s="168"/>
      <c r="I51" s="169" t="s">
        <v>148</v>
      </c>
      <c r="J51" s="170">
        <v>5.3</v>
      </c>
      <c r="K51" s="170">
        <v>5</v>
      </c>
      <c r="L51" s="171"/>
      <c r="M51" s="143"/>
      <c r="N51" s="143"/>
      <c r="O51" s="170">
        <f t="shared" si="0"/>
        <v>10.3</v>
      </c>
      <c r="P51" s="245"/>
      <c r="Q51" s="245"/>
      <c r="R51" s="245"/>
      <c r="S51" s="245"/>
      <c r="T51" s="245"/>
      <c r="U51" s="245"/>
      <c r="V51" s="245"/>
      <c r="W51" s="245"/>
      <c r="X51" s="245"/>
      <c r="Y51" s="245"/>
      <c r="Z51" s="245"/>
    </row>
    <row r="52" spans="1:26" s="258" customFormat="1" ht="37.15" customHeight="1" x14ac:dyDescent="0.25">
      <c r="A52" s="166">
        <v>4</v>
      </c>
      <c r="B52" s="167" t="s">
        <v>149</v>
      </c>
      <c r="C52" s="167"/>
      <c r="D52" s="167"/>
      <c r="E52" s="167"/>
      <c r="F52" s="168"/>
      <c r="G52" s="168"/>
      <c r="H52" s="168"/>
      <c r="I52" s="169" t="s">
        <v>150</v>
      </c>
      <c r="J52" s="170">
        <v>4.5</v>
      </c>
      <c r="K52" s="170">
        <v>4</v>
      </c>
      <c r="L52" s="171"/>
      <c r="M52" s="143"/>
      <c r="N52" s="143"/>
      <c r="O52" s="170">
        <f t="shared" si="0"/>
        <v>8.5</v>
      </c>
      <c r="P52" s="245"/>
      <c r="Q52" s="245"/>
      <c r="R52" s="245"/>
      <c r="S52" s="245"/>
      <c r="T52" s="245"/>
      <c r="U52" s="245"/>
      <c r="V52" s="245"/>
      <c r="W52" s="245"/>
      <c r="X52" s="245"/>
      <c r="Y52" s="245"/>
      <c r="Z52" s="245"/>
    </row>
    <row r="53" spans="1:26" s="258" customFormat="1" ht="43.9" customHeight="1" x14ac:dyDescent="0.25">
      <c r="A53" s="166">
        <v>5</v>
      </c>
      <c r="B53" s="167" t="s">
        <v>151</v>
      </c>
      <c r="C53" s="167"/>
      <c r="D53" s="167"/>
      <c r="E53" s="167"/>
      <c r="F53" s="168"/>
      <c r="G53" s="168"/>
      <c r="H53" s="168"/>
      <c r="I53" s="169" t="s">
        <v>150</v>
      </c>
      <c r="J53" s="170">
        <v>4.5</v>
      </c>
      <c r="K53" s="170">
        <v>4</v>
      </c>
      <c r="L53" s="171"/>
      <c r="M53" s="143"/>
      <c r="N53" s="143"/>
      <c r="O53" s="170">
        <f t="shared" si="0"/>
        <v>8.5</v>
      </c>
      <c r="P53" s="245"/>
      <c r="Q53" s="245"/>
      <c r="R53" s="245"/>
      <c r="S53" s="245"/>
      <c r="T53" s="245"/>
      <c r="U53" s="245"/>
      <c r="V53" s="245"/>
      <c r="W53" s="245"/>
      <c r="X53" s="245"/>
      <c r="Y53" s="245"/>
      <c r="Z53" s="245"/>
    </row>
    <row r="54" spans="1:26" s="258" customFormat="1" ht="45" customHeight="1" x14ac:dyDescent="0.25">
      <c r="A54" s="166">
        <v>6</v>
      </c>
      <c r="B54" s="167" t="s">
        <v>152</v>
      </c>
      <c r="C54" s="167"/>
      <c r="D54" s="167"/>
      <c r="E54" s="167"/>
      <c r="F54" s="168"/>
      <c r="G54" s="168"/>
      <c r="H54" s="168"/>
      <c r="I54" s="169" t="s">
        <v>150</v>
      </c>
      <c r="J54" s="170">
        <v>4.5</v>
      </c>
      <c r="K54" s="170">
        <v>4</v>
      </c>
      <c r="L54" s="171"/>
      <c r="M54" s="143"/>
      <c r="N54" s="143"/>
      <c r="O54" s="170">
        <f t="shared" si="0"/>
        <v>8.5</v>
      </c>
      <c r="P54" s="245"/>
      <c r="Q54" s="245"/>
      <c r="R54" s="245"/>
      <c r="S54" s="245"/>
      <c r="T54" s="245"/>
      <c r="U54" s="245"/>
      <c r="V54" s="245"/>
      <c r="W54" s="245"/>
      <c r="X54" s="245"/>
      <c r="Y54" s="245"/>
      <c r="Z54" s="245"/>
    </row>
    <row r="55" spans="1:26" s="258" customFormat="1" ht="37.15" customHeight="1" x14ac:dyDescent="0.25">
      <c r="A55" s="166">
        <v>7</v>
      </c>
      <c r="B55" s="167" t="s">
        <v>153</v>
      </c>
      <c r="C55" s="167"/>
      <c r="D55" s="167"/>
      <c r="E55" s="167"/>
      <c r="F55" s="168"/>
      <c r="G55" s="168"/>
      <c r="H55" s="168"/>
      <c r="I55" s="169" t="s">
        <v>150</v>
      </c>
      <c r="J55" s="170">
        <v>4.5</v>
      </c>
      <c r="K55" s="170">
        <v>4</v>
      </c>
      <c r="L55" s="171"/>
      <c r="M55" s="143"/>
      <c r="N55" s="143"/>
      <c r="O55" s="170">
        <f t="shared" si="0"/>
        <v>8.5</v>
      </c>
      <c r="P55" s="245"/>
      <c r="Q55" s="245"/>
      <c r="R55" s="245"/>
      <c r="S55" s="245"/>
      <c r="T55" s="245"/>
      <c r="U55" s="245"/>
      <c r="V55" s="245"/>
      <c r="W55" s="245"/>
      <c r="X55" s="245"/>
      <c r="Y55" s="245"/>
      <c r="Z55" s="245"/>
    </row>
    <row r="56" spans="1:26" s="258" customFormat="1" ht="15.75" customHeight="1" thickBot="1" x14ac:dyDescent="0.3">
      <c r="A56" s="173" t="s">
        <v>154</v>
      </c>
      <c r="B56" s="173"/>
      <c r="C56" s="173"/>
      <c r="D56" s="173"/>
      <c r="E56" s="173"/>
      <c r="F56" s="173"/>
      <c r="G56" s="173"/>
      <c r="H56" s="173"/>
      <c r="I56" s="173"/>
      <c r="J56" s="174">
        <f>SUM(J49:J55)</f>
        <v>26.3</v>
      </c>
      <c r="K56" s="174">
        <f>SUM(K49:K55)</f>
        <v>25</v>
      </c>
      <c r="L56" s="175"/>
      <c r="M56" s="176"/>
      <c r="N56" s="143"/>
      <c r="O56" s="170">
        <f t="shared" si="0"/>
        <v>51.3</v>
      </c>
      <c r="P56" s="245"/>
      <c r="Q56" s="245"/>
      <c r="R56" s="245"/>
      <c r="S56" s="245"/>
      <c r="T56" s="245"/>
      <c r="U56" s="245"/>
      <c r="V56" s="245"/>
      <c r="W56" s="245"/>
      <c r="X56" s="245"/>
      <c r="Y56" s="245"/>
      <c r="Z56" s="245"/>
    </row>
    <row r="57" spans="1:26" s="258" customFormat="1" ht="15.75" customHeight="1" thickBot="1" x14ac:dyDescent="0.3">
      <c r="A57" s="177" t="s">
        <v>155</v>
      </c>
      <c r="B57" s="178"/>
      <c r="C57" s="178"/>
      <c r="D57" s="178"/>
      <c r="E57" s="178"/>
      <c r="F57" s="178"/>
      <c r="G57" s="178"/>
      <c r="H57" s="178"/>
      <c r="I57" s="178"/>
      <c r="J57" s="178"/>
      <c r="K57" s="179"/>
      <c r="L57" s="180"/>
      <c r="M57" s="157"/>
      <c r="N57" s="181"/>
      <c r="O57" s="182">
        <f>O56/2</f>
        <v>25.65</v>
      </c>
      <c r="P57" s="245"/>
      <c r="Q57" s="245"/>
      <c r="R57" s="245"/>
      <c r="S57" s="245"/>
      <c r="T57" s="245"/>
      <c r="U57" s="245"/>
      <c r="V57" s="245"/>
      <c r="W57" s="245"/>
      <c r="X57" s="245"/>
      <c r="Y57" s="245"/>
      <c r="Z57" s="245"/>
    </row>
    <row r="58" spans="1:26" s="258" customFormat="1" ht="15.75" customHeight="1" x14ac:dyDescent="0.25">
      <c r="A58" s="183"/>
      <c r="B58" s="183"/>
      <c r="C58" s="183"/>
      <c r="D58" s="183"/>
      <c r="E58" s="183"/>
      <c r="F58" s="183"/>
      <c r="G58" s="183"/>
      <c r="H58" s="183"/>
      <c r="I58" s="183"/>
      <c r="J58" s="183"/>
      <c r="K58" s="183"/>
      <c r="L58" s="183"/>
      <c r="M58" s="183"/>
      <c r="N58" s="183"/>
      <c r="O58" s="183"/>
      <c r="P58" s="245"/>
      <c r="Q58" s="245"/>
      <c r="R58" s="245"/>
      <c r="S58" s="245"/>
      <c r="T58" s="245"/>
      <c r="U58" s="245"/>
      <c r="V58" s="245"/>
      <c r="W58" s="245"/>
      <c r="X58" s="245"/>
      <c r="Y58" s="245"/>
      <c r="Z58" s="245"/>
    </row>
    <row r="59" spans="1:26" s="258" customFormat="1" ht="15.75" customHeight="1" thickBot="1" x14ac:dyDescent="0.3">
      <c r="A59" s="183"/>
      <c r="B59" s="183"/>
      <c r="C59" s="183"/>
      <c r="D59" s="183"/>
      <c r="E59" s="183"/>
      <c r="F59" s="183"/>
      <c r="G59" s="183"/>
      <c r="H59" s="183"/>
      <c r="I59" s="183"/>
      <c r="J59" s="183"/>
      <c r="K59" s="183"/>
      <c r="L59" s="183"/>
      <c r="M59" s="183"/>
      <c r="N59" s="183"/>
      <c r="O59" s="183"/>
      <c r="P59" s="245"/>
      <c r="Q59" s="245"/>
      <c r="R59" s="245"/>
      <c r="S59" s="245"/>
      <c r="T59" s="245"/>
      <c r="U59" s="245"/>
      <c r="V59" s="245"/>
      <c r="W59" s="245"/>
      <c r="X59" s="245"/>
      <c r="Y59" s="245"/>
      <c r="Z59" s="245"/>
    </row>
    <row r="60" spans="1:26" s="258" customFormat="1" ht="33" customHeight="1" thickBot="1" x14ac:dyDescent="0.3">
      <c r="A60" s="184" t="s">
        <v>126</v>
      </c>
      <c r="B60" s="185"/>
      <c r="C60" s="185"/>
      <c r="D60" s="185"/>
      <c r="E60" s="185"/>
      <c r="F60" s="185"/>
      <c r="G60" s="185"/>
      <c r="H60" s="186"/>
      <c r="I60" s="187" t="s">
        <v>127</v>
      </c>
      <c r="J60" s="188" t="s">
        <v>128</v>
      </c>
      <c r="K60" s="164"/>
      <c r="L60" s="164"/>
      <c r="M60" s="164"/>
      <c r="N60" s="143"/>
      <c r="O60" s="165" t="s">
        <v>129</v>
      </c>
      <c r="P60" s="245"/>
      <c r="Q60" s="245"/>
      <c r="R60" s="245"/>
      <c r="S60" s="245"/>
      <c r="T60" s="245"/>
      <c r="U60" s="245"/>
      <c r="V60" s="245"/>
      <c r="W60" s="245"/>
      <c r="X60" s="245"/>
      <c r="Y60" s="245"/>
      <c r="Z60" s="245"/>
    </row>
    <row r="61" spans="1:26" s="258" customFormat="1" ht="37.15" customHeight="1" thickBot="1" x14ac:dyDescent="0.3">
      <c r="A61" s="189">
        <v>1</v>
      </c>
      <c r="B61" s="190" t="s">
        <v>130</v>
      </c>
      <c r="C61" s="190"/>
      <c r="D61" s="190"/>
      <c r="E61" s="190"/>
      <c r="F61" s="191"/>
      <c r="G61" s="192"/>
      <c r="H61" s="193"/>
      <c r="I61" s="194" t="s">
        <v>131</v>
      </c>
      <c r="J61" s="195">
        <v>7</v>
      </c>
      <c r="K61" s="164"/>
      <c r="L61" s="164"/>
      <c r="M61" s="164"/>
      <c r="N61" s="143"/>
      <c r="O61" s="196">
        <f>J61</f>
        <v>7</v>
      </c>
      <c r="P61" s="245"/>
      <c r="Q61" s="245"/>
      <c r="R61" s="245"/>
      <c r="S61" s="245"/>
      <c r="T61" s="245"/>
      <c r="U61" s="245"/>
      <c r="V61" s="245"/>
      <c r="W61" s="245"/>
      <c r="X61" s="245"/>
      <c r="Y61" s="245"/>
      <c r="Z61" s="245"/>
    </row>
    <row r="62" spans="1:26" s="258" customFormat="1" ht="29.45" customHeight="1" thickBot="1" x14ac:dyDescent="0.3">
      <c r="A62" s="197">
        <v>2</v>
      </c>
      <c r="B62" s="172" t="s">
        <v>132</v>
      </c>
      <c r="C62" s="172"/>
      <c r="D62" s="172"/>
      <c r="E62" s="172"/>
      <c r="F62" s="168"/>
      <c r="G62" s="198"/>
      <c r="H62" s="199"/>
      <c r="I62" s="200" t="s">
        <v>131</v>
      </c>
      <c r="J62" s="201">
        <v>3</v>
      </c>
      <c r="K62" s="164"/>
      <c r="L62" s="164"/>
      <c r="M62" s="164"/>
      <c r="N62" s="143"/>
      <c r="O62" s="196">
        <f>J62</f>
        <v>3</v>
      </c>
      <c r="P62" s="245"/>
      <c r="Q62" s="245"/>
      <c r="R62" s="245"/>
      <c r="S62" s="245"/>
      <c r="T62" s="245"/>
      <c r="U62" s="245"/>
      <c r="V62" s="245"/>
      <c r="W62" s="245"/>
      <c r="X62" s="245"/>
      <c r="Y62" s="245"/>
      <c r="Z62" s="245"/>
    </row>
    <row r="63" spans="1:26" s="258" customFormat="1" ht="37.9" customHeight="1" thickBot="1" x14ac:dyDescent="0.3">
      <c r="A63" s="202">
        <v>3</v>
      </c>
      <c r="B63" s="203" t="s">
        <v>133</v>
      </c>
      <c r="C63" s="203"/>
      <c r="D63" s="203"/>
      <c r="E63" s="203"/>
      <c r="F63" s="204"/>
      <c r="G63" s="205"/>
      <c r="H63" s="206"/>
      <c r="I63" s="207" t="s">
        <v>131</v>
      </c>
      <c r="J63" s="208">
        <v>5</v>
      </c>
      <c r="K63" s="164"/>
      <c r="L63" s="164"/>
      <c r="M63" s="164"/>
      <c r="N63" s="143"/>
      <c r="O63" s="196">
        <f>J63</f>
        <v>5</v>
      </c>
      <c r="P63" s="245"/>
      <c r="Q63" s="245"/>
      <c r="R63" s="245"/>
      <c r="S63" s="245"/>
      <c r="T63" s="245"/>
      <c r="U63" s="245"/>
      <c r="V63" s="245"/>
      <c r="W63" s="245"/>
      <c r="X63" s="245"/>
      <c r="Y63" s="245"/>
      <c r="Z63" s="245"/>
    </row>
    <row r="64" spans="1:26" s="258" customFormat="1" ht="15.75" customHeight="1" thickBot="1" x14ac:dyDescent="0.3">
      <c r="A64" s="209" t="s">
        <v>134</v>
      </c>
      <c r="B64" s="210"/>
      <c r="C64" s="210"/>
      <c r="D64" s="210"/>
      <c r="E64" s="210"/>
      <c r="F64" s="210"/>
      <c r="G64" s="210"/>
      <c r="H64" s="210"/>
      <c r="I64" s="211"/>
      <c r="J64" s="107">
        <f>J61+J62+J63</f>
        <v>15</v>
      </c>
      <c r="K64" s="176"/>
      <c r="L64" s="176"/>
      <c r="M64" s="176"/>
      <c r="N64" s="143"/>
      <c r="O64" s="120"/>
      <c r="P64" s="245"/>
      <c r="Q64" s="245"/>
      <c r="R64" s="245"/>
      <c r="S64" s="245"/>
      <c r="T64" s="245"/>
      <c r="U64" s="245"/>
      <c r="V64" s="245"/>
      <c r="W64" s="245"/>
      <c r="X64" s="245"/>
      <c r="Y64" s="245"/>
      <c r="Z64" s="245"/>
    </row>
    <row r="65" spans="1:26" s="258" customFormat="1" ht="15.75" customHeight="1" thickTop="1" thickBot="1" x14ac:dyDescent="0.3">
      <c r="A65" s="212" t="s">
        <v>135</v>
      </c>
      <c r="B65" s="213"/>
      <c r="C65" s="213"/>
      <c r="D65" s="213"/>
      <c r="E65" s="213"/>
      <c r="F65" s="213"/>
      <c r="G65" s="213"/>
      <c r="H65" s="213"/>
      <c r="I65" s="213"/>
      <c r="J65" s="214"/>
      <c r="K65" s="215"/>
      <c r="L65" s="215"/>
      <c r="M65" s="176"/>
      <c r="N65" s="143"/>
      <c r="O65" s="216">
        <f>SUM(O61:O63)</f>
        <v>15</v>
      </c>
      <c r="P65" s="245"/>
      <c r="Q65" s="245"/>
      <c r="R65" s="245"/>
      <c r="S65" s="245"/>
      <c r="T65" s="245"/>
      <c r="U65" s="245"/>
      <c r="V65" s="245"/>
      <c r="W65" s="245"/>
      <c r="X65" s="245"/>
      <c r="Y65" s="245"/>
      <c r="Z65" s="245"/>
    </row>
    <row r="66" spans="1:26" s="258" customFormat="1" ht="15.75" customHeight="1" x14ac:dyDescent="0.25">
      <c r="A66" s="183"/>
      <c r="B66" s="183"/>
      <c r="C66" s="183"/>
      <c r="D66" s="183"/>
      <c r="E66" s="183"/>
      <c r="F66" s="183"/>
      <c r="G66" s="183"/>
      <c r="H66" s="183"/>
      <c r="I66" s="183"/>
      <c r="J66" s="183"/>
      <c r="K66" s="183"/>
      <c r="L66" s="183"/>
      <c r="M66" s="183"/>
      <c r="N66" s="183"/>
      <c r="O66" s="183"/>
      <c r="P66" s="245"/>
      <c r="Q66" s="245"/>
      <c r="R66" s="245"/>
      <c r="S66" s="245"/>
      <c r="T66" s="245"/>
      <c r="U66" s="245"/>
      <c r="V66" s="245"/>
      <c r="W66" s="245"/>
      <c r="X66" s="245"/>
      <c r="Y66" s="245"/>
      <c r="Z66" s="245"/>
    </row>
    <row r="67" spans="1:26" s="258" customFormat="1" ht="15.75" customHeight="1" thickBot="1" x14ac:dyDescent="0.3">
      <c r="A67" s="183"/>
      <c r="B67" s="183"/>
      <c r="C67" s="183"/>
      <c r="D67" s="183"/>
      <c r="E67" s="183"/>
      <c r="F67" s="183"/>
      <c r="G67" s="183"/>
      <c r="H67" s="183"/>
      <c r="I67" s="183"/>
      <c r="J67" s="183"/>
      <c r="K67" s="183"/>
      <c r="L67" s="183"/>
      <c r="M67" s="183"/>
      <c r="N67" s="183"/>
      <c r="O67" s="183"/>
      <c r="P67" s="245"/>
      <c r="Q67" s="245"/>
      <c r="R67" s="245"/>
      <c r="S67" s="245"/>
      <c r="T67" s="245"/>
      <c r="U67" s="245"/>
      <c r="V67" s="245"/>
      <c r="W67" s="245"/>
      <c r="X67" s="245"/>
      <c r="Y67" s="245"/>
      <c r="Z67" s="245"/>
    </row>
    <row r="68" spans="1:26" s="258" customFormat="1" ht="27" customHeight="1" thickBot="1" x14ac:dyDescent="0.3">
      <c r="A68" s="217" t="s">
        <v>136</v>
      </c>
      <c r="B68" s="218"/>
      <c r="C68" s="218"/>
      <c r="D68" s="218"/>
      <c r="E68" s="218"/>
      <c r="F68" s="218"/>
      <c r="G68" s="218"/>
      <c r="H68" s="218"/>
      <c r="I68" s="218"/>
      <c r="J68" s="218"/>
      <c r="K68" s="218"/>
      <c r="L68" s="218"/>
      <c r="M68" s="218"/>
      <c r="N68" s="218"/>
      <c r="O68" s="219"/>
      <c r="P68" s="245"/>
      <c r="Q68" s="245"/>
      <c r="R68" s="245"/>
      <c r="S68" s="245"/>
      <c r="T68" s="245"/>
      <c r="U68" s="245"/>
      <c r="V68" s="245"/>
      <c r="W68" s="245"/>
      <c r="X68" s="245"/>
      <c r="Y68" s="245"/>
      <c r="Z68" s="245"/>
    </row>
    <row r="69" spans="1:26" s="258" customFormat="1" ht="15.75" customHeight="1" thickBot="1" x14ac:dyDescent="0.3">
      <c r="A69" s="144"/>
      <c r="B69" s="73"/>
      <c r="C69" s="73"/>
      <c r="D69" s="73"/>
      <c r="E69" s="73"/>
      <c r="F69" s="73"/>
      <c r="G69" s="73"/>
      <c r="H69" s="73"/>
      <c r="I69" s="73"/>
      <c r="J69" s="73"/>
      <c r="K69" s="73"/>
      <c r="L69" s="73"/>
      <c r="M69" s="73"/>
      <c r="N69" s="73"/>
      <c r="O69" s="103"/>
      <c r="P69" s="245"/>
      <c r="Q69" s="245"/>
      <c r="R69" s="245"/>
      <c r="S69" s="245"/>
      <c r="T69" s="245"/>
      <c r="U69" s="245"/>
      <c r="V69" s="245"/>
      <c r="W69" s="245"/>
      <c r="X69" s="245"/>
      <c r="Y69" s="245"/>
      <c r="Z69" s="245"/>
    </row>
    <row r="70" spans="1:26" s="258" customFormat="1" ht="15.75" customHeight="1" thickTop="1" x14ac:dyDescent="0.25">
      <c r="A70" s="220" t="s">
        <v>30</v>
      </c>
      <c r="B70" s="221"/>
      <c r="C70" s="221"/>
      <c r="D70" s="221"/>
      <c r="E70" s="221"/>
      <c r="F70" s="221"/>
      <c r="G70" s="221"/>
      <c r="H70" s="221"/>
      <c r="I70" s="221"/>
      <c r="J70" s="221"/>
      <c r="K70" s="222"/>
      <c r="L70" s="223"/>
      <c r="M70" s="223"/>
      <c r="N70" s="224"/>
      <c r="O70" s="225">
        <f>O11</f>
        <v>19.760000000000002</v>
      </c>
      <c r="P70" s="245"/>
      <c r="Q70" s="245"/>
      <c r="R70" s="245"/>
      <c r="S70" s="245"/>
      <c r="T70" s="245"/>
      <c r="U70" s="245"/>
      <c r="V70" s="245"/>
      <c r="W70" s="245"/>
      <c r="X70" s="245"/>
      <c r="Y70" s="245"/>
      <c r="Z70" s="245"/>
    </row>
    <row r="71" spans="1:26" s="258" customFormat="1" ht="15.75" customHeight="1" x14ac:dyDescent="0.25">
      <c r="A71" s="226" t="s">
        <v>137</v>
      </c>
      <c r="B71" s="227"/>
      <c r="C71" s="227"/>
      <c r="D71" s="227"/>
      <c r="E71" s="227"/>
      <c r="F71" s="227"/>
      <c r="G71" s="227"/>
      <c r="H71" s="227"/>
      <c r="I71" s="227"/>
      <c r="J71" s="227"/>
      <c r="K71" s="228"/>
      <c r="L71" s="223"/>
      <c r="M71" s="223"/>
      <c r="N71" s="224"/>
      <c r="O71" s="229">
        <f>O57</f>
        <v>25.65</v>
      </c>
      <c r="P71" s="245"/>
      <c r="Q71" s="245"/>
      <c r="R71" s="245"/>
      <c r="S71" s="245"/>
      <c r="T71" s="245"/>
      <c r="U71" s="245"/>
      <c r="V71" s="245"/>
      <c r="W71" s="245"/>
      <c r="X71" s="245"/>
      <c r="Y71" s="245"/>
      <c r="Z71" s="245"/>
    </row>
    <row r="72" spans="1:26" s="258" customFormat="1" ht="15.75" customHeight="1" x14ac:dyDescent="0.25">
      <c r="A72" s="226" t="s">
        <v>135</v>
      </c>
      <c r="B72" s="227"/>
      <c r="C72" s="227"/>
      <c r="D72" s="227"/>
      <c r="E72" s="227"/>
      <c r="F72" s="227"/>
      <c r="G72" s="227"/>
      <c r="H72" s="227"/>
      <c r="I72" s="227"/>
      <c r="J72" s="227"/>
      <c r="K72" s="228"/>
      <c r="L72" s="223"/>
      <c r="M72" s="223"/>
      <c r="N72" s="224"/>
      <c r="O72" s="230">
        <f>O65</f>
        <v>15</v>
      </c>
      <c r="P72" s="245"/>
      <c r="Q72" s="245"/>
      <c r="R72" s="245"/>
      <c r="S72" s="245"/>
      <c r="T72" s="245"/>
      <c r="U72" s="245"/>
      <c r="V72" s="245"/>
      <c r="W72" s="245"/>
      <c r="X72" s="245"/>
      <c r="Y72" s="245"/>
      <c r="Z72" s="245"/>
    </row>
    <row r="73" spans="1:26" s="258" customFormat="1" ht="15.75" customHeight="1" thickBot="1" x14ac:dyDescent="0.3">
      <c r="A73" s="231" t="s">
        <v>138</v>
      </c>
      <c r="B73" s="232"/>
      <c r="C73" s="232"/>
      <c r="D73" s="232"/>
      <c r="E73" s="232"/>
      <c r="F73" s="232"/>
      <c r="G73" s="232"/>
      <c r="H73" s="232"/>
      <c r="I73" s="232"/>
      <c r="J73" s="233" t="s">
        <v>139</v>
      </c>
      <c r="K73" s="234" t="s">
        <v>12</v>
      </c>
      <c r="L73" s="223"/>
      <c r="M73" s="223"/>
      <c r="N73" s="224"/>
      <c r="O73" s="230"/>
      <c r="P73" s="245"/>
      <c r="Q73" s="245"/>
      <c r="R73" s="245"/>
      <c r="S73" s="245"/>
      <c r="T73" s="245"/>
      <c r="U73" s="245"/>
      <c r="V73" s="245"/>
      <c r="W73" s="245"/>
      <c r="X73" s="245"/>
      <c r="Y73" s="245"/>
      <c r="Z73" s="245"/>
    </row>
    <row r="74" spans="1:26" s="258" customFormat="1" ht="31.15" customHeight="1" thickTop="1" thickBot="1" x14ac:dyDescent="0.3">
      <c r="A74" s="235" t="s">
        <v>140</v>
      </c>
      <c r="B74" s="236"/>
      <c r="C74" s="236"/>
      <c r="D74" s="236"/>
      <c r="E74" s="236"/>
      <c r="F74" s="236"/>
      <c r="G74" s="236"/>
      <c r="H74" s="236"/>
      <c r="I74" s="236"/>
      <c r="J74" s="236"/>
      <c r="K74" s="237"/>
      <c r="L74" s="238"/>
      <c r="M74" s="239"/>
      <c r="N74" s="27"/>
      <c r="O74" s="28">
        <f>SUM(O70:O72)</f>
        <v>60.41</v>
      </c>
      <c r="P74" s="245"/>
      <c r="Q74" s="245"/>
      <c r="R74" s="245"/>
      <c r="S74" s="245"/>
      <c r="T74" s="245"/>
      <c r="U74" s="245"/>
      <c r="V74" s="245"/>
      <c r="W74" s="245"/>
      <c r="X74" s="245"/>
      <c r="Y74" s="245"/>
      <c r="Z74" s="245"/>
    </row>
    <row r="75" spans="1:26" s="258" customFormat="1" ht="15.75" customHeight="1" x14ac:dyDescent="0.25">
      <c r="A75" s="245"/>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row>
  </sheetData>
  <sheetProtection algorithmName="SHA-512" hashValue="58dc3QZ5PSsJo6+qmczflcBCjdnwOWCJ7dkB74K6Opr0duauyOPJM8XJW/QGzzrd6PgrFumLVxxM14IkbIi0xQ==" saltValue="kU7yamDL9S/uO5FfisQibg=="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41:M41"/>
    <mergeCell ref="A26:B26"/>
    <mergeCell ref="D26:M26"/>
    <mergeCell ref="A28:M28"/>
    <mergeCell ref="A30:M30"/>
    <mergeCell ref="A31:B31"/>
    <mergeCell ref="D31:M31"/>
    <mergeCell ref="A33:M33"/>
    <mergeCell ref="A23:M23"/>
    <mergeCell ref="A35:M35"/>
    <mergeCell ref="A36:B36"/>
    <mergeCell ref="D36:M36"/>
    <mergeCell ref="A38:M38"/>
    <mergeCell ref="A25:M25"/>
    <mergeCell ref="A19:B19"/>
    <mergeCell ref="E19:M19"/>
    <mergeCell ref="A21:B21"/>
    <mergeCell ref="D21:M21"/>
    <mergeCell ref="O9:O10"/>
    <mergeCell ref="G11:H11"/>
    <mergeCell ref="A11:B11"/>
    <mergeCell ref="E11:F11"/>
    <mergeCell ref="A13:N13"/>
    <mergeCell ref="A14:M14"/>
    <mergeCell ref="A15:B15"/>
    <mergeCell ref="D15:M15"/>
    <mergeCell ref="A17:B17"/>
    <mergeCell ref="E17:M17"/>
    <mergeCell ref="A5:D5"/>
    <mergeCell ref="E5:G5"/>
    <mergeCell ref="A6:D6"/>
    <mergeCell ref="A8:O8"/>
    <mergeCell ref="A9:B10"/>
    <mergeCell ref="C9:C10"/>
    <mergeCell ref="E9:F10"/>
    <mergeCell ref="G9:H10"/>
    <mergeCell ref="I9:I10"/>
    <mergeCell ref="J9:J10"/>
    <mergeCell ref="K9:K10"/>
    <mergeCell ref="L9:L10"/>
    <mergeCell ref="M9:M10"/>
    <mergeCell ref="N9:N10"/>
    <mergeCell ref="A1:E3"/>
    <mergeCell ref="F1:O1"/>
    <mergeCell ref="F2:O2"/>
    <mergeCell ref="F3:O3"/>
    <mergeCell ref="A4:D4"/>
    <mergeCell ref="E4:G4"/>
  </mergeCells>
  <dataValidations count="6">
    <dataValidation type="decimal" allowBlank="1" showInputMessage="1" showErrorMessage="1" errorTitle="Error General" error="La evaluación de hoja de vida no puede superar los 30 PUNTOS" sqref="O11">
      <formula1>0</formula1>
      <formula2>30</formula2>
    </dataValidation>
    <dataValidation type="decimal" allowBlank="1" showInputMessage="1" showErrorMessage="1" errorTitle="Error Formacion Academica" error="La formacion academica no puede superar los 10 PUNTOS" sqref="O23">
      <formula1>0</formula1>
      <formula2>9</formula2>
    </dataValidation>
    <dataValidation allowBlank="1" showInputMessage="1" showErrorMessage="1" errorTitle="Error Doctorado" error="El doctorado no puede superar los 6 PUNTOS" sqref="O21"/>
    <dataValidation allowBlank="1" showInputMessage="1" showErrorMessage="1" errorTitle="Error Maestrias" error="La maestria no puede superar los 3 PUNTOS" sqref="O19"/>
    <dataValidation allowBlank="1" showInputMessage="1" showErrorMessage="1" errorTitle="Error Especializacion" error="La especializacion no puede superar 1 PUNTO" sqref="O17"/>
    <dataValidation type="decimal" allowBlank="1" showInputMessage="1" showErrorMessage="1" errorTitle="Error Pregado" error="El pregrado no puede superar los 4 PUNTOS" sqref="O15">
      <formula1>0</formula1>
      <formula2>4</formula2>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zoomScaleNormal="100" workbookViewId="0">
      <selection activeCell="A11" sqref="A11:B11"/>
    </sheetView>
  </sheetViews>
  <sheetFormatPr baseColWidth="10" defaultRowHeight="15" x14ac:dyDescent="0.25"/>
  <cols>
    <col min="1" max="1" width="9.5703125" style="245" customWidth="1"/>
    <col min="2" max="2" width="11.140625" style="245" customWidth="1"/>
    <col min="3" max="3" width="17.28515625" style="245" customWidth="1"/>
    <col min="4" max="4" width="11.42578125" style="245" hidden="1" customWidth="1"/>
    <col min="5" max="5" width="11.140625" style="245" customWidth="1"/>
    <col min="6" max="6" width="6.85546875" style="245" customWidth="1"/>
    <col min="7" max="7" width="12.140625" style="245" customWidth="1"/>
    <col min="8" max="8" width="4.140625" style="245" customWidth="1"/>
    <col min="9" max="9" width="16.140625" style="245" customWidth="1"/>
    <col min="10" max="10" width="20.7109375" style="245" customWidth="1"/>
    <col min="11" max="11" width="18.5703125" style="245" customWidth="1"/>
    <col min="12" max="12" width="23" style="245" customWidth="1"/>
    <col min="13" max="13" width="6.7109375" style="245" customWidth="1"/>
    <col min="14" max="14" width="5.5703125" style="245" customWidth="1"/>
    <col min="15" max="15" width="14.5703125" style="245" customWidth="1"/>
    <col min="16" max="16" width="11.42578125" style="245"/>
    <col min="17" max="17" width="11.85546875" style="245" bestFit="1" customWidth="1"/>
    <col min="18" max="257" width="11.42578125" style="245"/>
    <col min="258" max="258" width="10.140625" style="245" customWidth="1"/>
    <col min="259" max="259" width="10.5703125" style="245" customWidth="1"/>
    <col min="260" max="260" width="12.5703125" style="245" customWidth="1"/>
    <col min="261" max="261" width="0" style="245" hidden="1" customWidth="1"/>
    <col min="262" max="262" width="11.28515625" style="245" customWidth="1"/>
    <col min="263" max="264" width="11.42578125" style="245"/>
    <col min="265" max="265" width="13.42578125" style="245" customWidth="1"/>
    <col min="266" max="266" width="12.140625" style="245" customWidth="1"/>
    <col min="267" max="268" width="12.42578125" style="245" customWidth="1"/>
    <col min="269" max="269" width="11.42578125" style="245"/>
    <col min="270" max="270" width="5.5703125" style="245" customWidth="1"/>
    <col min="271" max="271" width="14.140625" style="245" customWidth="1"/>
    <col min="272" max="513" width="11.42578125" style="245"/>
    <col min="514" max="514" width="10.140625" style="245" customWidth="1"/>
    <col min="515" max="515" width="10.5703125" style="245" customWidth="1"/>
    <col min="516" max="516" width="12.5703125" style="245" customWidth="1"/>
    <col min="517" max="517" width="0" style="245" hidden="1" customWidth="1"/>
    <col min="518" max="518" width="11.28515625" style="245" customWidth="1"/>
    <col min="519" max="520" width="11.42578125" style="245"/>
    <col min="521" max="521" width="13.42578125" style="245" customWidth="1"/>
    <col min="522" max="522" width="12.140625" style="245" customWidth="1"/>
    <col min="523" max="524" width="12.42578125" style="245" customWidth="1"/>
    <col min="525" max="525" width="11.42578125" style="245"/>
    <col min="526" max="526" width="5.5703125" style="245" customWidth="1"/>
    <col min="527" max="527" width="14.140625" style="245" customWidth="1"/>
    <col min="528" max="769" width="11.42578125" style="245"/>
    <col min="770" max="770" width="10.140625" style="245" customWidth="1"/>
    <col min="771" max="771" width="10.5703125" style="245" customWidth="1"/>
    <col min="772" max="772" width="12.5703125" style="245" customWidth="1"/>
    <col min="773" max="773" width="0" style="245" hidden="1" customWidth="1"/>
    <col min="774" max="774" width="11.28515625" style="245" customWidth="1"/>
    <col min="775" max="776" width="11.42578125" style="245"/>
    <col min="777" max="777" width="13.42578125" style="245" customWidth="1"/>
    <col min="778" max="778" width="12.140625" style="245" customWidth="1"/>
    <col min="779" max="780" width="12.42578125" style="245" customWidth="1"/>
    <col min="781" max="781" width="11.42578125" style="245"/>
    <col min="782" max="782" width="5.5703125" style="245" customWidth="1"/>
    <col min="783" max="783" width="14.140625" style="245" customWidth="1"/>
    <col min="784" max="1025" width="11.42578125" style="245"/>
    <col min="1026" max="1026" width="10.140625" style="245" customWidth="1"/>
    <col min="1027" max="1027" width="10.5703125" style="245" customWidth="1"/>
    <col min="1028" max="1028" width="12.5703125" style="245" customWidth="1"/>
    <col min="1029" max="1029" width="0" style="245" hidden="1" customWidth="1"/>
    <col min="1030" max="1030" width="11.28515625" style="245" customWidth="1"/>
    <col min="1031" max="1032" width="11.42578125" style="245"/>
    <col min="1033" max="1033" width="13.42578125" style="245" customWidth="1"/>
    <col min="1034" max="1034" width="12.140625" style="245" customWidth="1"/>
    <col min="1035" max="1036" width="12.42578125" style="245" customWidth="1"/>
    <col min="1037" max="1037" width="11.42578125" style="245"/>
    <col min="1038" max="1038" width="5.5703125" style="245" customWidth="1"/>
    <col min="1039" max="1039" width="14.140625" style="245" customWidth="1"/>
    <col min="1040" max="1281" width="11.42578125" style="245"/>
    <col min="1282" max="1282" width="10.140625" style="245" customWidth="1"/>
    <col min="1283" max="1283" width="10.5703125" style="245" customWidth="1"/>
    <col min="1284" max="1284" width="12.5703125" style="245" customWidth="1"/>
    <col min="1285" max="1285" width="0" style="245" hidden="1" customWidth="1"/>
    <col min="1286" max="1286" width="11.28515625" style="245" customWidth="1"/>
    <col min="1287" max="1288" width="11.42578125" style="245"/>
    <col min="1289" max="1289" width="13.42578125" style="245" customWidth="1"/>
    <col min="1290" max="1290" width="12.140625" style="245" customWidth="1"/>
    <col min="1291" max="1292" width="12.42578125" style="245" customWidth="1"/>
    <col min="1293" max="1293" width="11.42578125" style="245"/>
    <col min="1294" max="1294" width="5.5703125" style="245" customWidth="1"/>
    <col min="1295" max="1295" width="14.140625" style="245" customWidth="1"/>
    <col min="1296" max="1537" width="11.42578125" style="245"/>
    <col min="1538" max="1538" width="10.140625" style="245" customWidth="1"/>
    <col min="1539" max="1539" width="10.5703125" style="245" customWidth="1"/>
    <col min="1540" max="1540" width="12.5703125" style="245" customWidth="1"/>
    <col min="1541" max="1541" width="0" style="245" hidden="1" customWidth="1"/>
    <col min="1542" max="1542" width="11.28515625" style="245" customWidth="1"/>
    <col min="1543" max="1544" width="11.42578125" style="245"/>
    <col min="1545" max="1545" width="13.42578125" style="245" customWidth="1"/>
    <col min="1546" max="1546" width="12.140625" style="245" customWidth="1"/>
    <col min="1547" max="1548" width="12.42578125" style="245" customWidth="1"/>
    <col min="1549" max="1549" width="11.42578125" style="245"/>
    <col min="1550" max="1550" width="5.5703125" style="245" customWidth="1"/>
    <col min="1551" max="1551" width="14.140625" style="245" customWidth="1"/>
    <col min="1552" max="1793" width="11.42578125" style="245"/>
    <col min="1794" max="1794" width="10.140625" style="245" customWidth="1"/>
    <col min="1795" max="1795" width="10.5703125" style="245" customWidth="1"/>
    <col min="1796" max="1796" width="12.5703125" style="245" customWidth="1"/>
    <col min="1797" max="1797" width="0" style="245" hidden="1" customWidth="1"/>
    <col min="1798" max="1798" width="11.28515625" style="245" customWidth="1"/>
    <col min="1799" max="1800" width="11.42578125" style="245"/>
    <col min="1801" max="1801" width="13.42578125" style="245" customWidth="1"/>
    <col min="1802" max="1802" width="12.140625" style="245" customWidth="1"/>
    <col min="1803" max="1804" width="12.42578125" style="245" customWidth="1"/>
    <col min="1805" max="1805" width="11.42578125" style="245"/>
    <col min="1806" max="1806" width="5.5703125" style="245" customWidth="1"/>
    <col min="1807" max="1807" width="14.140625" style="245" customWidth="1"/>
    <col min="1808" max="2049" width="11.42578125" style="245"/>
    <col min="2050" max="2050" width="10.140625" style="245" customWidth="1"/>
    <col min="2051" max="2051" width="10.5703125" style="245" customWidth="1"/>
    <col min="2052" max="2052" width="12.5703125" style="245" customWidth="1"/>
    <col min="2053" max="2053" width="0" style="245" hidden="1" customWidth="1"/>
    <col min="2054" max="2054" width="11.28515625" style="245" customWidth="1"/>
    <col min="2055" max="2056" width="11.42578125" style="245"/>
    <col min="2057" max="2057" width="13.42578125" style="245" customWidth="1"/>
    <col min="2058" max="2058" width="12.140625" style="245" customWidth="1"/>
    <col min="2059" max="2060" width="12.42578125" style="245" customWidth="1"/>
    <col min="2061" max="2061" width="11.42578125" style="245"/>
    <col min="2062" max="2062" width="5.5703125" style="245" customWidth="1"/>
    <col min="2063" max="2063" width="14.140625" style="245" customWidth="1"/>
    <col min="2064" max="2305" width="11.42578125" style="245"/>
    <col min="2306" max="2306" width="10.140625" style="245" customWidth="1"/>
    <col min="2307" max="2307" width="10.5703125" style="245" customWidth="1"/>
    <col min="2308" max="2308" width="12.5703125" style="245" customWidth="1"/>
    <col min="2309" max="2309" width="0" style="245" hidden="1" customWidth="1"/>
    <col min="2310" max="2310" width="11.28515625" style="245" customWidth="1"/>
    <col min="2311" max="2312" width="11.42578125" style="245"/>
    <col min="2313" max="2313" width="13.42578125" style="245" customWidth="1"/>
    <col min="2314" max="2314" width="12.140625" style="245" customWidth="1"/>
    <col min="2315" max="2316" width="12.42578125" style="245" customWidth="1"/>
    <col min="2317" max="2317" width="11.42578125" style="245"/>
    <col min="2318" max="2318" width="5.5703125" style="245" customWidth="1"/>
    <col min="2319" max="2319" width="14.140625" style="245" customWidth="1"/>
    <col min="2320" max="2561" width="11.42578125" style="245"/>
    <col min="2562" max="2562" width="10.140625" style="245" customWidth="1"/>
    <col min="2563" max="2563" width="10.5703125" style="245" customWidth="1"/>
    <col min="2564" max="2564" width="12.5703125" style="245" customWidth="1"/>
    <col min="2565" max="2565" width="0" style="245" hidden="1" customWidth="1"/>
    <col min="2566" max="2566" width="11.28515625" style="245" customWidth="1"/>
    <col min="2567" max="2568" width="11.42578125" style="245"/>
    <col min="2569" max="2569" width="13.42578125" style="245" customWidth="1"/>
    <col min="2570" max="2570" width="12.140625" style="245" customWidth="1"/>
    <col min="2571" max="2572" width="12.42578125" style="245" customWidth="1"/>
    <col min="2573" max="2573" width="11.42578125" style="245"/>
    <col min="2574" max="2574" width="5.5703125" style="245" customWidth="1"/>
    <col min="2575" max="2575" width="14.140625" style="245" customWidth="1"/>
    <col min="2576" max="2817" width="11.42578125" style="245"/>
    <col min="2818" max="2818" width="10.140625" style="245" customWidth="1"/>
    <col min="2819" max="2819" width="10.5703125" style="245" customWidth="1"/>
    <col min="2820" max="2820" width="12.5703125" style="245" customWidth="1"/>
    <col min="2821" max="2821" width="0" style="245" hidden="1" customWidth="1"/>
    <col min="2822" max="2822" width="11.28515625" style="245" customWidth="1"/>
    <col min="2823" max="2824" width="11.42578125" style="245"/>
    <col min="2825" max="2825" width="13.42578125" style="245" customWidth="1"/>
    <col min="2826" max="2826" width="12.140625" style="245" customWidth="1"/>
    <col min="2827" max="2828" width="12.42578125" style="245" customWidth="1"/>
    <col min="2829" max="2829" width="11.42578125" style="245"/>
    <col min="2830" max="2830" width="5.5703125" style="245" customWidth="1"/>
    <col min="2831" max="2831" width="14.140625" style="245" customWidth="1"/>
    <col min="2832" max="3073" width="11.42578125" style="245"/>
    <col min="3074" max="3074" width="10.140625" style="245" customWidth="1"/>
    <col min="3075" max="3075" width="10.5703125" style="245" customWidth="1"/>
    <col min="3076" max="3076" width="12.5703125" style="245" customWidth="1"/>
    <col min="3077" max="3077" width="0" style="245" hidden="1" customWidth="1"/>
    <col min="3078" max="3078" width="11.28515625" style="245" customWidth="1"/>
    <col min="3079" max="3080" width="11.42578125" style="245"/>
    <col min="3081" max="3081" width="13.42578125" style="245" customWidth="1"/>
    <col min="3082" max="3082" width="12.140625" style="245" customWidth="1"/>
    <col min="3083" max="3084" width="12.42578125" style="245" customWidth="1"/>
    <col min="3085" max="3085" width="11.42578125" style="245"/>
    <col min="3086" max="3086" width="5.5703125" style="245" customWidth="1"/>
    <col min="3087" max="3087" width="14.140625" style="245" customWidth="1"/>
    <col min="3088" max="3329" width="11.42578125" style="245"/>
    <col min="3330" max="3330" width="10.140625" style="245" customWidth="1"/>
    <col min="3331" max="3331" width="10.5703125" style="245" customWidth="1"/>
    <col min="3332" max="3332" width="12.5703125" style="245" customWidth="1"/>
    <col min="3333" max="3333" width="0" style="245" hidden="1" customWidth="1"/>
    <col min="3334" max="3334" width="11.28515625" style="245" customWidth="1"/>
    <col min="3335" max="3336" width="11.42578125" style="245"/>
    <col min="3337" max="3337" width="13.42578125" style="245" customWidth="1"/>
    <col min="3338" max="3338" width="12.140625" style="245" customWidth="1"/>
    <col min="3339" max="3340" width="12.42578125" style="245" customWidth="1"/>
    <col min="3341" max="3341" width="11.42578125" style="245"/>
    <col min="3342" max="3342" width="5.5703125" style="245" customWidth="1"/>
    <col min="3343" max="3343" width="14.140625" style="245" customWidth="1"/>
    <col min="3344" max="3585" width="11.42578125" style="245"/>
    <col min="3586" max="3586" width="10.140625" style="245" customWidth="1"/>
    <col min="3587" max="3587" width="10.5703125" style="245" customWidth="1"/>
    <col min="3588" max="3588" width="12.5703125" style="245" customWidth="1"/>
    <col min="3589" max="3589" width="0" style="245" hidden="1" customWidth="1"/>
    <col min="3590" max="3590" width="11.28515625" style="245" customWidth="1"/>
    <col min="3591" max="3592" width="11.42578125" style="245"/>
    <col min="3593" max="3593" width="13.42578125" style="245" customWidth="1"/>
    <col min="3594" max="3594" width="12.140625" style="245" customWidth="1"/>
    <col min="3595" max="3596" width="12.42578125" style="245" customWidth="1"/>
    <col min="3597" max="3597" width="11.42578125" style="245"/>
    <col min="3598" max="3598" width="5.5703125" style="245" customWidth="1"/>
    <col min="3599" max="3599" width="14.140625" style="245" customWidth="1"/>
    <col min="3600" max="3841" width="11.42578125" style="245"/>
    <col min="3842" max="3842" width="10.140625" style="245" customWidth="1"/>
    <col min="3843" max="3843" width="10.5703125" style="245" customWidth="1"/>
    <col min="3844" max="3844" width="12.5703125" style="245" customWidth="1"/>
    <col min="3845" max="3845" width="0" style="245" hidden="1" customWidth="1"/>
    <col min="3846" max="3846" width="11.28515625" style="245" customWidth="1"/>
    <col min="3847" max="3848" width="11.42578125" style="245"/>
    <col min="3849" max="3849" width="13.42578125" style="245" customWidth="1"/>
    <col min="3850" max="3850" width="12.140625" style="245" customWidth="1"/>
    <col min="3851" max="3852" width="12.42578125" style="245" customWidth="1"/>
    <col min="3853" max="3853" width="11.42578125" style="245"/>
    <col min="3854" max="3854" width="5.5703125" style="245" customWidth="1"/>
    <col min="3855" max="3855" width="14.140625" style="245" customWidth="1"/>
    <col min="3856" max="4097" width="11.42578125" style="245"/>
    <col min="4098" max="4098" width="10.140625" style="245" customWidth="1"/>
    <col min="4099" max="4099" width="10.5703125" style="245" customWidth="1"/>
    <col min="4100" max="4100" width="12.5703125" style="245" customWidth="1"/>
    <col min="4101" max="4101" width="0" style="245" hidden="1" customWidth="1"/>
    <col min="4102" max="4102" width="11.28515625" style="245" customWidth="1"/>
    <col min="4103" max="4104" width="11.42578125" style="245"/>
    <col min="4105" max="4105" width="13.42578125" style="245" customWidth="1"/>
    <col min="4106" max="4106" width="12.140625" style="245" customWidth="1"/>
    <col min="4107" max="4108" width="12.42578125" style="245" customWidth="1"/>
    <col min="4109" max="4109" width="11.42578125" style="245"/>
    <col min="4110" max="4110" width="5.5703125" style="245" customWidth="1"/>
    <col min="4111" max="4111" width="14.140625" style="245" customWidth="1"/>
    <col min="4112" max="4353" width="11.42578125" style="245"/>
    <col min="4354" max="4354" width="10.140625" style="245" customWidth="1"/>
    <col min="4355" max="4355" width="10.5703125" style="245" customWidth="1"/>
    <col min="4356" max="4356" width="12.5703125" style="245" customWidth="1"/>
    <col min="4357" max="4357" width="0" style="245" hidden="1" customWidth="1"/>
    <col min="4358" max="4358" width="11.28515625" style="245" customWidth="1"/>
    <col min="4359" max="4360" width="11.42578125" style="245"/>
    <col min="4361" max="4361" width="13.42578125" style="245" customWidth="1"/>
    <col min="4362" max="4362" width="12.140625" style="245" customWidth="1"/>
    <col min="4363" max="4364" width="12.42578125" style="245" customWidth="1"/>
    <col min="4365" max="4365" width="11.42578125" style="245"/>
    <col min="4366" max="4366" width="5.5703125" style="245" customWidth="1"/>
    <col min="4367" max="4367" width="14.140625" style="245" customWidth="1"/>
    <col min="4368" max="4609" width="11.42578125" style="245"/>
    <col min="4610" max="4610" width="10.140625" style="245" customWidth="1"/>
    <col min="4611" max="4611" width="10.5703125" style="245" customWidth="1"/>
    <col min="4612" max="4612" width="12.5703125" style="245" customWidth="1"/>
    <col min="4613" max="4613" width="0" style="245" hidden="1" customWidth="1"/>
    <col min="4614" max="4614" width="11.28515625" style="245" customWidth="1"/>
    <col min="4615" max="4616" width="11.42578125" style="245"/>
    <col min="4617" max="4617" width="13.42578125" style="245" customWidth="1"/>
    <col min="4618" max="4618" width="12.140625" style="245" customWidth="1"/>
    <col min="4619" max="4620" width="12.42578125" style="245" customWidth="1"/>
    <col min="4621" max="4621" width="11.42578125" style="245"/>
    <col min="4622" max="4622" width="5.5703125" style="245" customWidth="1"/>
    <col min="4623" max="4623" width="14.140625" style="245" customWidth="1"/>
    <col min="4624" max="4865" width="11.42578125" style="245"/>
    <col min="4866" max="4866" width="10.140625" style="245" customWidth="1"/>
    <col min="4867" max="4867" width="10.5703125" style="245" customWidth="1"/>
    <col min="4868" max="4868" width="12.5703125" style="245" customWidth="1"/>
    <col min="4869" max="4869" width="0" style="245" hidden="1" customWidth="1"/>
    <col min="4870" max="4870" width="11.28515625" style="245" customWidth="1"/>
    <col min="4871" max="4872" width="11.42578125" style="245"/>
    <col min="4873" max="4873" width="13.42578125" style="245" customWidth="1"/>
    <col min="4874" max="4874" width="12.140625" style="245" customWidth="1"/>
    <col min="4875" max="4876" width="12.42578125" style="245" customWidth="1"/>
    <col min="4877" max="4877" width="11.42578125" style="245"/>
    <col min="4878" max="4878" width="5.5703125" style="245" customWidth="1"/>
    <col min="4879" max="4879" width="14.140625" style="245" customWidth="1"/>
    <col min="4880" max="5121" width="11.42578125" style="245"/>
    <col min="5122" max="5122" width="10.140625" style="245" customWidth="1"/>
    <col min="5123" max="5123" width="10.5703125" style="245" customWidth="1"/>
    <col min="5124" max="5124" width="12.5703125" style="245" customWidth="1"/>
    <col min="5125" max="5125" width="0" style="245" hidden="1" customWidth="1"/>
    <col min="5126" max="5126" width="11.28515625" style="245" customWidth="1"/>
    <col min="5127" max="5128" width="11.42578125" style="245"/>
    <col min="5129" max="5129" width="13.42578125" style="245" customWidth="1"/>
    <col min="5130" max="5130" width="12.140625" style="245" customWidth="1"/>
    <col min="5131" max="5132" width="12.42578125" style="245" customWidth="1"/>
    <col min="5133" max="5133" width="11.42578125" style="245"/>
    <col min="5134" max="5134" width="5.5703125" style="245" customWidth="1"/>
    <col min="5135" max="5135" width="14.140625" style="245" customWidth="1"/>
    <col min="5136" max="5377" width="11.42578125" style="245"/>
    <col min="5378" max="5378" width="10.140625" style="245" customWidth="1"/>
    <col min="5379" max="5379" width="10.5703125" style="245" customWidth="1"/>
    <col min="5380" max="5380" width="12.5703125" style="245" customWidth="1"/>
    <col min="5381" max="5381" width="0" style="245" hidden="1" customWidth="1"/>
    <col min="5382" max="5382" width="11.28515625" style="245" customWidth="1"/>
    <col min="5383" max="5384" width="11.42578125" style="245"/>
    <col min="5385" max="5385" width="13.42578125" style="245" customWidth="1"/>
    <col min="5386" max="5386" width="12.140625" style="245" customWidth="1"/>
    <col min="5387" max="5388" width="12.42578125" style="245" customWidth="1"/>
    <col min="5389" max="5389" width="11.42578125" style="245"/>
    <col min="5390" max="5390" width="5.5703125" style="245" customWidth="1"/>
    <col min="5391" max="5391" width="14.140625" style="245" customWidth="1"/>
    <col min="5392" max="5633" width="11.42578125" style="245"/>
    <col min="5634" max="5634" width="10.140625" style="245" customWidth="1"/>
    <col min="5635" max="5635" width="10.5703125" style="245" customWidth="1"/>
    <col min="5636" max="5636" width="12.5703125" style="245" customWidth="1"/>
    <col min="5637" max="5637" width="0" style="245" hidden="1" customWidth="1"/>
    <col min="5638" max="5638" width="11.28515625" style="245" customWidth="1"/>
    <col min="5639" max="5640" width="11.42578125" style="245"/>
    <col min="5641" max="5641" width="13.42578125" style="245" customWidth="1"/>
    <col min="5642" max="5642" width="12.140625" style="245" customWidth="1"/>
    <col min="5643" max="5644" width="12.42578125" style="245" customWidth="1"/>
    <col min="5645" max="5645" width="11.42578125" style="245"/>
    <col min="5646" max="5646" width="5.5703125" style="245" customWidth="1"/>
    <col min="5647" max="5647" width="14.140625" style="245" customWidth="1"/>
    <col min="5648" max="5889" width="11.42578125" style="245"/>
    <col min="5890" max="5890" width="10.140625" style="245" customWidth="1"/>
    <col min="5891" max="5891" width="10.5703125" style="245" customWidth="1"/>
    <col min="5892" max="5892" width="12.5703125" style="245" customWidth="1"/>
    <col min="5893" max="5893" width="0" style="245" hidden="1" customWidth="1"/>
    <col min="5894" max="5894" width="11.28515625" style="245" customWidth="1"/>
    <col min="5895" max="5896" width="11.42578125" style="245"/>
    <col min="5897" max="5897" width="13.42578125" style="245" customWidth="1"/>
    <col min="5898" max="5898" width="12.140625" style="245" customWidth="1"/>
    <col min="5899" max="5900" width="12.42578125" style="245" customWidth="1"/>
    <col min="5901" max="5901" width="11.42578125" style="245"/>
    <col min="5902" max="5902" width="5.5703125" style="245" customWidth="1"/>
    <col min="5903" max="5903" width="14.140625" style="245" customWidth="1"/>
    <col min="5904" max="6145" width="11.42578125" style="245"/>
    <col min="6146" max="6146" width="10.140625" style="245" customWidth="1"/>
    <col min="6147" max="6147" width="10.5703125" style="245" customWidth="1"/>
    <col min="6148" max="6148" width="12.5703125" style="245" customWidth="1"/>
    <col min="6149" max="6149" width="0" style="245" hidden="1" customWidth="1"/>
    <col min="6150" max="6150" width="11.28515625" style="245" customWidth="1"/>
    <col min="6151" max="6152" width="11.42578125" style="245"/>
    <col min="6153" max="6153" width="13.42578125" style="245" customWidth="1"/>
    <col min="6154" max="6154" width="12.140625" style="245" customWidth="1"/>
    <col min="6155" max="6156" width="12.42578125" style="245" customWidth="1"/>
    <col min="6157" max="6157" width="11.42578125" style="245"/>
    <col min="6158" max="6158" width="5.5703125" style="245" customWidth="1"/>
    <col min="6159" max="6159" width="14.140625" style="245" customWidth="1"/>
    <col min="6160" max="6401" width="11.42578125" style="245"/>
    <col min="6402" max="6402" width="10.140625" style="245" customWidth="1"/>
    <col min="6403" max="6403" width="10.5703125" style="245" customWidth="1"/>
    <col min="6404" max="6404" width="12.5703125" style="245" customWidth="1"/>
    <col min="6405" max="6405" width="0" style="245" hidden="1" customWidth="1"/>
    <col min="6406" max="6406" width="11.28515625" style="245" customWidth="1"/>
    <col min="6407" max="6408" width="11.42578125" style="245"/>
    <col min="6409" max="6409" width="13.42578125" style="245" customWidth="1"/>
    <col min="6410" max="6410" width="12.140625" style="245" customWidth="1"/>
    <col min="6411" max="6412" width="12.42578125" style="245" customWidth="1"/>
    <col min="6413" max="6413" width="11.42578125" style="245"/>
    <col min="6414" max="6414" width="5.5703125" style="245" customWidth="1"/>
    <col min="6415" max="6415" width="14.140625" style="245" customWidth="1"/>
    <col min="6416" max="6657" width="11.42578125" style="245"/>
    <col min="6658" max="6658" width="10.140625" style="245" customWidth="1"/>
    <col min="6659" max="6659" width="10.5703125" style="245" customWidth="1"/>
    <col min="6660" max="6660" width="12.5703125" style="245" customWidth="1"/>
    <col min="6661" max="6661" width="0" style="245" hidden="1" customWidth="1"/>
    <col min="6662" max="6662" width="11.28515625" style="245" customWidth="1"/>
    <col min="6663" max="6664" width="11.42578125" style="245"/>
    <col min="6665" max="6665" width="13.42578125" style="245" customWidth="1"/>
    <col min="6666" max="6666" width="12.140625" style="245" customWidth="1"/>
    <col min="6667" max="6668" width="12.42578125" style="245" customWidth="1"/>
    <col min="6669" max="6669" width="11.42578125" style="245"/>
    <col min="6670" max="6670" width="5.5703125" style="245" customWidth="1"/>
    <col min="6671" max="6671" width="14.140625" style="245" customWidth="1"/>
    <col min="6672" max="6913" width="11.42578125" style="245"/>
    <col min="6914" max="6914" width="10.140625" style="245" customWidth="1"/>
    <col min="6915" max="6915" width="10.5703125" style="245" customWidth="1"/>
    <col min="6916" max="6916" width="12.5703125" style="245" customWidth="1"/>
    <col min="6917" max="6917" width="0" style="245" hidden="1" customWidth="1"/>
    <col min="6918" max="6918" width="11.28515625" style="245" customWidth="1"/>
    <col min="6919" max="6920" width="11.42578125" style="245"/>
    <col min="6921" max="6921" width="13.42578125" style="245" customWidth="1"/>
    <col min="6922" max="6922" width="12.140625" style="245" customWidth="1"/>
    <col min="6923" max="6924" width="12.42578125" style="245" customWidth="1"/>
    <col min="6925" max="6925" width="11.42578125" style="245"/>
    <col min="6926" max="6926" width="5.5703125" style="245" customWidth="1"/>
    <col min="6927" max="6927" width="14.140625" style="245" customWidth="1"/>
    <col min="6928" max="7169" width="11.42578125" style="245"/>
    <col min="7170" max="7170" width="10.140625" style="245" customWidth="1"/>
    <col min="7171" max="7171" width="10.5703125" style="245" customWidth="1"/>
    <col min="7172" max="7172" width="12.5703125" style="245" customWidth="1"/>
    <col min="7173" max="7173" width="0" style="245" hidden="1" customWidth="1"/>
    <col min="7174" max="7174" width="11.28515625" style="245" customWidth="1"/>
    <col min="7175" max="7176" width="11.42578125" style="245"/>
    <col min="7177" max="7177" width="13.42578125" style="245" customWidth="1"/>
    <col min="7178" max="7178" width="12.140625" style="245" customWidth="1"/>
    <col min="7179" max="7180" width="12.42578125" style="245" customWidth="1"/>
    <col min="7181" max="7181" width="11.42578125" style="245"/>
    <col min="7182" max="7182" width="5.5703125" style="245" customWidth="1"/>
    <col min="7183" max="7183" width="14.140625" style="245" customWidth="1"/>
    <col min="7184" max="7425" width="11.42578125" style="245"/>
    <col min="7426" max="7426" width="10.140625" style="245" customWidth="1"/>
    <col min="7427" max="7427" width="10.5703125" style="245" customWidth="1"/>
    <col min="7428" max="7428" width="12.5703125" style="245" customWidth="1"/>
    <col min="7429" max="7429" width="0" style="245" hidden="1" customWidth="1"/>
    <col min="7430" max="7430" width="11.28515625" style="245" customWidth="1"/>
    <col min="7431" max="7432" width="11.42578125" style="245"/>
    <col min="7433" max="7433" width="13.42578125" style="245" customWidth="1"/>
    <col min="7434" max="7434" width="12.140625" style="245" customWidth="1"/>
    <col min="7435" max="7436" width="12.42578125" style="245" customWidth="1"/>
    <col min="7437" max="7437" width="11.42578125" style="245"/>
    <col min="7438" max="7438" width="5.5703125" style="245" customWidth="1"/>
    <col min="7439" max="7439" width="14.140625" style="245" customWidth="1"/>
    <col min="7440" max="7681" width="11.42578125" style="245"/>
    <col min="7682" max="7682" width="10.140625" style="245" customWidth="1"/>
    <col min="7683" max="7683" width="10.5703125" style="245" customWidth="1"/>
    <col min="7684" max="7684" width="12.5703125" style="245" customWidth="1"/>
    <col min="7685" max="7685" width="0" style="245" hidden="1" customWidth="1"/>
    <col min="7686" max="7686" width="11.28515625" style="245" customWidth="1"/>
    <col min="7687" max="7688" width="11.42578125" style="245"/>
    <col min="7689" max="7689" width="13.42578125" style="245" customWidth="1"/>
    <col min="7690" max="7690" width="12.140625" style="245" customWidth="1"/>
    <col min="7691" max="7692" width="12.42578125" style="245" customWidth="1"/>
    <col min="7693" max="7693" width="11.42578125" style="245"/>
    <col min="7694" max="7694" width="5.5703125" style="245" customWidth="1"/>
    <col min="7695" max="7695" width="14.140625" style="245" customWidth="1"/>
    <col min="7696" max="7937" width="11.42578125" style="245"/>
    <col min="7938" max="7938" width="10.140625" style="245" customWidth="1"/>
    <col min="7939" max="7939" width="10.5703125" style="245" customWidth="1"/>
    <col min="7940" max="7940" width="12.5703125" style="245" customWidth="1"/>
    <col min="7941" max="7941" width="0" style="245" hidden="1" customWidth="1"/>
    <col min="7942" max="7942" width="11.28515625" style="245" customWidth="1"/>
    <col min="7943" max="7944" width="11.42578125" style="245"/>
    <col min="7945" max="7945" width="13.42578125" style="245" customWidth="1"/>
    <col min="7946" max="7946" width="12.140625" style="245" customWidth="1"/>
    <col min="7947" max="7948" width="12.42578125" style="245" customWidth="1"/>
    <col min="7949" max="7949" width="11.42578125" style="245"/>
    <col min="7950" max="7950" width="5.5703125" style="245" customWidth="1"/>
    <col min="7951" max="7951" width="14.140625" style="245" customWidth="1"/>
    <col min="7952" max="8193" width="11.42578125" style="245"/>
    <col min="8194" max="8194" width="10.140625" style="245" customWidth="1"/>
    <col min="8195" max="8195" width="10.5703125" style="245" customWidth="1"/>
    <col min="8196" max="8196" width="12.5703125" style="245" customWidth="1"/>
    <col min="8197" max="8197" width="0" style="245" hidden="1" customWidth="1"/>
    <col min="8198" max="8198" width="11.28515625" style="245" customWidth="1"/>
    <col min="8199" max="8200" width="11.42578125" style="245"/>
    <col min="8201" max="8201" width="13.42578125" style="245" customWidth="1"/>
    <col min="8202" max="8202" width="12.140625" style="245" customWidth="1"/>
    <col min="8203" max="8204" width="12.42578125" style="245" customWidth="1"/>
    <col min="8205" max="8205" width="11.42578125" style="245"/>
    <col min="8206" max="8206" width="5.5703125" style="245" customWidth="1"/>
    <col min="8207" max="8207" width="14.140625" style="245" customWidth="1"/>
    <col min="8208" max="8449" width="11.42578125" style="245"/>
    <col min="8450" max="8450" width="10.140625" style="245" customWidth="1"/>
    <col min="8451" max="8451" width="10.5703125" style="245" customWidth="1"/>
    <col min="8452" max="8452" width="12.5703125" style="245" customWidth="1"/>
    <col min="8453" max="8453" width="0" style="245" hidden="1" customWidth="1"/>
    <col min="8454" max="8454" width="11.28515625" style="245" customWidth="1"/>
    <col min="8455" max="8456" width="11.42578125" style="245"/>
    <col min="8457" max="8457" width="13.42578125" style="245" customWidth="1"/>
    <col min="8458" max="8458" width="12.140625" style="245" customWidth="1"/>
    <col min="8459" max="8460" width="12.42578125" style="245" customWidth="1"/>
    <col min="8461" max="8461" width="11.42578125" style="245"/>
    <col min="8462" max="8462" width="5.5703125" style="245" customWidth="1"/>
    <col min="8463" max="8463" width="14.140625" style="245" customWidth="1"/>
    <col min="8464" max="8705" width="11.42578125" style="245"/>
    <col min="8706" max="8706" width="10.140625" style="245" customWidth="1"/>
    <col min="8707" max="8707" width="10.5703125" style="245" customWidth="1"/>
    <col min="8708" max="8708" width="12.5703125" style="245" customWidth="1"/>
    <col min="8709" max="8709" width="0" style="245" hidden="1" customWidth="1"/>
    <col min="8710" max="8710" width="11.28515625" style="245" customWidth="1"/>
    <col min="8711" max="8712" width="11.42578125" style="245"/>
    <col min="8713" max="8713" width="13.42578125" style="245" customWidth="1"/>
    <col min="8714" max="8714" width="12.140625" style="245" customWidth="1"/>
    <col min="8715" max="8716" width="12.42578125" style="245" customWidth="1"/>
    <col min="8717" max="8717" width="11.42578125" style="245"/>
    <col min="8718" max="8718" width="5.5703125" style="245" customWidth="1"/>
    <col min="8719" max="8719" width="14.140625" style="245" customWidth="1"/>
    <col min="8720" max="8961" width="11.42578125" style="245"/>
    <col min="8962" max="8962" width="10.140625" style="245" customWidth="1"/>
    <col min="8963" max="8963" width="10.5703125" style="245" customWidth="1"/>
    <col min="8964" max="8964" width="12.5703125" style="245" customWidth="1"/>
    <col min="8965" max="8965" width="0" style="245" hidden="1" customWidth="1"/>
    <col min="8966" max="8966" width="11.28515625" style="245" customWidth="1"/>
    <col min="8967" max="8968" width="11.42578125" style="245"/>
    <col min="8969" max="8969" width="13.42578125" style="245" customWidth="1"/>
    <col min="8970" max="8970" width="12.140625" style="245" customWidth="1"/>
    <col min="8971" max="8972" width="12.42578125" style="245" customWidth="1"/>
    <col min="8973" max="8973" width="11.42578125" style="245"/>
    <col min="8974" max="8974" width="5.5703125" style="245" customWidth="1"/>
    <col min="8975" max="8975" width="14.140625" style="245" customWidth="1"/>
    <col min="8976" max="9217" width="11.42578125" style="245"/>
    <col min="9218" max="9218" width="10.140625" style="245" customWidth="1"/>
    <col min="9219" max="9219" width="10.5703125" style="245" customWidth="1"/>
    <col min="9220" max="9220" width="12.5703125" style="245" customWidth="1"/>
    <col min="9221" max="9221" width="0" style="245" hidden="1" customWidth="1"/>
    <col min="9222" max="9222" width="11.28515625" style="245" customWidth="1"/>
    <col min="9223" max="9224" width="11.42578125" style="245"/>
    <col min="9225" max="9225" width="13.42578125" style="245" customWidth="1"/>
    <col min="9226" max="9226" width="12.140625" style="245" customWidth="1"/>
    <col min="9227" max="9228" width="12.42578125" style="245" customWidth="1"/>
    <col min="9229" max="9229" width="11.42578125" style="245"/>
    <col min="9230" max="9230" width="5.5703125" style="245" customWidth="1"/>
    <col min="9231" max="9231" width="14.140625" style="245" customWidth="1"/>
    <col min="9232" max="9473" width="11.42578125" style="245"/>
    <col min="9474" max="9474" width="10.140625" style="245" customWidth="1"/>
    <col min="9475" max="9475" width="10.5703125" style="245" customWidth="1"/>
    <col min="9476" max="9476" width="12.5703125" style="245" customWidth="1"/>
    <col min="9477" max="9477" width="0" style="245" hidden="1" customWidth="1"/>
    <col min="9478" max="9478" width="11.28515625" style="245" customWidth="1"/>
    <col min="9479" max="9480" width="11.42578125" style="245"/>
    <col min="9481" max="9481" width="13.42578125" style="245" customWidth="1"/>
    <col min="9482" max="9482" width="12.140625" style="245" customWidth="1"/>
    <col min="9483" max="9484" width="12.42578125" style="245" customWidth="1"/>
    <col min="9485" max="9485" width="11.42578125" style="245"/>
    <col min="9486" max="9486" width="5.5703125" style="245" customWidth="1"/>
    <col min="9487" max="9487" width="14.140625" style="245" customWidth="1"/>
    <col min="9488" max="9729" width="11.42578125" style="245"/>
    <col min="9730" max="9730" width="10.140625" style="245" customWidth="1"/>
    <col min="9731" max="9731" width="10.5703125" style="245" customWidth="1"/>
    <col min="9732" max="9732" width="12.5703125" style="245" customWidth="1"/>
    <col min="9733" max="9733" width="0" style="245" hidden="1" customWidth="1"/>
    <col min="9734" max="9734" width="11.28515625" style="245" customWidth="1"/>
    <col min="9735" max="9736" width="11.42578125" style="245"/>
    <col min="9737" max="9737" width="13.42578125" style="245" customWidth="1"/>
    <col min="9738" max="9738" width="12.140625" style="245" customWidth="1"/>
    <col min="9739" max="9740" width="12.42578125" style="245" customWidth="1"/>
    <col min="9741" max="9741" width="11.42578125" style="245"/>
    <col min="9742" max="9742" width="5.5703125" style="245" customWidth="1"/>
    <col min="9743" max="9743" width="14.140625" style="245" customWidth="1"/>
    <col min="9744" max="9985" width="11.42578125" style="245"/>
    <col min="9986" max="9986" width="10.140625" style="245" customWidth="1"/>
    <col min="9987" max="9987" width="10.5703125" style="245" customWidth="1"/>
    <col min="9988" max="9988" width="12.5703125" style="245" customWidth="1"/>
    <col min="9989" max="9989" width="0" style="245" hidden="1" customWidth="1"/>
    <col min="9990" max="9990" width="11.28515625" style="245" customWidth="1"/>
    <col min="9991" max="9992" width="11.42578125" style="245"/>
    <col min="9993" max="9993" width="13.42578125" style="245" customWidth="1"/>
    <col min="9994" max="9994" width="12.140625" style="245" customWidth="1"/>
    <col min="9995" max="9996" width="12.42578125" style="245" customWidth="1"/>
    <col min="9997" max="9997" width="11.42578125" style="245"/>
    <col min="9998" max="9998" width="5.5703125" style="245" customWidth="1"/>
    <col min="9999" max="9999" width="14.140625" style="245" customWidth="1"/>
    <col min="10000" max="10241" width="11.42578125" style="245"/>
    <col min="10242" max="10242" width="10.140625" style="245" customWidth="1"/>
    <col min="10243" max="10243" width="10.5703125" style="245" customWidth="1"/>
    <col min="10244" max="10244" width="12.5703125" style="245" customWidth="1"/>
    <col min="10245" max="10245" width="0" style="245" hidden="1" customWidth="1"/>
    <col min="10246" max="10246" width="11.28515625" style="245" customWidth="1"/>
    <col min="10247" max="10248" width="11.42578125" style="245"/>
    <col min="10249" max="10249" width="13.42578125" style="245" customWidth="1"/>
    <col min="10250" max="10250" width="12.140625" style="245" customWidth="1"/>
    <col min="10251" max="10252" width="12.42578125" style="245" customWidth="1"/>
    <col min="10253" max="10253" width="11.42578125" style="245"/>
    <col min="10254" max="10254" width="5.5703125" style="245" customWidth="1"/>
    <col min="10255" max="10255" width="14.140625" style="245" customWidth="1"/>
    <col min="10256" max="10497" width="11.42578125" style="245"/>
    <col min="10498" max="10498" width="10.140625" style="245" customWidth="1"/>
    <col min="10499" max="10499" width="10.5703125" style="245" customWidth="1"/>
    <col min="10500" max="10500" width="12.5703125" style="245" customWidth="1"/>
    <col min="10501" max="10501" width="0" style="245" hidden="1" customWidth="1"/>
    <col min="10502" max="10502" width="11.28515625" style="245" customWidth="1"/>
    <col min="10503" max="10504" width="11.42578125" style="245"/>
    <col min="10505" max="10505" width="13.42578125" style="245" customWidth="1"/>
    <col min="10506" max="10506" width="12.140625" style="245" customWidth="1"/>
    <col min="10507" max="10508" width="12.42578125" style="245" customWidth="1"/>
    <col min="10509" max="10509" width="11.42578125" style="245"/>
    <col min="10510" max="10510" width="5.5703125" style="245" customWidth="1"/>
    <col min="10511" max="10511" width="14.140625" style="245" customWidth="1"/>
    <col min="10512" max="10753" width="11.42578125" style="245"/>
    <col min="10754" max="10754" width="10.140625" style="245" customWidth="1"/>
    <col min="10755" max="10755" width="10.5703125" style="245" customWidth="1"/>
    <col min="10756" max="10756" width="12.5703125" style="245" customWidth="1"/>
    <col min="10757" max="10757" width="0" style="245" hidden="1" customWidth="1"/>
    <col min="10758" max="10758" width="11.28515625" style="245" customWidth="1"/>
    <col min="10759" max="10760" width="11.42578125" style="245"/>
    <col min="10761" max="10761" width="13.42578125" style="245" customWidth="1"/>
    <col min="10762" max="10762" width="12.140625" style="245" customWidth="1"/>
    <col min="10763" max="10764" width="12.42578125" style="245" customWidth="1"/>
    <col min="10765" max="10765" width="11.42578125" style="245"/>
    <col min="10766" max="10766" width="5.5703125" style="245" customWidth="1"/>
    <col min="10767" max="10767" width="14.140625" style="245" customWidth="1"/>
    <col min="10768" max="11009" width="11.42578125" style="245"/>
    <col min="11010" max="11010" width="10.140625" style="245" customWidth="1"/>
    <col min="11011" max="11011" width="10.5703125" style="245" customWidth="1"/>
    <col min="11012" max="11012" width="12.5703125" style="245" customWidth="1"/>
    <col min="11013" max="11013" width="0" style="245" hidden="1" customWidth="1"/>
    <col min="11014" max="11014" width="11.28515625" style="245" customWidth="1"/>
    <col min="11015" max="11016" width="11.42578125" style="245"/>
    <col min="11017" max="11017" width="13.42578125" style="245" customWidth="1"/>
    <col min="11018" max="11018" width="12.140625" style="245" customWidth="1"/>
    <col min="11019" max="11020" width="12.42578125" style="245" customWidth="1"/>
    <col min="11021" max="11021" width="11.42578125" style="245"/>
    <col min="11022" max="11022" width="5.5703125" style="245" customWidth="1"/>
    <col min="11023" max="11023" width="14.140625" style="245" customWidth="1"/>
    <col min="11024" max="11265" width="11.42578125" style="245"/>
    <col min="11266" max="11266" width="10.140625" style="245" customWidth="1"/>
    <col min="11267" max="11267" width="10.5703125" style="245" customWidth="1"/>
    <col min="11268" max="11268" width="12.5703125" style="245" customWidth="1"/>
    <col min="11269" max="11269" width="0" style="245" hidden="1" customWidth="1"/>
    <col min="11270" max="11270" width="11.28515625" style="245" customWidth="1"/>
    <col min="11271" max="11272" width="11.42578125" style="245"/>
    <col min="11273" max="11273" width="13.42578125" style="245" customWidth="1"/>
    <col min="11274" max="11274" width="12.140625" style="245" customWidth="1"/>
    <col min="11275" max="11276" width="12.42578125" style="245" customWidth="1"/>
    <col min="11277" max="11277" width="11.42578125" style="245"/>
    <col min="11278" max="11278" width="5.5703125" style="245" customWidth="1"/>
    <col min="11279" max="11279" width="14.140625" style="245" customWidth="1"/>
    <col min="11280" max="11521" width="11.42578125" style="245"/>
    <col min="11522" max="11522" width="10.140625" style="245" customWidth="1"/>
    <col min="11523" max="11523" width="10.5703125" style="245" customWidth="1"/>
    <col min="11524" max="11524" width="12.5703125" style="245" customWidth="1"/>
    <col min="11525" max="11525" width="0" style="245" hidden="1" customWidth="1"/>
    <col min="11526" max="11526" width="11.28515625" style="245" customWidth="1"/>
    <col min="11527" max="11528" width="11.42578125" style="245"/>
    <col min="11529" max="11529" width="13.42578125" style="245" customWidth="1"/>
    <col min="11530" max="11530" width="12.140625" style="245" customWidth="1"/>
    <col min="11531" max="11532" width="12.42578125" style="245" customWidth="1"/>
    <col min="11533" max="11533" width="11.42578125" style="245"/>
    <col min="11534" max="11534" width="5.5703125" style="245" customWidth="1"/>
    <col min="11535" max="11535" width="14.140625" style="245" customWidth="1"/>
    <col min="11536" max="11777" width="11.42578125" style="245"/>
    <col min="11778" max="11778" width="10.140625" style="245" customWidth="1"/>
    <col min="11779" max="11779" width="10.5703125" style="245" customWidth="1"/>
    <col min="11780" max="11780" width="12.5703125" style="245" customWidth="1"/>
    <col min="11781" max="11781" width="0" style="245" hidden="1" customWidth="1"/>
    <col min="11782" max="11782" width="11.28515625" style="245" customWidth="1"/>
    <col min="11783" max="11784" width="11.42578125" style="245"/>
    <col min="11785" max="11785" width="13.42578125" style="245" customWidth="1"/>
    <col min="11786" max="11786" width="12.140625" style="245" customWidth="1"/>
    <col min="11787" max="11788" width="12.42578125" style="245" customWidth="1"/>
    <col min="11789" max="11789" width="11.42578125" style="245"/>
    <col min="11790" max="11790" width="5.5703125" style="245" customWidth="1"/>
    <col min="11791" max="11791" width="14.140625" style="245" customWidth="1"/>
    <col min="11792" max="12033" width="11.42578125" style="245"/>
    <col min="12034" max="12034" width="10.140625" style="245" customWidth="1"/>
    <col min="12035" max="12035" width="10.5703125" style="245" customWidth="1"/>
    <col min="12036" max="12036" width="12.5703125" style="245" customWidth="1"/>
    <col min="12037" max="12037" width="0" style="245" hidden="1" customWidth="1"/>
    <col min="12038" max="12038" width="11.28515625" style="245" customWidth="1"/>
    <col min="12039" max="12040" width="11.42578125" style="245"/>
    <col min="12041" max="12041" width="13.42578125" style="245" customWidth="1"/>
    <col min="12042" max="12042" width="12.140625" style="245" customWidth="1"/>
    <col min="12043" max="12044" width="12.42578125" style="245" customWidth="1"/>
    <col min="12045" max="12045" width="11.42578125" style="245"/>
    <col min="12046" max="12046" width="5.5703125" style="245" customWidth="1"/>
    <col min="12047" max="12047" width="14.140625" style="245" customWidth="1"/>
    <col min="12048" max="12289" width="11.42578125" style="245"/>
    <col min="12290" max="12290" width="10.140625" style="245" customWidth="1"/>
    <col min="12291" max="12291" width="10.5703125" style="245" customWidth="1"/>
    <col min="12292" max="12292" width="12.5703125" style="245" customWidth="1"/>
    <col min="12293" max="12293" width="0" style="245" hidden="1" customWidth="1"/>
    <col min="12294" max="12294" width="11.28515625" style="245" customWidth="1"/>
    <col min="12295" max="12296" width="11.42578125" style="245"/>
    <col min="12297" max="12297" width="13.42578125" style="245" customWidth="1"/>
    <col min="12298" max="12298" width="12.140625" style="245" customWidth="1"/>
    <col min="12299" max="12300" width="12.42578125" style="245" customWidth="1"/>
    <col min="12301" max="12301" width="11.42578125" style="245"/>
    <col min="12302" max="12302" width="5.5703125" style="245" customWidth="1"/>
    <col min="12303" max="12303" width="14.140625" style="245" customWidth="1"/>
    <col min="12304" max="12545" width="11.42578125" style="245"/>
    <col min="12546" max="12546" width="10.140625" style="245" customWidth="1"/>
    <col min="12547" max="12547" width="10.5703125" style="245" customWidth="1"/>
    <col min="12548" max="12548" width="12.5703125" style="245" customWidth="1"/>
    <col min="12549" max="12549" width="0" style="245" hidden="1" customWidth="1"/>
    <col min="12550" max="12550" width="11.28515625" style="245" customWidth="1"/>
    <col min="12551" max="12552" width="11.42578125" style="245"/>
    <col min="12553" max="12553" width="13.42578125" style="245" customWidth="1"/>
    <col min="12554" max="12554" width="12.140625" style="245" customWidth="1"/>
    <col min="12555" max="12556" width="12.42578125" style="245" customWidth="1"/>
    <col min="12557" max="12557" width="11.42578125" style="245"/>
    <col min="12558" max="12558" width="5.5703125" style="245" customWidth="1"/>
    <col min="12559" max="12559" width="14.140625" style="245" customWidth="1"/>
    <col min="12560" max="12801" width="11.42578125" style="245"/>
    <col min="12802" max="12802" width="10.140625" style="245" customWidth="1"/>
    <col min="12803" max="12803" width="10.5703125" style="245" customWidth="1"/>
    <col min="12804" max="12804" width="12.5703125" style="245" customWidth="1"/>
    <col min="12805" max="12805" width="0" style="245" hidden="1" customWidth="1"/>
    <col min="12806" max="12806" width="11.28515625" style="245" customWidth="1"/>
    <col min="12807" max="12808" width="11.42578125" style="245"/>
    <col min="12809" max="12809" width="13.42578125" style="245" customWidth="1"/>
    <col min="12810" max="12810" width="12.140625" style="245" customWidth="1"/>
    <col min="12811" max="12812" width="12.42578125" style="245" customWidth="1"/>
    <col min="12813" max="12813" width="11.42578125" style="245"/>
    <col min="12814" max="12814" width="5.5703125" style="245" customWidth="1"/>
    <col min="12815" max="12815" width="14.140625" style="245" customWidth="1"/>
    <col min="12816" max="13057" width="11.42578125" style="245"/>
    <col min="13058" max="13058" width="10.140625" style="245" customWidth="1"/>
    <col min="13059" max="13059" width="10.5703125" style="245" customWidth="1"/>
    <col min="13060" max="13060" width="12.5703125" style="245" customWidth="1"/>
    <col min="13061" max="13061" width="0" style="245" hidden="1" customWidth="1"/>
    <col min="13062" max="13062" width="11.28515625" style="245" customWidth="1"/>
    <col min="13063" max="13064" width="11.42578125" style="245"/>
    <col min="13065" max="13065" width="13.42578125" style="245" customWidth="1"/>
    <col min="13066" max="13066" width="12.140625" style="245" customWidth="1"/>
    <col min="13067" max="13068" width="12.42578125" style="245" customWidth="1"/>
    <col min="13069" max="13069" width="11.42578125" style="245"/>
    <col min="13070" max="13070" width="5.5703125" style="245" customWidth="1"/>
    <col min="13071" max="13071" width="14.140625" style="245" customWidth="1"/>
    <col min="13072" max="13313" width="11.42578125" style="245"/>
    <col min="13314" max="13314" width="10.140625" style="245" customWidth="1"/>
    <col min="13315" max="13315" width="10.5703125" style="245" customWidth="1"/>
    <col min="13316" max="13316" width="12.5703125" style="245" customWidth="1"/>
    <col min="13317" max="13317" width="0" style="245" hidden="1" customWidth="1"/>
    <col min="13318" max="13318" width="11.28515625" style="245" customWidth="1"/>
    <col min="13319" max="13320" width="11.42578125" style="245"/>
    <col min="13321" max="13321" width="13.42578125" style="245" customWidth="1"/>
    <col min="13322" max="13322" width="12.140625" style="245" customWidth="1"/>
    <col min="13323" max="13324" width="12.42578125" style="245" customWidth="1"/>
    <col min="13325" max="13325" width="11.42578125" style="245"/>
    <col min="13326" max="13326" width="5.5703125" style="245" customWidth="1"/>
    <col min="13327" max="13327" width="14.140625" style="245" customWidth="1"/>
    <col min="13328" max="13569" width="11.42578125" style="245"/>
    <col min="13570" max="13570" width="10.140625" style="245" customWidth="1"/>
    <col min="13571" max="13571" width="10.5703125" style="245" customWidth="1"/>
    <col min="13572" max="13572" width="12.5703125" style="245" customWidth="1"/>
    <col min="13573" max="13573" width="0" style="245" hidden="1" customWidth="1"/>
    <col min="13574" max="13574" width="11.28515625" style="245" customWidth="1"/>
    <col min="13575" max="13576" width="11.42578125" style="245"/>
    <col min="13577" max="13577" width="13.42578125" style="245" customWidth="1"/>
    <col min="13578" max="13578" width="12.140625" style="245" customWidth="1"/>
    <col min="13579" max="13580" width="12.42578125" style="245" customWidth="1"/>
    <col min="13581" max="13581" width="11.42578125" style="245"/>
    <col min="13582" max="13582" width="5.5703125" style="245" customWidth="1"/>
    <col min="13583" max="13583" width="14.140625" style="245" customWidth="1"/>
    <col min="13584" max="13825" width="11.42578125" style="245"/>
    <col min="13826" max="13826" width="10.140625" style="245" customWidth="1"/>
    <col min="13827" max="13827" width="10.5703125" style="245" customWidth="1"/>
    <col min="13828" max="13828" width="12.5703125" style="245" customWidth="1"/>
    <col min="13829" max="13829" width="0" style="245" hidden="1" customWidth="1"/>
    <col min="13830" max="13830" width="11.28515625" style="245" customWidth="1"/>
    <col min="13831" max="13832" width="11.42578125" style="245"/>
    <col min="13833" max="13833" width="13.42578125" style="245" customWidth="1"/>
    <col min="13834" max="13834" width="12.140625" style="245" customWidth="1"/>
    <col min="13835" max="13836" width="12.42578125" style="245" customWidth="1"/>
    <col min="13837" max="13837" width="11.42578125" style="245"/>
    <col min="13838" max="13838" width="5.5703125" style="245" customWidth="1"/>
    <col min="13839" max="13839" width="14.140625" style="245" customWidth="1"/>
    <col min="13840" max="14081" width="11.42578125" style="245"/>
    <col min="14082" max="14082" width="10.140625" style="245" customWidth="1"/>
    <col min="14083" max="14083" width="10.5703125" style="245" customWidth="1"/>
    <col min="14084" max="14084" width="12.5703125" style="245" customWidth="1"/>
    <col min="14085" max="14085" width="0" style="245" hidden="1" customWidth="1"/>
    <col min="14086" max="14086" width="11.28515625" style="245" customWidth="1"/>
    <col min="14087" max="14088" width="11.42578125" style="245"/>
    <col min="14089" max="14089" width="13.42578125" style="245" customWidth="1"/>
    <col min="14090" max="14090" width="12.140625" style="245" customWidth="1"/>
    <col min="14091" max="14092" width="12.42578125" style="245" customWidth="1"/>
    <col min="14093" max="14093" width="11.42578125" style="245"/>
    <col min="14094" max="14094" width="5.5703125" style="245" customWidth="1"/>
    <col min="14095" max="14095" width="14.140625" style="245" customWidth="1"/>
    <col min="14096" max="14337" width="11.42578125" style="245"/>
    <col min="14338" max="14338" width="10.140625" style="245" customWidth="1"/>
    <col min="14339" max="14339" width="10.5703125" style="245" customWidth="1"/>
    <col min="14340" max="14340" width="12.5703125" style="245" customWidth="1"/>
    <col min="14341" max="14341" width="0" style="245" hidden="1" customWidth="1"/>
    <col min="14342" max="14342" width="11.28515625" style="245" customWidth="1"/>
    <col min="14343" max="14344" width="11.42578125" style="245"/>
    <col min="14345" max="14345" width="13.42578125" style="245" customWidth="1"/>
    <col min="14346" max="14346" width="12.140625" style="245" customWidth="1"/>
    <col min="14347" max="14348" width="12.42578125" style="245" customWidth="1"/>
    <col min="14349" max="14349" width="11.42578125" style="245"/>
    <col min="14350" max="14350" width="5.5703125" style="245" customWidth="1"/>
    <col min="14351" max="14351" width="14.140625" style="245" customWidth="1"/>
    <col min="14352" max="14593" width="11.42578125" style="245"/>
    <col min="14594" max="14594" width="10.140625" style="245" customWidth="1"/>
    <col min="14595" max="14595" width="10.5703125" style="245" customWidth="1"/>
    <col min="14596" max="14596" width="12.5703125" style="245" customWidth="1"/>
    <col min="14597" max="14597" width="0" style="245" hidden="1" customWidth="1"/>
    <col min="14598" max="14598" width="11.28515625" style="245" customWidth="1"/>
    <col min="14599" max="14600" width="11.42578125" style="245"/>
    <col min="14601" max="14601" width="13.42578125" style="245" customWidth="1"/>
    <col min="14602" max="14602" width="12.140625" style="245" customWidth="1"/>
    <col min="14603" max="14604" width="12.42578125" style="245" customWidth="1"/>
    <col min="14605" max="14605" width="11.42578125" style="245"/>
    <col min="14606" max="14606" width="5.5703125" style="245" customWidth="1"/>
    <col min="14607" max="14607" width="14.140625" style="245" customWidth="1"/>
    <col min="14608" max="14849" width="11.42578125" style="245"/>
    <col min="14850" max="14850" width="10.140625" style="245" customWidth="1"/>
    <col min="14851" max="14851" width="10.5703125" style="245" customWidth="1"/>
    <col min="14852" max="14852" width="12.5703125" style="245" customWidth="1"/>
    <col min="14853" max="14853" width="0" style="245" hidden="1" customWidth="1"/>
    <col min="14854" max="14854" width="11.28515625" style="245" customWidth="1"/>
    <col min="14855" max="14856" width="11.42578125" style="245"/>
    <col min="14857" max="14857" width="13.42578125" style="245" customWidth="1"/>
    <col min="14858" max="14858" width="12.140625" style="245" customWidth="1"/>
    <col min="14859" max="14860" width="12.42578125" style="245" customWidth="1"/>
    <col min="14861" max="14861" width="11.42578125" style="245"/>
    <col min="14862" max="14862" width="5.5703125" style="245" customWidth="1"/>
    <col min="14863" max="14863" width="14.140625" style="245" customWidth="1"/>
    <col min="14864" max="15105" width="11.42578125" style="245"/>
    <col min="15106" max="15106" width="10.140625" style="245" customWidth="1"/>
    <col min="15107" max="15107" width="10.5703125" style="245" customWidth="1"/>
    <col min="15108" max="15108" width="12.5703125" style="245" customWidth="1"/>
    <col min="15109" max="15109" width="0" style="245" hidden="1" customWidth="1"/>
    <col min="15110" max="15110" width="11.28515625" style="245" customWidth="1"/>
    <col min="15111" max="15112" width="11.42578125" style="245"/>
    <col min="15113" max="15113" width="13.42578125" style="245" customWidth="1"/>
    <col min="15114" max="15114" width="12.140625" style="245" customWidth="1"/>
    <col min="15115" max="15116" width="12.42578125" style="245" customWidth="1"/>
    <col min="15117" max="15117" width="11.42578125" style="245"/>
    <col min="15118" max="15118" width="5.5703125" style="245" customWidth="1"/>
    <col min="15119" max="15119" width="14.140625" style="245" customWidth="1"/>
    <col min="15120" max="15361" width="11.42578125" style="245"/>
    <col min="15362" max="15362" width="10.140625" style="245" customWidth="1"/>
    <col min="15363" max="15363" width="10.5703125" style="245" customWidth="1"/>
    <col min="15364" max="15364" width="12.5703125" style="245" customWidth="1"/>
    <col min="15365" max="15365" width="0" style="245" hidden="1" customWidth="1"/>
    <col min="15366" max="15366" width="11.28515625" style="245" customWidth="1"/>
    <col min="15367" max="15368" width="11.42578125" style="245"/>
    <col min="15369" max="15369" width="13.42578125" style="245" customWidth="1"/>
    <col min="15370" max="15370" width="12.140625" style="245" customWidth="1"/>
    <col min="15371" max="15372" width="12.42578125" style="245" customWidth="1"/>
    <col min="15373" max="15373" width="11.42578125" style="245"/>
    <col min="15374" max="15374" width="5.5703125" style="245" customWidth="1"/>
    <col min="15375" max="15375" width="14.140625" style="245" customWidth="1"/>
    <col min="15376" max="15617" width="11.42578125" style="245"/>
    <col min="15618" max="15618" width="10.140625" style="245" customWidth="1"/>
    <col min="15619" max="15619" width="10.5703125" style="245" customWidth="1"/>
    <col min="15620" max="15620" width="12.5703125" style="245" customWidth="1"/>
    <col min="15621" max="15621" width="0" style="245" hidden="1" customWidth="1"/>
    <col min="15622" max="15622" width="11.28515625" style="245" customWidth="1"/>
    <col min="15623" max="15624" width="11.42578125" style="245"/>
    <col min="15625" max="15625" width="13.42578125" style="245" customWidth="1"/>
    <col min="15626" max="15626" width="12.140625" style="245" customWidth="1"/>
    <col min="15627" max="15628" width="12.42578125" style="245" customWidth="1"/>
    <col min="15629" max="15629" width="11.42578125" style="245"/>
    <col min="15630" max="15630" width="5.5703125" style="245" customWidth="1"/>
    <col min="15631" max="15631" width="14.140625" style="245" customWidth="1"/>
    <col min="15632" max="15873" width="11.42578125" style="245"/>
    <col min="15874" max="15874" width="10.140625" style="245" customWidth="1"/>
    <col min="15875" max="15875" width="10.5703125" style="245" customWidth="1"/>
    <col min="15876" max="15876" width="12.5703125" style="245" customWidth="1"/>
    <col min="15877" max="15877" width="0" style="245" hidden="1" customWidth="1"/>
    <col min="15878" max="15878" width="11.28515625" style="245" customWidth="1"/>
    <col min="15879" max="15880" width="11.42578125" style="245"/>
    <col min="15881" max="15881" width="13.42578125" style="245" customWidth="1"/>
    <col min="15882" max="15882" width="12.140625" style="245" customWidth="1"/>
    <col min="15883" max="15884" width="12.42578125" style="245" customWidth="1"/>
    <col min="15885" max="15885" width="11.42578125" style="245"/>
    <col min="15886" max="15886" width="5.5703125" style="245" customWidth="1"/>
    <col min="15887" max="15887" width="14.140625" style="245" customWidth="1"/>
    <col min="15888" max="16129" width="11.42578125" style="245"/>
    <col min="16130" max="16130" width="10.140625" style="245" customWidth="1"/>
    <col min="16131" max="16131" width="10.5703125" style="245" customWidth="1"/>
    <col min="16132" max="16132" width="12.5703125" style="245" customWidth="1"/>
    <col min="16133" max="16133" width="0" style="245" hidden="1" customWidth="1"/>
    <col min="16134" max="16134" width="11.28515625" style="245" customWidth="1"/>
    <col min="16135" max="16136" width="11.42578125" style="245"/>
    <col min="16137" max="16137" width="13.42578125" style="245" customWidth="1"/>
    <col min="16138" max="16138" width="12.140625" style="245" customWidth="1"/>
    <col min="16139" max="16140" width="12.42578125" style="245" customWidth="1"/>
    <col min="16141" max="16141" width="11.42578125" style="245"/>
    <col min="16142" max="16142" width="5.5703125" style="245" customWidth="1"/>
    <col min="16143" max="16143" width="14.140625" style="245" customWidth="1"/>
    <col min="16144" max="16384" width="11.42578125" style="245"/>
  </cols>
  <sheetData>
    <row r="1" spans="1:17" s="245" customFormat="1" ht="21.75" customHeight="1" thickBot="1" x14ac:dyDescent="0.3">
      <c r="A1" s="240" t="s">
        <v>14</v>
      </c>
      <c r="B1" s="241"/>
      <c r="C1" s="241"/>
      <c r="D1" s="241"/>
      <c r="E1" s="242"/>
      <c r="F1" s="243" t="s">
        <v>15</v>
      </c>
      <c r="G1" s="243"/>
      <c r="H1" s="243"/>
      <c r="I1" s="243"/>
      <c r="J1" s="243"/>
      <c r="K1" s="243"/>
      <c r="L1" s="243"/>
      <c r="M1" s="243"/>
      <c r="N1" s="243"/>
      <c r="O1" s="244"/>
    </row>
    <row r="2" spans="1:17" s="245" customFormat="1" ht="45" customHeight="1" thickBot="1" x14ac:dyDescent="0.3">
      <c r="A2" s="246"/>
      <c r="B2" s="247"/>
      <c r="C2" s="247"/>
      <c r="D2" s="247"/>
      <c r="E2" s="248"/>
      <c r="F2" s="243" t="s">
        <v>16</v>
      </c>
      <c r="G2" s="243"/>
      <c r="H2" s="243"/>
      <c r="I2" s="243"/>
      <c r="J2" s="243"/>
      <c r="K2" s="243"/>
      <c r="L2" s="243"/>
      <c r="M2" s="243"/>
      <c r="N2" s="243"/>
      <c r="O2" s="244"/>
      <c r="Q2" s="249"/>
    </row>
    <row r="3" spans="1:17" s="255" customFormat="1" ht="19.5" customHeight="1" thickBot="1" x14ac:dyDescent="0.3">
      <c r="A3" s="250"/>
      <c r="B3" s="251"/>
      <c r="C3" s="251"/>
      <c r="D3" s="251"/>
      <c r="E3" s="252"/>
      <c r="F3" s="253" t="s">
        <v>17</v>
      </c>
      <c r="G3" s="253"/>
      <c r="H3" s="253"/>
      <c r="I3" s="253"/>
      <c r="J3" s="253"/>
      <c r="K3" s="253"/>
      <c r="L3" s="253"/>
      <c r="M3" s="253"/>
      <c r="N3" s="253"/>
      <c r="O3" s="254"/>
      <c r="Q3" s="256"/>
    </row>
    <row r="4" spans="1:17" s="255" customFormat="1" ht="15.75" x14ac:dyDescent="0.25">
      <c r="A4" s="63" t="s">
        <v>18</v>
      </c>
      <c r="B4" s="64"/>
      <c r="C4" s="64"/>
      <c r="D4" s="64"/>
      <c r="E4" s="65" t="s">
        <v>48</v>
      </c>
      <c r="F4" s="65"/>
      <c r="G4" s="65"/>
      <c r="H4" s="66"/>
      <c r="I4" s="66"/>
      <c r="J4" s="66"/>
      <c r="K4" s="66"/>
      <c r="L4" s="66"/>
      <c r="M4" s="66"/>
      <c r="N4" s="66"/>
      <c r="O4" s="67"/>
    </row>
    <row r="5" spans="1:17" s="255" customFormat="1" ht="15.75" x14ac:dyDescent="0.25">
      <c r="A5" s="68" t="s">
        <v>19</v>
      </c>
      <c r="B5" s="69"/>
      <c r="C5" s="69"/>
      <c r="D5" s="69"/>
      <c r="E5" s="70" t="s">
        <v>51</v>
      </c>
      <c r="F5" s="70"/>
      <c r="G5" s="70"/>
      <c r="H5" s="71"/>
      <c r="I5" s="71"/>
      <c r="J5" s="71"/>
      <c r="K5" s="71"/>
      <c r="L5" s="71"/>
      <c r="M5" s="71"/>
      <c r="N5" s="71"/>
      <c r="O5" s="72"/>
    </row>
    <row r="6" spans="1:17" s="255" customFormat="1" ht="15.75" x14ac:dyDescent="0.25">
      <c r="A6" s="68" t="s">
        <v>20</v>
      </c>
      <c r="B6" s="69"/>
      <c r="C6" s="69"/>
      <c r="D6" s="69"/>
      <c r="E6" s="73" t="s">
        <v>50</v>
      </c>
      <c r="F6" s="71"/>
      <c r="G6" s="71"/>
      <c r="H6" s="71"/>
      <c r="I6" s="71"/>
      <c r="J6" s="71"/>
      <c r="K6" s="71"/>
      <c r="L6" s="71"/>
      <c r="M6" s="71"/>
      <c r="N6" s="71"/>
      <c r="O6" s="72"/>
    </row>
    <row r="7" spans="1:17" s="255" customFormat="1" ht="16.5" thickBot="1" x14ac:dyDescent="0.3">
      <c r="A7" s="74"/>
      <c r="B7" s="75"/>
      <c r="C7" s="75"/>
      <c r="D7" s="75"/>
      <c r="E7" s="73"/>
      <c r="F7" s="76"/>
      <c r="G7" s="76"/>
      <c r="H7" s="76"/>
      <c r="I7" s="76"/>
      <c r="J7" s="76"/>
      <c r="K7" s="76"/>
      <c r="L7" s="76"/>
      <c r="M7" s="76"/>
      <c r="N7" s="76"/>
      <c r="O7" s="77"/>
    </row>
    <row r="8" spans="1:17" s="245" customFormat="1" ht="27" thickBot="1" x14ac:dyDescent="0.3">
      <c r="A8" s="78" t="s">
        <v>21</v>
      </c>
      <c r="B8" s="79"/>
      <c r="C8" s="79"/>
      <c r="D8" s="79"/>
      <c r="E8" s="79"/>
      <c r="F8" s="79"/>
      <c r="G8" s="79"/>
      <c r="H8" s="79"/>
      <c r="I8" s="79"/>
      <c r="J8" s="79"/>
      <c r="K8" s="79"/>
      <c r="L8" s="79"/>
      <c r="M8" s="79"/>
      <c r="N8" s="79"/>
      <c r="O8" s="80"/>
    </row>
    <row r="9" spans="1:17" s="245" customFormat="1" ht="15" customHeight="1" x14ac:dyDescent="0.25">
      <c r="A9" s="81" t="s">
        <v>22</v>
      </c>
      <c r="B9" s="82"/>
      <c r="C9" s="83" t="s">
        <v>23</v>
      </c>
      <c r="D9" s="84"/>
      <c r="E9" s="85" t="s">
        <v>24</v>
      </c>
      <c r="F9" s="86"/>
      <c r="G9" s="85" t="s">
        <v>25</v>
      </c>
      <c r="H9" s="86"/>
      <c r="I9" s="87" t="s">
        <v>26</v>
      </c>
      <c r="J9" s="87" t="s">
        <v>27</v>
      </c>
      <c r="K9" s="87" t="s">
        <v>28</v>
      </c>
      <c r="L9" s="88" t="s">
        <v>29</v>
      </c>
      <c r="M9" s="89"/>
      <c r="N9" s="89"/>
      <c r="O9" s="90" t="s">
        <v>30</v>
      </c>
    </row>
    <row r="10" spans="1:17" s="245" customFormat="1" ht="31.5" customHeight="1" thickBot="1" x14ac:dyDescent="0.3">
      <c r="A10" s="91"/>
      <c r="B10" s="92"/>
      <c r="C10" s="93"/>
      <c r="D10" s="94"/>
      <c r="E10" s="93"/>
      <c r="F10" s="95"/>
      <c r="G10" s="93"/>
      <c r="H10" s="95"/>
      <c r="I10" s="96"/>
      <c r="J10" s="96"/>
      <c r="K10" s="96"/>
      <c r="L10" s="97"/>
      <c r="M10" s="98"/>
      <c r="N10" s="98"/>
      <c r="O10" s="99"/>
    </row>
    <row r="11" spans="1:17" s="245" customFormat="1" ht="44.25" customHeight="1" thickBot="1" x14ac:dyDescent="0.3">
      <c r="A11" s="100" t="s">
        <v>55</v>
      </c>
      <c r="B11" s="101"/>
      <c r="C11" s="32">
        <f>O15</f>
        <v>4</v>
      </c>
      <c r="D11" s="33"/>
      <c r="E11" s="61">
        <f>O17</f>
        <v>0</v>
      </c>
      <c r="F11" s="62"/>
      <c r="G11" s="61">
        <f>O19</f>
        <v>3</v>
      </c>
      <c r="H11" s="62"/>
      <c r="I11" s="8">
        <f>O21</f>
        <v>0</v>
      </c>
      <c r="J11" s="8">
        <f>O28</f>
        <v>4.7799999999999994</v>
      </c>
      <c r="K11" s="8">
        <f>O33</f>
        <v>8.07</v>
      </c>
      <c r="L11" s="9">
        <f>O38</f>
        <v>0.5</v>
      </c>
      <c r="M11" s="10"/>
      <c r="N11" s="10"/>
      <c r="O11" s="11">
        <f>IF( SUM(C11:L11)&lt;=40,SUM(C11:L11),"EXCEDE LOS 40 PUNTOS")</f>
        <v>20.350000000000001</v>
      </c>
    </row>
    <row r="12" spans="1:17" s="245" customFormat="1" ht="16.5" thickTop="1" thickBot="1" x14ac:dyDescent="0.3">
      <c r="A12" s="102"/>
      <c r="B12" s="73"/>
      <c r="C12" s="73"/>
      <c r="D12" s="73"/>
      <c r="E12" s="73"/>
      <c r="F12" s="73"/>
      <c r="G12" s="73"/>
      <c r="H12" s="73"/>
      <c r="I12" s="73"/>
      <c r="J12" s="73"/>
      <c r="K12" s="73"/>
      <c r="L12" s="73"/>
      <c r="M12" s="73"/>
      <c r="N12" s="73"/>
      <c r="O12" s="103"/>
    </row>
    <row r="13" spans="1:17" s="245" customFormat="1" ht="18.75" thickBot="1" x14ac:dyDescent="0.3">
      <c r="A13" s="104" t="s">
        <v>31</v>
      </c>
      <c r="B13" s="105"/>
      <c r="C13" s="105"/>
      <c r="D13" s="105"/>
      <c r="E13" s="105"/>
      <c r="F13" s="105"/>
      <c r="G13" s="105"/>
      <c r="H13" s="105"/>
      <c r="I13" s="105"/>
      <c r="J13" s="105"/>
      <c r="K13" s="105"/>
      <c r="L13" s="105"/>
      <c r="M13" s="105"/>
      <c r="N13" s="106"/>
      <c r="O13" s="107" t="s">
        <v>32</v>
      </c>
    </row>
    <row r="14" spans="1:17" s="245" customFormat="1" ht="24" thickBot="1" x14ac:dyDescent="0.3">
      <c r="A14" s="108" t="s">
        <v>33</v>
      </c>
      <c r="B14" s="109"/>
      <c r="C14" s="109"/>
      <c r="D14" s="109"/>
      <c r="E14" s="109"/>
      <c r="F14" s="109"/>
      <c r="G14" s="109"/>
      <c r="H14" s="109"/>
      <c r="I14" s="109"/>
      <c r="J14" s="109"/>
      <c r="K14" s="109"/>
      <c r="L14" s="109"/>
      <c r="M14" s="110"/>
      <c r="N14" s="73"/>
      <c r="O14" s="103"/>
    </row>
    <row r="15" spans="1:17" s="245" customFormat="1" ht="31.5" customHeight="1" thickBot="1" x14ac:dyDescent="0.3">
      <c r="A15" s="111" t="s">
        <v>34</v>
      </c>
      <c r="B15" s="112"/>
      <c r="C15" s="113"/>
      <c r="D15" s="114" t="s">
        <v>67</v>
      </c>
      <c r="E15" s="115"/>
      <c r="F15" s="115"/>
      <c r="G15" s="115"/>
      <c r="H15" s="115"/>
      <c r="I15" s="115"/>
      <c r="J15" s="115"/>
      <c r="K15" s="115"/>
      <c r="L15" s="115"/>
      <c r="M15" s="116"/>
      <c r="N15" s="117"/>
      <c r="O15" s="24">
        <v>4</v>
      </c>
    </row>
    <row r="16" spans="1:17" s="245" customFormat="1" ht="15.75" thickBot="1" x14ac:dyDescent="0.3">
      <c r="A16" s="118"/>
      <c r="B16" s="73"/>
      <c r="C16" s="73"/>
      <c r="D16" s="119"/>
      <c r="E16" s="73"/>
      <c r="F16" s="73"/>
      <c r="G16" s="73"/>
      <c r="H16" s="73"/>
      <c r="I16" s="73"/>
      <c r="J16" s="73"/>
      <c r="K16" s="73"/>
      <c r="L16" s="73"/>
      <c r="M16" s="73"/>
      <c r="N16" s="73"/>
      <c r="O16" s="120"/>
    </row>
    <row r="17" spans="1:18" s="245" customFormat="1" ht="40.5" customHeight="1" thickBot="1" x14ac:dyDescent="0.3">
      <c r="A17" s="121" t="s">
        <v>35</v>
      </c>
      <c r="B17" s="122"/>
      <c r="C17" s="73"/>
      <c r="D17" s="123"/>
      <c r="E17" s="124"/>
      <c r="F17" s="125"/>
      <c r="G17" s="125"/>
      <c r="H17" s="125"/>
      <c r="I17" s="125"/>
      <c r="J17" s="125"/>
      <c r="K17" s="125"/>
      <c r="L17" s="125"/>
      <c r="M17" s="126"/>
      <c r="N17" s="117"/>
      <c r="O17" s="24"/>
    </row>
    <row r="18" spans="1:18" s="245" customFormat="1" ht="15.75" thickBot="1" x14ac:dyDescent="0.3">
      <c r="A18" s="118"/>
      <c r="B18" s="73"/>
      <c r="C18" s="73"/>
      <c r="D18" s="119"/>
      <c r="E18" s="73"/>
      <c r="F18" s="73"/>
      <c r="G18" s="73"/>
      <c r="H18" s="73"/>
      <c r="I18" s="73"/>
      <c r="J18" s="73"/>
      <c r="K18" s="73"/>
      <c r="L18" s="73"/>
      <c r="M18" s="73"/>
      <c r="N18" s="73"/>
      <c r="O18" s="120"/>
    </row>
    <row r="19" spans="1:18" s="245" customFormat="1" ht="40.5" customHeight="1" thickBot="1" x14ac:dyDescent="0.3">
      <c r="A19" s="121" t="s">
        <v>36</v>
      </c>
      <c r="B19" s="122"/>
      <c r="C19" s="113"/>
      <c r="D19" s="127"/>
      <c r="E19" s="125" t="s">
        <v>85</v>
      </c>
      <c r="F19" s="125"/>
      <c r="G19" s="125"/>
      <c r="H19" s="125"/>
      <c r="I19" s="125"/>
      <c r="J19" s="125"/>
      <c r="K19" s="125"/>
      <c r="L19" s="125"/>
      <c r="M19" s="126"/>
      <c r="N19" s="117"/>
      <c r="O19" s="24">
        <v>3</v>
      </c>
    </row>
    <row r="20" spans="1:18" s="245" customFormat="1" ht="15.75" thickBot="1" x14ac:dyDescent="0.3">
      <c r="A20" s="118"/>
      <c r="B20" s="73"/>
      <c r="C20" s="73"/>
      <c r="D20" s="73"/>
      <c r="E20" s="73"/>
      <c r="F20" s="73"/>
      <c r="G20" s="73"/>
      <c r="H20" s="73"/>
      <c r="I20" s="73"/>
      <c r="J20" s="73"/>
      <c r="K20" s="73"/>
      <c r="L20" s="73"/>
      <c r="M20" s="73"/>
      <c r="N20" s="73"/>
      <c r="O20" s="120"/>
    </row>
    <row r="21" spans="1:18" s="245" customFormat="1" ht="48.75" customHeight="1" thickBot="1" x14ac:dyDescent="0.3">
      <c r="A21" s="121" t="s">
        <v>37</v>
      </c>
      <c r="B21" s="122"/>
      <c r="C21" s="113"/>
      <c r="D21" s="128"/>
      <c r="E21" s="129"/>
      <c r="F21" s="129"/>
      <c r="G21" s="129"/>
      <c r="H21" s="129"/>
      <c r="I21" s="129"/>
      <c r="J21" s="129"/>
      <c r="K21" s="129"/>
      <c r="L21" s="129"/>
      <c r="M21" s="130"/>
      <c r="N21" s="117"/>
      <c r="O21" s="24"/>
    </row>
    <row r="22" spans="1:18" s="245" customFormat="1" ht="16.5" thickBot="1" x14ac:dyDescent="0.3">
      <c r="A22" s="131"/>
      <c r="B22" s="132"/>
      <c r="C22" s="133"/>
      <c r="D22" s="134"/>
      <c r="E22" s="134"/>
      <c r="F22" s="134"/>
      <c r="G22" s="134"/>
      <c r="H22" s="134"/>
      <c r="I22" s="134"/>
      <c r="J22" s="134"/>
      <c r="K22" s="134"/>
      <c r="L22" s="134"/>
      <c r="M22" s="134"/>
      <c r="N22" s="133"/>
      <c r="O22" s="120"/>
    </row>
    <row r="23" spans="1:18" s="245" customFormat="1" ht="19.5" thickTop="1" thickBot="1" x14ac:dyDescent="0.3">
      <c r="A23" s="135" t="s">
        <v>38</v>
      </c>
      <c r="B23" s="136"/>
      <c r="C23" s="136"/>
      <c r="D23" s="136"/>
      <c r="E23" s="136"/>
      <c r="F23" s="136"/>
      <c r="G23" s="136"/>
      <c r="H23" s="136"/>
      <c r="I23" s="136"/>
      <c r="J23" s="136"/>
      <c r="K23" s="136"/>
      <c r="L23" s="136"/>
      <c r="M23" s="137"/>
      <c r="N23" s="73"/>
      <c r="O23" s="138">
        <f>IF( SUM(O15:O21)&lt;=10,SUM(O15:O21),"EXCEDE LOS 10 PUNTOS VALIDOS")</f>
        <v>7</v>
      </c>
    </row>
    <row r="24" spans="1:18" s="245" customFormat="1" ht="18.75" thickBot="1" x14ac:dyDescent="0.3">
      <c r="A24" s="139"/>
      <c r="B24" s="140"/>
      <c r="C24" s="140"/>
      <c r="D24" s="140"/>
      <c r="E24" s="140"/>
      <c r="F24" s="140"/>
      <c r="G24" s="140"/>
      <c r="H24" s="140"/>
      <c r="I24" s="140"/>
      <c r="J24" s="140"/>
      <c r="K24" s="140"/>
      <c r="L24" s="140"/>
      <c r="M24" s="140"/>
      <c r="N24" s="73"/>
      <c r="O24" s="120"/>
    </row>
    <row r="25" spans="1:18" s="245" customFormat="1" ht="24" thickBot="1" x14ac:dyDescent="0.3">
      <c r="A25" s="108" t="s">
        <v>39</v>
      </c>
      <c r="B25" s="109"/>
      <c r="C25" s="109"/>
      <c r="D25" s="109"/>
      <c r="E25" s="109"/>
      <c r="F25" s="109"/>
      <c r="G25" s="109"/>
      <c r="H25" s="109"/>
      <c r="I25" s="109"/>
      <c r="J25" s="109"/>
      <c r="K25" s="109"/>
      <c r="L25" s="109"/>
      <c r="M25" s="110"/>
      <c r="N25" s="73"/>
      <c r="O25" s="120"/>
    </row>
    <row r="26" spans="1:18" s="245" customFormat="1" ht="409.5" customHeight="1" thickBot="1" x14ac:dyDescent="0.3">
      <c r="A26" s="111" t="s">
        <v>40</v>
      </c>
      <c r="B26" s="112"/>
      <c r="C26" s="113"/>
      <c r="D26" s="264" t="s">
        <v>109</v>
      </c>
      <c r="E26" s="265"/>
      <c r="F26" s="265"/>
      <c r="G26" s="265"/>
      <c r="H26" s="265"/>
      <c r="I26" s="265"/>
      <c r="J26" s="265"/>
      <c r="K26" s="265"/>
      <c r="L26" s="265"/>
      <c r="M26" s="266"/>
      <c r="N26" s="117"/>
      <c r="O26" s="24">
        <f>0.83+0.17+2.03+1.75</f>
        <v>4.7799999999999994</v>
      </c>
      <c r="Q26" s="257"/>
      <c r="R26" s="257"/>
    </row>
    <row r="27" spans="1:18" s="245" customFormat="1" ht="16.5" thickBot="1" x14ac:dyDescent="0.3">
      <c r="A27" s="131"/>
      <c r="B27" s="132"/>
      <c r="C27" s="133"/>
      <c r="D27" s="134"/>
      <c r="E27" s="134"/>
      <c r="F27" s="134"/>
      <c r="G27" s="134"/>
      <c r="H27" s="134"/>
      <c r="I27" s="134"/>
      <c r="J27" s="134"/>
      <c r="K27" s="134"/>
      <c r="L27" s="134"/>
      <c r="M27" s="134"/>
      <c r="N27" s="133"/>
      <c r="O27" s="120"/>
      <c r="P27" s="262"/>
    </row>
    <row r="28" spans="1:18" s="245" customFormat="1" ht="19.5" thickTop="1" thickBot="1" x14ac:dyDescent="0.3">
      <c r="A28" s="135" t="s">
        <v>41</v>
      </c>
      <c r="B28" s="136"/>
      <c r="C28" s="136"/>
      <c r="D28" s="136"/>
      <c r="E28" s="136"/>
      <c r="F28" s="136"/>
      <c r="G28" s="136"/>
      <c r="H28" s="136"/>
      <c r="I28" s="136"/>
      <c r="J28" s="136"/>
      <c r="K28" s="136"/>
      <c r="L28" s="136"/>
      <c r="M28" s="137"/>
      <c r="N28" s="133"/>
      <c r="O28" s="138">
        <f>IF(O26&lt;=10,O26,"EXCEDE LOS 10 PUNTOS PERMITIDOS")</f>
        <v>4.7799999999999994</v>
      </c>
      <c r="Q28" s="257"/>
      <c r="R28" s="257"/>
    </row>
    <row r="29" spans="1:18" s="245" customFormat="1" ht="15.75" thickBot="1" x14ac:dyDescent="0.3">
      <c r="A29" s="142"/>
      <c r="B29" s="143"/>
      <c r="C29" s="143"/>
      <c r="D29" s="143"/>
      <c r="E29" s="143"/>
      <c r="F29" s="143"/>
      <c r="G29" s="143"/>
      <c r="H29" s="143"/>
      <c r="I29" s="143"/>
      <c r="J29" s="143"/>
      <c r="K29" s="143"/>
      <c r="L29" s="143"/>
      <c r="M29" s="143"/>
      <c r="N29" s="143"/>
      <c r="O29" s="120"/>
    </row>
    <row r="30" spans="1:18" s="245" customFormat="1" ht="24" thickBot="1" x14ac:dyDescent="0.3">
      <c r="A30" s="108" t="s">
        <v>42</v>
      </c>
      <c r="B30" s="109"/>
      <c r="C30" s="109"/>
      <c r="D30" s="109"/>
      <c r="E30" s="109"/>
      <c r="F30" s="109"/>
      <c r="G30" s="109"/>
      <c r="H30" s="109"/>
      <c r="I30" s="109"/>
      <c r="J30" s="109"/>
      <c r="K30" s="109"/>
      <c r="L30" s="109"/>
      <c r="M30" s="110"/>
      <c r="N30" s="143"/>
      <c r="O30" s="120"/>
    </row>
    <row r="31" spans="1:18" s="245" customFormat="1" ht="409.5" customHeight="1" thickBot="1" x14ac:dyDescent="0.3">
      <c r="A31" s="111" t="s">
        <v>43</v>
      </c>
      <c r="B31" s="112"/>
      <c r="C31" s="113"/>
      <c r="D31" s="114" t="s">
        <v>108</v>
      </c>
      <c r="E31" s="115"/>
      <c r="F31" s="115"/>
      <c r="G31" s="115"/>
      <c r="H31" s="115"/>
      <c r="I31" s="115"/>
      <c r="J31" s="115"/>
      <c r="K31" s="115"/>
      <c r="L31" s="115"/>
      <c r="M31" s="116"/>
      <c r="N31" s="117"/>
      <c r="O31" s="24">
        <f>0.08+0.04+6.82+1.13</f>
        <v>8.07</v>
      </c>
      <c r="R31" s="262"/>
    </row>
    <row r="32" spans="1:18" s="245" customFormat="1" ht="15.75" thickBot="1" x14ac:dyDescent="0.3">
      <c r="A32" s="144"/>
      <c r="B32" s="73"/>
      <c r="C32" s="73"/>
      <c r="D32" s="73"/>
      <c r="E32" s="73"/>
      <c r="F32" s="73"/>
      <c r="G32" s="73"/>
      <c r="H32" s="73"/>
      <c r="I32" s="73"/>
      <c r="J32" s="73"/>
      <c r="K32" s="73"/>
      <c r="L32" s="73"/>
      <c r="M32" s="73"/>
      <c r="N32" s="73"/>
      <c r="O32" s="120"/>
    </row>
    <row r="33" spans="1:26" s="245" customFormat="1" ht="19.5" thickTop="1" thickBot="1" x14ac:dyDescent="0.3">
      <c r="A33" s="135" t="s">
        <v>44</v>
      </c>
      <c r="B33" s="136"/>
      <c r="C33" s="136"/>
      <c r="D33" s="136"/>
      <c r="E33" s="136"/>
      <c r="F33" s="136"/>
      <c r="G33" s="136"/>
      <c r="H33" s="136"/>
      <c r="I33" s="136"/>
      <c r="J33" s="136"/>
      <c r="K33" s="136"/>
      <c r="L33" s="136"/>
      <c r="M33" s="137"/>
      <c r="N33" s="133"/>
      <c r="O33" s="138">
        <f>IF(O31&lt;=10,O31,"EXCEDE LOS 10 PUNTOS PERMITIDOS")</f>
        <v>8.07</v>
      </c>
    </row>
    <row r="34" spans="1:26" s="245" customFormat="1" ht="15.75" thickBot="1" x14ac:dyDescent="0.3">
      <c r="A34" s="144"/>
      <c r="B34" s="73"/>
      <c r="C34" s="73"/>
      <c r="D34" s="73"/>
      <c r="E34" s="73"/>
      <c r="F34" s="73"/>
      <c r="G34" s="73"/>
      <c r="H34" s="73"/>
      <c r="I34" s="73"/>
      <c r="J34" s="73"/>
      <c r="K34" s="73"/>
      <c r="L34" s="73"/>
      <c r="M34" s="73"/>
      <c r="N34" s="73"/>
      <c r="O34" s="120"/>
    </row>
    <row r="35" spans="1:26" s="245" customFormat="1" ht="24" thickBot="1" x14ac:dyDescent="0.3">
      <c r="A35" s="108" t="s">
        <v>45</v>
      </c>
      <c r="B35" s="109"/>
      <c r="C35" s="109"/>
      <c r="D35" s="109"/>
      <c r="E35" s="109"/>
      <c r="F35" s="109"/>
      <c r="G35" s="109"/>
      <c r="H35" s="109"/>
      <c r="I35" s="109"/>
      <c r="J35" s="109"/>
      <c r="K35" s="109"/>
      <c r="L35" s="109"/>
      <c r="M35" s="110"/>
      <c r="N35" s="73"/>
      <c r="O35" s="120"/>
    </row>
    <row r="36" spans="1:26" s="245" customFormat="1" ht="240" customHeight="1" thickBot="1" x14ac:dyDescent="0.3">
      <c r="A36" s="121" t="s">
        <v>46</v>
      </c>
      <c r="B36" s="122"/>
      <c r="C36" s="113"/>
      <c r="D36" s="114" t="s">
        <v>100</v>
      </c>
      <c r="E36" s="115"/>
      <c r="F36" s="115"/>
      <c r="G36" s="115"/>
      <c r="H36" s="115"/>
      <c r="I36" s="115"/>
      <c r="J36" s="115"/>
      <c r="K36" s="115"/>
      <c r="L36" s="115"/>
      <c r="M36" s="116"/>
      <c r="N36" s="117"/>
      <c r="O36" s="24">
        <v>0.5</v>
      </c>
    </row>
    <row r="37" spans="1:26" s="245" customFormat="1" ht="16.5" thickBot="1" x14ac:dyDescent="0.3">
      <c r="A37" s="131"/>
      <c r="B37" s="132"/>
      <c r="C37" s="133"/>
      <c r="D37" s="134"/>
      <c r="E37" s="134"/>
      <c r="F37" s="134"/>
      <c r="G37" s="134"/>
      <c r="H37" s="134"/>
      <c r="I37" s="134"/>
      <c r="J37" s="134"/>
      <c r="K37" s="134"/>
      <c r="L37" s="134"/>
      <c r="M37" s="134"/>
      <c r="N37" s="133"/>
      <c r="O37" s="120"/>
    </row>
    <row r="38" spans="1:26" s="245" customFormat="1" ht="19.5" thickTop="1" thickBot="1" x14ac:dyDescent="0.3">
      <c r="A38" s="135" t="s">
        <v>47</v>
      </c>
      <c r="B38" s="136"/>
      <c r="C38" s="136"/>
      <c r="D38" s="136"/>
      <c r="E38" s="136"/>
      <c r="F38" s="136"/>
      <c r="G38" s="136"/>
      <c r="H38" s="136"/>
      <c r="I38" s="136"/>
      <c r="J38" s="136"/>
      <c r="K38" s="136"/>
      <c r="L38" s="136"/>
      <c r="M38" s="137"/>
      <c r="N38" s="133"/>
      <c r="O38" s="138">
        <f>IF(O36&lt;=10,O36,"EXCEDE LOS 10 PUNTOS PERMITIDOS")</f>
        <v>0.5</v>
      </c>
    </row>
    <row r="39" spans="1:26" s="245" customFormat="1" x14ac:dyDescent="0.25">
      <c r="A39" s="144"/>
      <c r="B39" s="73"/>
      <c r="C39" s="73"/>
      <c r="D39" s="73"/>
      <c r="E39" s="73"/>
      <c r="F39" s="73"/>
      <c r="G39" s="73"/>
      <c r="H39" s="73"/>
      <c r="I39" s="73"/>
      <c r="J39" s="73"/>
      <c r="K39" s="73"/>
      <c r="L39" s="73"/>
      <c r="M39" s="73"/>
      <c r="N39" s="73"/>
      <c r="O39" s="120"/>
    </row>
    <row r="40" spans="1:26" s="245" customFormat="1" ht="15.75" thickBot="1" x14ac:dyDescent="0.3">
      <c r="A40" s="144"/>
      <c r="B40" s="73"/>
      <c r="C40" s="73"/>
      <c r="D40" s="73"/>
      <c r="E40" s="73"/>
      <c r="F40" s="73"/>
      <c r="G40" s="73"/>
      <c r="H40" s="73"/>
      <c r="I40" s="73"/>
      <c r="J40" s="73"/>
      <c r="K40" s="73"/>
      <c r="L40" s="73"/>
      <c r="M40" s="73"/>
      <c r="N40" s="73"/>
      <c r="O40" s="145"/>
    </row>
    <row r="41" spans="1:26" s="245" customFormat="1" ht="24.75" thickTop="1" thickBot="1" x14ac:dyDescent="0.3">
      <c r="A41" s="146" t="s">
        <v>30</v>
      </c>
      <c r="B41" s="147"/>
      <c r="C41" s="147"/>
      <c r="D41" s="147"/>
      <c r="E41" s="147"/>
      <c r="F41" s="147"/>
      <c r="G41" s="147"/>
      <c r="H41" s="147"/>
      <c r="I41" s="147"/>
      <c r="J41" s="147"/>
      <c r="K41" s="147"/>
      <c r="L41" s="147"/>
      <c r="M41" s="148"/>
      <c r="N41" s="149"/>
      <c r="O41" s="150">
        <f>IF((O23+O28+O33+O38)&lt;=40,(O23+O28+O33+O38),"ERROR EXCEDE LOS 40 PUNTOS")</f>
        <v>20.350000000000001</v>
      </c>
    </row>
    <row r="42" spans="1:26" s="245" customFormat="1" x14ac:dyDescent="0.25">
      <c r="A42" s="151"/>
      <c r="B42" s="73"/>
      <c r="C42" s="73"/>
      <c r="D42" s="73"/>
      <c r="E42" s="73"/>
      <c r="F42" s="73"/>
      <c r="G42" s="73"/>
      <c r="H42" s="73"/>
      <c r="I42" s="73"/>
      <c r="J42" s="73"/>
      <c r="K42" s="73"/>
      <c r="L42" s="73"/>
      <c r="M42" s="73"/>
      <c r="N42" s="73"/>
      <c r="O42" s="152"/>
    </row>
    <row r="43" spans="1:26" s="245" customFormat="1" x14ac:dyDescent="0.25">
      <c r="A43" s="151"/>
      <c r="B43" s="73"/>
      <c r="C43" s="73"/>
      <c r="D43" s="73"/>
      <c r="E43" s="73"/>
      <c r="F43" s="73"/>
      <c r="G43" s="73"/>
      <c r="H43" s="73"/>
      <c r="I43" s="73"/>
      <c r="J43" s="73"/>
      <c r="K43" s="73"/>
      <c r="L43" s="73"/>
      <c r="M43" s="73"/>
      <c r="N43" s="73"/>
      <c r="O43" s="152"/>
    </row>
    <row r="44" spans="1:26" s="258" customFormat="1" ht="15.75" customHeight="1" x14ac:dyDescent="0.25">
      <c r="A44" s="153"/>
      <c r="B44" s="154"/>
      <c r="C44" s="154"/>
      <c r="D44" s="154"/>
      <c r="E44" s="154"/>
      <c r="F44" s="154"/>
      <c r="G44" s="154"/>
      <c r="H44" s="154"/>
      <c r="I44" s="154"/>
      <c r="J44" s="154"/>
      <c r="K44" s="154"/>
      <c r="L44" s="154"/>
      <c r="M44" s="154"/>
      <c r="N44" s="154"/>
      <c r="O44" s="155"/>
      <c r="P44" s="245"/>
      <c r="Q44" s="245"/>
      <c r="R44" s="245"/>
      <c r="S44" s="245"/>
      <c r="T44" s="245"/>
      <c r="U44" s="245"/>
      <c r="V44" s="245"/>
      <c r="W44" s="245"/>
      <c r="X44" s="245"/>
      <c r="Y44" s="245"/>
      <c r="Z44" s="245"/>
    </row>
    <row r="45" spans="1:26" s="258" customFormat="1" ht="15.75" customHeight="1" thickBot="1" x14ac:dyDescent="0.3">
      <c r="A45" s="153"/>
      <c r="B45" s="154"/>
      <c r="C45" s="154"/>
      <c r="D45" s="154"/>
      <c r="E45" s="154"/>
      <c r="F45" s="154"/>
      <c r="G45" s="154"/>
      <c r="H45" s="154"/>
      <c r="I45" s="154"/>
      <c r="J45" s="154"/>
      <c r="K45" s="154"/>
      <c r="L45" s="154"/>
      <c r="M45" s="154"/>
      <c r="N45" s="154"/>
      <c r="O45" s="155"/>
      <c r="P45" s="245"/>
      <c r="Q45" s="245"/>
      <c r="R45" s="245"/>
      <c r="S45" s="245"/>
      <c r="T45" s="245"/>
      <c r="U45" s="245"/>
      <c r="V45" s="245"/>
      <c r="W45" s="245"/>
      <c r="X45" s="245"/>
      <c r="Y45" s="245"/>
      <c r="Z45" s="245"/>
    </row>
    <row r="46" spans="1:26" s="258" customFormat="1" ht="27" customHeight="1" thickBot="1" x14ac:dyDescent="0.3">
      <c r="A46" s="78" t="s">
        <v>141</v>
      </c>
      <c r="B46" s="79"/>
      <c r="C46" s="79"/>
      <c r="D46" s="79"/>
      <c r="E46" s="79"/>
      <c r="F46" s="79"/>
      <c r="G46" s="79"/>
      <c r="H46" s="79"/>
      <c r="I46" s="79"/>
      <c r="J46" s="79"/>
      <c r="K46" s="79"/>
      <c r="L46" s="79"/>
      <c r="M46" s="79"/>
      <c r="N46" s="79"/>
      <c r="O46" s="80"/>
      <c r="P46" s="245"/>
      <c r="Q46" s="245"/>
      <c r="R46" s="245"/>
      <c r="S46" s="245"/>
      <c r="T46" s="245"/>
      <c r="U46" s="245"/>
      <c r="V46" s="245"/>
      <c r="W46" s="245"/>
      <c r="X46" s="245"/>
      <c r="Y46" s="245"/>
      <c r="Z46" s="245"/>
    </row>
    <row r="47" spans="1:26" s="258" customFormat="1" ht="15.75" customHeight="1" thickBot="1" x14ac:dyDescent="0.3">
      <c r="A47" s="156"/>
      <c r="B47" s="157"/>
      <c r="C47" s="157"/>
      <c r="D47" s="157"/>
      <c r="E47" s="157"/>
      <c r="F47" s="157"/>
      <c r="G47" s="157"/>
      <c r="H47" s="157"/>
      <c r="I47" s="157"/>
      <c r="J47" s="157"/>
      <c r="K47" s="157"/>
      <c r="L47" s="157"/>
      <c r="M47" s="157"/>
      <c r="N47" s="157"/>
      <c r="O47" s="158"/>
      <c r="P47" s="245"/>
      <c r="Q47" s="245"/>
      <c r="R47" s="245"/>
      <c r="S47" s="245"/>
      <c r="T47" s="245"/>
      <c r="U47" s="245"/>
      <c r="V47" s="245"/>
      <c r="W47" s="245"/>
      <c r="X47" s="245"/>
      <c r="Y47" s="245"/>
      <c r="Z47" s="245"/>
    </row>
    <row r="48" spans="1:26" s="258" customFormat="1" ht="45" customHeight="1" x14ac:dyDescent="0.25">
      <c r="A48" s="159" t="s">
        <v>142</v>
      </c>
      <c r="B48" s="159"/>
      <c r="C48" s="159"/>
      <c r="D48" s="159"/>
      <c r="E48" s="159"/>
      <c r="F48" s="160"/>
      <c r="G48" s="160"/>
      <c r="H48" s="160"/>
      <c r="I48" s="161" t="s">
        <v>127</v>
      </c>
      <c r="J48" s="162" t="s">
        <v>128</v>
      </c>
      <c r="K48" s="162" t="s">
        <v>143</v>
      </c>
      <c r="L48" s="163"/>
      <c r="M48" s="164"/>
      <c r="N48" s="157"/>
      <c r="O48" s="165" t="s">
        <v>129</v>
      </c>
      <c r="P48" s="245"/>
      <c r="Q48" s="245"/>
      <c r="R48" s="245"/>
      <c r="S48" s="245"/>
      <c r="T48" s="245"/>
      <c r="U48" s="245"/>
      <c r="V48" s="245"/>
      <c r="W48" s="245"/>
      <c r="X48" s="245"/>
      <c r="Y48" s="245"/>
      <c r="Z48" s="245"/>
    </row>
    <row r="49" spans="1:26" s="258" customFormat="1" ht="15.75" customHeight="1" x14ac:dyDescent="0.25">
      <c r="A49" s="166">
        <v>1</v>
      </c>
      <c r="B49" s="167" t="s">
        <v>144</v>
      </c>
      <c r="C49" s="167"/>
      <c r="D49" s="167"/>
      <c r="E49" s="167"/>
      <c r="F49" s="168"/>
      <c r="G49" s="168"/>
      <c r="H49" s="168"/>
      <c r="I49" s="169" t="s">
        <v>145</v>
      </c>
      <c r="J49" s="170">
        <v>1.5</v>
      </c>
      <c r="K49" s="170">
        <v>2</v>
      </c>
      <c r="L49" s="171"/>
      <c r="M49" s="143"/>
      <c r="N49" s="143"/>
      <c r="O49" s="170">
        <f>J49+K49</f>
        <v>3.5</v>
      </c>
      <c r="P49" s="245"/>
      <c r="Q49" s="245"/>
      <c r="R49" s="245"/>
      <c r="S49" s="245"/>
      <c r="T49" s="245"/>
      <c r="U49" s="245"/>
      <c r="V49" s="245"/>
      <c r="W49" s="245"/>
      <c r="X49" s="245"/>
      <c r="Y49" s="245"/>
      <c r="Z49" s="245"/>
    </row>
    <row r="50" spans="1:26" s="258" customFormat="1" ht="15.75" customHeight="1" x14ac:dyDescent="0.25">
      <c r="A50" s="166">
        <v>2</v>
      </c>
      <c r="B50" s="172" t="s">
        <v>146</v>
      </c>
      <c r="C50" s="167"/>
      <c r="D50" s="167"/>
      <c r="E50" s="167"/>
      <c r="F50" s="168"/>
      <c r="G50" s="168"/>
      <c r="H50" s="168"/>
      <c r="I50" s="169" t="s">
        <v>145</v>
      </c>
      <c r="J50" s="170">
        <v>1.5</v>
      </c>
      <c r="K50" s="170">
        <v>2</v>
      </c>
      <c r="L50" s="171"/>
      <c r="M50" s="143"/>
      <c r="N50" s="143"/>
      <c r="O50" s="170">
        <f t="shared" ref="O50:O56" si="0">J50+K50</f>
        <v>3.5</v>
      </c>
      <c r="P50" s="245"/>
      <c r="Q50" s="245"/>
      <c r="R50" s="245"/>
      <c r="S50" s="245"/>
      <c r="T50" s="245"/>
      <c r="U50" s="245"/>
      <c r="V50" s="245"/>
      <c r="W50" s="245"/>
      <c r="X50" s="245"/>
      <c r="Y50" s="245"/>
      <c r="Z50" s="245"/>
    </row>
    <row r="51" spans="1:26" s="258" customFormat="1" ht="35.450000000000003" customHeight="1" x14ac:dyDescent="0.25">
      <c r="A51" s="166">
        <v>3</v>
      </c>
      <c r="B51" s="167" t="s">
        <v>147</v>
      </c>
      <c r="C51" s="167"/>
      <c r="D51" s="167"/>
      <c r="E51" s="167"/>
      <c r="F51" s="168"/>
      <c r="G51" s="168"/>
      <c r="H51" s="168"/>
      <c r="I51" s="169" t="s">
        <v>148</v>
      </c>
      <c r="J51" s="170">
        <v>4</v>
      </c>
      <c r="K51" s="170">
        <v>5</v>
      </c>
      <c r="L51" s="171"/>
      <c r="M51" s="143"/>
      <c r="N51" s="143"/>
      <c r="O51" s="170">
        <f t="shared" si="0"/>
        <v>9</v>
      </c>
      <c r="P51" s="245"/>
      <c r="Q51" s="245"/>
      <c r="R51" s="245"/>
      <c r="S51" s="245"/>
      <c r="T51" s="245"/>
      <c r="U51" s="245"/>
      <c r="V51" s="245"/>
      <c r="W51" s="245"/>
      <c r="X51" s="245"/>
      <c r="Y51" s="245"/>
      <c r="Z51" s="245"/>
    </row>
    <row r="52" spans="1:26" s="258" customFormat="1" ht="37.15" customHeight="1" x14ac:dyDescent="0.25">
      <c r="A52" s="166">
        <v>4</v>
      </c>
      <c r="B52" s="167" t="s">
        <v>149</v>
      </c>
      <c r="C52" s="167"/>
      <c r="D52" s="167"/>
      <c r="E52" s="167"/>
      <c r="F52" s="168"/>
      <c r="G52" s="168"/>
      <c r="H52" s="168"/>
      <c r="I52" s="169" t="s">
        <v>150</v>
      </c>
      <c r="J52" s="170">
        <v>4</v>
      </c>
      <c r="K52" s="170">
        <v>3</v>
      </c>
      <c r="L52" s="171"/>
      <c r="M52" s="143"/>
      <c r="N52" s="143"/>
      <c r="O52" s="170">
        <f t="shared" si="0"/>
        <v>7</v>
      </c>
      <c r="P52" s="245"/>
      <c r="Q52" s="245"/>
      <c r="R52" s="245"/>
      <c r="S52" s="245"/>
      <c r="T52" s="245"/>
      <c r="U52" s="245"/>
      <c r="V52" s="245"/>
      <c r="W52" s="245"/>
      <c r="X52" s="245"/>
      <c r="Y52" s="245"/>
      <c r="Z52" s="245"/>
    </row>
    <row r="53" spans="1:26" s="258" customFormat="1" ht="43.9" customHeight="1" x14ac:dyDescent="0.25">
      <c r="A53" s="166">
        <v>5</v>
      </c>
      <c r="B53" s="167" t="s">
        <v>151</v>
      </c>
      <c r="C53" s="167"/>
      <c r="D53" s="167"/>
      <c r="E53" s="167"/>
      <c r="F53" s="168"/>
      <c r="G53" s="168"/>
      <c r="H53" s="168"/>
      <c r="I53" s="169" t="s">
        <v>150</v>
      </c>
      <c r="J53" s="170">
        <v>3</v>
      </c>
      <c r="K53" s="170">
        <v>4</v>
      </c>
      <c r="L53" s="171"/>
      <c r="M53" s="143"/>
      <c r="N53" s="143"/>
      <c r="O53" s="170">
        <f t="shared" si="0"/>
        <v>7</v>
      </c>
      <c r="P53" s="245"/>
      <c r="Q53" s="245"/>
      <c r="R53" s="245"/>
      <c r="S53" s="245"/>
      <c r="T53" s="245"/>
      <c r="U53" s="245"/>
      <c r="V53" s="245"/>
      <c r="W53" s="245"/>
      <c r="X53" s="245"/>
      <c r="Y53" s="245"/>
      <c r="Z53" s="245"/>
    </row>
    <row r="54" spans="1:26" s="258" customFormat="1" ht="45" customHeight="1" x14ac:dyDescent="0.25">
      <c r="A54" s="166">
        <v>6</v>
      </c>
      <c r="B54" s="167" t="s">
        <v>152</v>
      </c>
      <c r="C54" s="167"/>
      <c r="D54" s="167"/>
      <c r="E54" s="167"/>
      <c r="F54" s="168"/>
      <c r="G54" s="168"/>
      <c r="H54" s="168"/>
      <c r="I54" s="169" t="s">
        <v>150</v>
      </c>
      <c r="J54" s="170">
        <v>4</v>
      </c>
      <c r="K54" s="170">
        <v>4</v>
      </c>
      <c r="L54" s="171"/>
      <c r="M54" s="143"/>
      <c r="N54" s="143"/>
      <c r="O54" s="170">
        <f t="shared" si="0"/>
        <v>8</v>
      </c>
      <c r="P54" s="245"/>
      <c r="Q54" s="245"/>
      <c r="R54" s="245"/>
      <c r="S54" s="245"/>
      <c r="T54" s="245"/>
      <c r="U54" s="245"/>
      <c r="V54" s="245"/>
      <c r="W54" s="245"/>
      <c r="X54" s="245"/>
      <c r="Y54" s="245"/>
      <c r="Z54" s="245"/>
    </row>
    <row r="55" spans="1:26" s="258" customFormat="1" ht="37.15" customHeight="1" x14ac:dyDescent="0.25">
      <c r="A55" s="166">
        <v>7</v>
      </c>
      <c r="B55" s="167" t="s">
        <v>153</v>
      </c>
      <c r="C55" s="167"/>
      <c r="D55" s="167"/>
      <c r="E55" s="167"/>
      <c r="F55" s="168"/>
      <c r="G55" s="168"/>
      <c r="H55" s="168"/>
      <c r="I55" s="169" t="s">
        <v>150</v>
      </c>
      <c r="J55" s="170">
        <v>3.5</v>
      </c>
      <c r="K55" s="170">
        <v>3</v>
      </c>
      <c r="L55" s="171"/>
      <c r="M55" s="143"/>
      <c r="N55" s="143"/>
      <c r="O55" s="170">
        <f t="shared" si="0"/>
        <v>6.5</v>
      </c>
      <c r="P55" s="245"/>
      <c r="Q55" s="245"/>
      <c r="R55" s="245"/>
      <c r="S55" s="245"/>
      <c r="T55" s="245"/>
      <c r="U55" s="245"/>
      <c r="V55" s="245"/>
      <c r="W55" s="245"/>
      <c r="X55" s="245"/>
      <c r="Y55" s="245"/>
      <c r="Z55" s="245"/>
    </row>
    <row r="56" spans="1:26" s="258" customFormat="1" ht="15.75" customHeight="1" thickBot="1" x14ac:dyDescent="0.3">
      <c r="A56" s="173" t="s">
        <v>154</v>
      </c>
      <c r="B56" s="173"/>
      <c r="C56" s="173"/>
      <c r="D56" s="173"/>
      <c r="E56" s="173"/>
      <c r="F56" s="173"/>
      <c r="G56" s="173"/>
      <c r="H56" s="173"/>
      <c r="I56" s="173"/>
      <c r="J56" s="174">
        <f>SUM(J49:J55)</f>
        <v>21.5</v>
      </c>
      <c r="K56" s="174">
        <f>SUM(K49:K55)</f>
        <v>23</v>
      </c>
      <c r="L56" s="175"/>
      <c r="M56" s="176"/>
      <c r="N56" s="143"/>
      <c r="O56" s="170">
        <f t="shared" si="0"/>
        <v>44.5</v>
      </c>
      <c r="P56" s="245"/>
      <c r="Q56" s="245"/>
      <c r="R56" s="245"/>
      <c r="S56" s="245"/>
      <c r="T56" s="245"/>
      <c r="U56" s="245"/>
      <c r="V56" s="245"/>
      <c r="W56" s="245"/>
      <c r="X56" s="245"/>
      <c r="Y56" s="245"/>
      <c r="Z56" s="245"/>
    </row>
    <row r="57" spans="1:26" s="258" customFormat="1" ht="15.75" customHeight="1" thickBot="1" x14ac:dyDescent="0.3">
      <c r="A57" s="177" t="s">
        <v>155</v>
      </c>
      <c r="B57" s="178"/>
      <c r="C57" s="178"/>
      <c r="D57" s="178"/>
      <c r="E57" s="178"/>
      <c r="F57" s="178"/>
      <c r="G57" s="178"/>
      <c r="H57" s="178"/>
      <c r="I57" s="178"/>
      <c r="J57" s="178"/>
      <c r="K57" s="179"/>
      <c r="L57" s="180"/>
      <c r="M57" s="157"/>
      <c r="N57" s="181"/>
      <c r="O57" s="182">
        <f>O56/2</f>
        <v>22.25</v>
      </c>
      <c r="P57" s="245"/>
      <c r="Q57" s="245"/>
      <c r="R57" s="245"/>
      <c r="S57" s="245"/>
      <c r="T57" s="245"/>
      <c r="U57" s="245"/>
      <c r="V57" s="245"/>
      <c r="W57" s="245"/>
      <c r="X57" s="245"/>
      <c r="Y57" s="245"/>
      <c r="Z57" s="245"/>
    </row>
    <row r="58" spans="1:26" s="258" customFormat="1" ht="15.75" customHeight="1" x14ac:dyDescent="0.25">
      <c r="A58" s="183"/>
      <c r="B58" s="183"/>
      <c r="C58" s="183"/>
      <c r="D58" s="183"/>
      <c r="E58" s="183"/>
      <c r="F58" s="183"/>
      <c r="G58" s="183"/>
      <c r="H58" s="183"/>
      <c r="I58" s="183"/>
      <c r="J58" s="183"/>
      <c r="K58" s="183"/>
      <c r="L58" s="183"/>
      <c r="M58" s="183"/>
      <c r="N58" s="183"/>
      <c r="O58" s="183"/>
      <c r="P58" s="245"/>
      <c r="Q58" s="245"/>
      <c r="R58" s="245"/>
      <c r="S58" s="245"/>
      <c r="T58" s="245"/>
      <c r="U58" s="245"/>
      <c r="V58" s="245"/>
      <c r="W58" s="245"/>
      <c r="X58" s="245"/>
      <c r="Y58" s="245"/>
      <c r="Z58" s="245"/>
    </row>
    <row r="59" spans="1:26" s="258" customFormat="1" ht="15.75" customHeight="1" thickBot="1" x14ac:dyDescent="0.3">
      <c r="A59" s="183"/>
      <c r="B59" s="183"/>
      <c r="C59" s="183"/>
      <c r="D59" s="183"/>
      <c r="E59" s="183"/>
      <c r="F59" s="183"/>
      <c r="G59" s="183"/>
      <c r="H59" s="183"/>
      <c r="I59" s="183"/>
      <c r="J59" s="183"/>
      <c r="K59" s="183"/>
      <c r="L59" s="183"/>
      <c r="M59" s="183"/>
      <c r="N59" s="183"/>
      <c r="O59" s="183"/>
      <c r="P59" s="245"/>
      <c r="Q59" s="245"/>
      <c r="R59" s="245"/>
      <c r="S59" s="245"/>
      <c r="T59" s="245"/>
      <c r="U59" s="245"/>
      <c r="V59" s="245"/>
      <c r="W59" s="245"/>
      <c r="X59" s="245"/>
      <c r="Y59" s="245"/>
      <c r="Z59" s="245"/>
    </row>
    <row r="60" spans="1:26" s="258" customFormat="1" ht="33" customHeight="1" thickBot="1" x14ac:dyDescent="0.3">
      <c r="A60" s="184" t="s">
        <v>126</v>
      </c>
      <c r="B60" s="185"/>
      <c r="C60" s="185"/>
      <c r="D60" s="185"/>
      <c r="E60" s="185"/>
      <c r="F60" s="185"/>
      <c r="G60" s="185"/>
      <c r="H60" s="186"/>
      <c r="I60" s="187" t="s">
        <v>127</v>
      </c>
      <c r="J60" s="188" t="s">
        <v>128</v>
      </c>
      <c r="K60" s="164"/>
      <c r="L60" s="164"/>
      <c r="M60" s="164"/>
      <c r="N60" s="143"/>
      <c r="O60" s="165" t="s">
        <v>129</v>
      </c>
      <c r="P60" s="245"/>
      <c r="Q60" s="245"/>
      <c r="R60" s="245"/>
      <c r="S60" s="245"/>
      <c r="T60" s="245"/>
      <c r="U60" s="245"/>
      <c r="V60" s="245"/>
      <c r="W60" s="245"/>
      <c r="X60" s="245"/>
      <c r="Y60" s="245"/>
      <c r="Z60" s="245"/>
    </row>
    <row r="61" spans="1:26" s="258" customFormat="1" ht="37.15" customHeight="1" thickBot="1" x14ac:dyDescent="0.3">
      <c r="A61" s="189">
        <v>1</v>
      </c>
      <c r="B61" s="190" t="s">
        <v>130</v>
      </c>
      <c r="C61" s="190"/>
      <c r="D61" s="190"/>
      <c r="E61" s="190"/>
      <c r="F61" s="191"/>
      <c r="G61" s="192"/>
      <c r="H61" s="193"/>
      <c r="I61" s="194" t="s">
        <v>131</v>
      </c>
      <c r="J61" s="195">
        <v>4</v>
      </c>
      <c r="K61" s="164"/>
      <c r="L61" s="164"/>
      <c r="M61" s="164"/>
      <c r="N61" s="143"/>
      <c r="O61" s="196">
        <f>J61</f>
        <v>4</v>
      </c>
      <c r="P61" s="245"/>
      <c r="Q61" s="245"/>
      <c r="R61" s="245"/>
      <c r="S61" s="245"/>
      <c r="T61" s="245"/>
      <c r="U61" s="245"/>
      <c r="V61" s="245"/>
      <c r="W61" s="245"/>
      <c r="X61" s="245"/>
      <c r="Y61" s="245"/>
      <c r="Z61" s="245"/>
    </row>
    <row r="62" spans="1:26" s="258" customFormat="1" ht="29.45" customHeight="1" thickBot="1" x14ac:dyDescent="0.3">
      <c r="A62" s="197">
        <v>2</v>
      </c>
      <c r="B62" s="172" t="s">
        <v>132</v>
      </c>
      <c r="C62" s="172"/>
      <c r="D62" s="172"/>
      <c r="E62" s="172"/>
      <c r="F62" s="168"/>
      <c r="G62" s="198"/>
      <c r="H62" s="199"/>
      <c r="I62" s="200" t="s">
        <v>131</v>
      </c>
      <c r="J62" s="201">
        <v>2</v>
      </c>
      <c r="K62" s="164"/>
      <c r="L62" s="164"/>
      <c r="M62" s="164"/>
      <c r="N62" s="143"/>
      <c r="O62" s="196">
        <f>J62</f>
        <v>2</v>
      </c>
      <c r="P62" s="245"/>
      <c r="Q62" s="245"/>
      <c r="R62" s="245"/>
      <c r="S62" s="245"/>
      <c r="T62" s="245"/>
      <c r="U62" s="245"/>
      <c r="V62" s="245"/>
      <c r="W62" s="245"/>
      <c r="X62" s="245"/>
      <c r="Y62" s="245"/>
      <c r="Z62" s="245"/>
    </row>
    <row r="63" spans="1:26" s="258" customFormat="1" ht="37.9" customHeight="1" thickBot="1" x14ac:dyDescent="0.3">
      <c r="A63" s="202">
        <v>3</v>
      </c>
      <c r="B63" s="203" t="s">
        <v>133</v>
      </c>
      <c r="C63" s="203"/>
      <c r="D63" s="203"/>
      <c r="E63" s="203"/>
      <c r="F63" s="204"/>
      <c r="G63" s="205"/>
      <c r="H63" s="206"/>
      <c r="I63" s="207" t="s">
        <v>131</v>
      </c>
      <c r="J63" s="208">
        <v>2</v>
      </c>
      <c r="K63" s="164"/>
      <c r="L63" s="164"/>
      <c r="M63" s="164"/>
      <c r="N63" s="143"/>
      <c r="O63" s="196">
        <f>J63</f>
        <v>2</v>
      </c>
      <c r="P63" s="245"/>
      <c r="Q63" s="245"/>
      <c r="R63" s="245"/>
      <c r="S63" s="245"/>
      <c r="T63" s="245"/>
      <c r="U63" s="245"/>
      <c r="V63" s="245"/>
      <c r="W63" s="245"/>
      <c r="X63" s="245"/>
      <c r="Y63" s="245"/>
      <c r="Z63" s="245"/>
    </row>
    <row r="64" spans="1:26" s="258" customFormat="1" ht="15.75" customHeight="1" thickBot="1" x14ac:dyDescent="0.3">
      <c r="A64" s="209" t="s">
        <v>134</v>
      </c>
      <c r="B64" s="210"/>
      <c r="C64" s="210"/>
      <c r="D64" s="210"/>
      <c r="E64" s="210"/>
      <c r="F64" s="210"/>
      <c r="G64" s="210"/>
      <c r="H64" s="210"/>
      <c r="I64" s="211"/>
      <c r="J64" s="107">
        <f>J61+J62+J63</f>
        <v>8</v>
      </c>
      <c r="K64" s="176"/>
      <c r="L64" s="176"/>
      <c r="M64" s="176"/>
      <c r="N64" s="143"/>
      <c r="O64" s="120"/>
      <c r="P64" s="245"/>
      <c r="Q64" s="245"/>
      <c r="R64" s="245"/>
      <c r="S64" s="245"/>
      <c r="T64" s="245"/>
      <c r="U64" s="245"/>
      <c r="V64" s="245"/>
      <c r="W64" s="245"/>
      <c r="X64" s="245"/>
      <c r="Y64" s="245"/>
      <c r="Z64" s="245"/>
    </row>
    <row r="65" spans="1:26" s="258" customFormat="1" ht="15.75" customHeight="1" thickTop="1" thickBot="1" x14ac:dyDescent="0.3">
      <c r="A65" s="212" t="s">
        <v>135</v>
      </c>
      <c r="B65" s="213"/>
      <c r="C65" s="213"/>
      <c r="D65" s="213"/>
      <c r="E65" s="213"/>
      <c r="F65" s="213"/>
      <c r="G65" s="213"/>
      <c r="H65" s="213"/>
      <c r="I65" s="213"/>
      <c r="J65" s="214"/>
      <c r="K65" s="215"/>
      <c r="L65" s="215"/>
      <c r="M65" s="176"/>
      <c r="N65" s="143"/>
      <c r="O65" s="216">
        <f>SUM(O61:O63)</f>
        <v>8</v>
      </c>
      <c r="P65" s="245"/>
      <c r="Q65" s="245"/>
      <c r="R65" s="245"/>
      <c r="S65" s="245"/>
      <c r="T65" s="245"/>
      <c r="U65" s="245"/>
      <c r="V65" s="245"/>
      <c r="W65" s="245"/>
      <c r="X65" s="245"/>
      <c r="Y65" s="245"/>
      <c r="Z65" s="245"/>
    </row>
    <row r="66" spans="1:26" s="258" customFormat="1" ht="15.75" customHeight="1" x14ac:dyDescent="0.25">
      <c r="A66" s="183"/>
      <c r="B66" s="183"/>
      <c r="C66" s="183"/>
      <c r="D66" s="183"/>
      <c r="E66" s="183"/>
      <c r="F66" s="183"/>
      <c r="G66" s="183"/>
      <c r="H66" s="183"/>
      <c r="I66" s="183"/>
      <c r="J66" s="183"/>
      <c r="K66" s="183"/>
      <c r="L66" s="183"/>
      <c r="M66" s="183"/>
      <c r="N66" s="183"/>
      <c r="O66" s="183"/>
      <c r="P66" s="245"/>
      <c r="Q66" s="245"/>
      <c r="R66" s="245"/>
      <c r="S66" s="245"/>
      <c r="T66" s="245"/>
      <c r="U66" s="245"/>
      <c r="V66" s="245"/>
      <c r="W66" s="245"/>
      <c r="X66" s="245"/>
      <c r="Y66" s="245"/>
      <c r="Z66" s="245"/>
    </row>
    <row r="67" spans="1:26" s="258" customFormat="1" ht="15.75" customHeight="1" thickBot="1" x14ac:dyDescent="0.3">
      <c r="A67" s="183"/>
      <c r="B67" s="183"/>
      <c r="C67" s="183"/>
      <c r="D67" s="183"/>
      <c r="E67" s="183"/>
      <c r="F67" s="183"/>
      <c r="G67" s="183"/>
      <c r="H67" s="183"/>
      <c r="I67" s="183"/>
      <c r="J67" s="183"/>
      <c r="K67" s="183"/>
      <c r="L67" s="183"/>
      <c r="M67" s="183"/>
      <c r="N67" s="183"/>
      <c r="O67" s="183"/>
      <c r="P67" s="245"/>
      <c r="Q67" s="245"/>
      <c r="R67" s="245"/>
      <c r="S67" s="245"/>
      <c r="T67" s="245"/>
      <c r="U67" s="245"/>
      <c r="V67" s="245"/>
      <c r="W67" s="245"/>
      <c r="X67" s="245"/>
      <c r="Y67" s="245"/>
      <c r="Z67" s="245"/>
    </row>
    <row r="68" spans="1:26" s="258" customFormat="1" ht="27" customHeight="1" thickBot="1" x14ac:dyDescent="0.3">
      <c r="A68" s="217" t="s">
        <v>136</v>
      </c>
      <c r="B68" s="218"/>
      <c r="C68" s="218"/>
      <c r="D68" s="218"/>
      <c r="E68" s="218"/>
      <c r="F68" s="218"/>
      <c r="G68" s="218"/>
      <c r="H68" s="218"/>
      <c r="I68" s="218"/>
      <c r="J68" s="218"/>
      <c r="K68" s="218"/>
      <c r="L68" s="218"/>
      <c r="M68" s="218"/>
      <c r="N68" s="218"/>
      <c r="O68" s="219"/>
      <c r="P68" s="245"/>
      <c r="Q68" s="245"/>
      <c r="R68" s="245"/>
      <c r="S68" s="245"/>
      <c r="T68" s="245"/>
      <c r="U68" s="245"/>
      <c r="V68" s="245"/>
      <c r="W68" s="245"/>
      <c r="X68" s="245"/>
      <c r="Y68" s="245"/>
      <c r="Z68" s="245"/>
    </row>
    <row r="69" spans="1:26" s="258" customFormat="1" ht="15.75" customHeight="1" thickBot="1" x14ac:dyDescent="0.3">
      <c r="A69" s="144"/>
      <c r="B69" s="73"/>
      <c r="C69" s="73"/>
      <c r="D69" s="73"/>
      <c r="E69" s="73"/>
      <c r="F69" s="73"/>
      <c r="G69" s="73"/>
      <c r="H69" s="73"/>
      <c r="I69" s="73"/>
      <c r="J69" s="73"/>
      <c r="K69" s="73"/>
      <c r="L69" s="73"/>
      <c r="M69" s="73"/>
      <c r="N69" s="73"/>
      <c r="O69" s="103"/>
      <c r="P69" s="245"/>
      <c r="Q69" s="245"/>
      <c r="R69" s="245"/>
      <c r="S69" s="245"/>
      <c r="T69" s="245"/>
      <c r="U69" s="245"/>
      <c r="V69" s="245"/>
      <c r="W69" s="245"/>
      <c r="X69" s="245"/>
      <c r="Y69" s="245"/>
      <c r="Z69" s="245"/>
    </row>
    <row r="70" spans="1:26" s="258" customFormat="1" ht="15.75" customHeight="1" thickTop="1" x14ac:dyDescent="0.25">
      <c r="A70" s="220" t="s">
        <v>30</v>
      </c>
      <c r="B70" s="221"/>
      <c r="C70" s="221"/>
      <c r="D70" s="221"/>
      <c r="E70" s="221"/>
      <c r="F70" s="221"/>
      <c r="G70" s="221"/>
      <c r="H70" s="221"/>
      <c r="I70" s="221"/>
      <c r="J70" s="221"/>
      <c r="K70" s="222"/>
      <c r="L70" s="223"/>
      <c r="M70" s="223"/>
      <c r="N70" s="224"/>
      <c r="O70" s="225">
        <f>O11</f>
        <v>20.350000000000001</v>
      </c>
      <c r="P70" s="245"/>
      <c r="Q70" s="245"/>
      <c r="R70" s="245"/>
      <c r="S70" s="245"/>
      <c r="T70" s="245"/>
      <c r="U70" s="245"/>
      <c r="V70" s="245"/>
      <c r="W70" s="245"/>
      <c r="X70" s="245"/>
      <c r="Y70" s="245"/>
      <c r="Z70" s="245"/>
    </row>
    <row r="71" spans="1:26" s="258" customFormat="1" ht="15.75" customHeight="1" x14ac:dyDescent="0.25">
      <c r="A71" s="226" t="s">
        <v>137</v>
      </c>
      <c r="B71" s="227"/>
      <c r="C71" s="227"/>
      <c r="D71" s="227"/>
      <c r="E71" s="227"/>
      <c r="F71" s="227"/>
      <c r="G71" s="227"/>
      <c r="H71" s="227"/>
      <c r="I71" s="227"/>
      <c r="J71" s="227"/>
      <c r="K71" s="228"/>
      <c r="L71" s="223"/>
      <c r="M71" s="223"/>
      <c r="N71" s="224"/>
      <c r="O71" s="229">
        <f>O57</f>
        <v>22.25</v>
      </c>
      <c r="P71" s="245"/>
      <c r="Q71" s="245"/>
      <c r="R71" s="245"/>
      <c r="S71" s="245"/>
      <c r="T71" s="245"/>
      <c r="U71" s="245"/>
      <c r="V71" s="245"/>
      <c r="W71" s="245"/>
      <c r="X71" s="245"/>
      <c r="Y71" s="245"/>
      <c r="Z71" s="245"/>
    </row>
    <row r="72" spans="1:26" s="258" customFormat="1" ht="15.75" customHeight="1" x14ac:dyDescent="0.25">
      <c r="A72" s="226" t="s">
        <v>135</v>
      </c>
      <c r="B72" s="227"/>
      <c r="C72" s="227"/>
      <c r="D72" s="227"/>
      <c r="E72" s="227"/>
      <c r="F72" s="227"/>
      <c r="G72" s="227"/>
      <c r="H72" s="227"/>
      <c r="I72" s="227"/>
      <c r="J72" s="227"/>
      <c r="K72" s="228"/>
      <c r="L72" s="223"/>
      <c r="M72" s="223"/>
      <c r="N72" s="224"/>
      <c r="O72" s="230">
        <f>O65</f>
        <v>8</v>
      </c>
      <c r="P72" s="245"/>
      <c r="Q72" s="245"/>
      <c r="R72" s="245"/>
      <c r="S72" s="245"/>
      <c r="T72" s="245"/>
      <c r="U72" s="245"/>
      <c r="V72" s="245"/>
      <c r="W72" s="245"/>
      <c r="X72" s="245"/>
      <c r="Y72" s="245"/>
      <c r="Z72" s="245"/>
    </row>
    <row r="73" spans="1:26" s="258" customFormat="1" ht="15.75" customHeight="1" thickBot="1" x14ac:dyDescent="0.3">
      <c r="A73" s="231" t="s">
        <v>138</v>
      </c>
      <c r="B73" s="232"/>
      <c r="C73" s="232"/>
      <c r="D73" s="232"/>
      <c r="E73" s="232"/>
      <c r="F73" s="232"/>
      <c r="G73" s="232"/>
      <c r="H73" s="232"/>
      <c r="I73" s="232"/>
      <c r="J73" s="233" t="s">
        <v>139</v>
      </c>
      <c r="K73" s="234" t="s">
        <v>12</v>
      </c>
      <c r="L73" s="223"/>
      <c r="M73" s="223"/>
      <c r="N73" s="224"/>
      <c r="O73" s="230"/>
      <c r="P73" s="245"/>
      <c r="Q73" s="245"/>
      <c r="R73" s="245"/>
      <c r="S73" s="245"/>
      <c r="T73" s="245"/>
      <c r="U73" s="245"/>
      <c r="V73" s="245"/>
      <c r="W73" s="245"/>
      <c r="X73" s="245"/>
      <c r="Y73" s="245"/>
      <c r="Z73" s="245"/>
    </row>
    <row r="74" spans="1:26" s="258" customFormat="1" ht="31.15" customHeight="1" thickTop="1" thickBot="1" x14ac:dyDescent="0.3">
      <c r="A74" s="235" t="s">
        <v>140</v>
      </c>
      <c r="B74" s="236"/>
      <c r="C74" s="236"/>
      <c r="D74" s="236"/>
      <c r="E74" s="236"/>
      <c r="F74" s="236"/>
      <c r="G74" s="236"/>
      <c r="H74" s="236"/>
      <c r="I74" s="236"/>
      <c r="J74" s="236"/>
      <c r="K74" s="237"/>
      <c r="L74" s="238"/>
      <c r="M74" s="239"/>
      <c r="N74" s="27"/>
      <c r="O74" s="28">
        <f>SUM(O70:O72)</f>
        <v>50.6</v>
      </c>
      <c r="P74" s="245"/>
      <c r="Q74" s="245"/>
      <c r="R74" s="245"/>
      <c r="S74" s="245"/>
      <c r="T74" s="245"/>
      <c r="U74" s="245"/>
      <c r="V74" s="245"/>
      <c r="W74" s="245"/>
      <c r="X74" s="245"/>
      <c r="Y74" s="245"/>
      <c r="Z74" s="245"/>
    </row>
    <row r="75" spans="1:26" s="258" customFormat="1" ht="15.75" customHeight="1" x14ac:dyDescent="0.25">
      <c r="A75" s="245"/>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row>
  </sheetData>
  <sheetProtection algorithmName="SHA-512" hashValue="U4Cso6GpMjVd8KJJ1MEO47LdCspUyGvHo//w9PSNvElZ7NyKi/h0ctqvowVC0ColqG3vvpRWAGTMpjwdaE9bRQ==" saltValue="uZPcLZOZwhJgU0hsuHPG2w=="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1:E3"/>
    <mergeCell ref="F1:O1"/>
    <mergeCell ref="F2:O2"/>
    <mergeCell ref="F3:O3"/>
    <mergeCell ref="A4:D4"/>
    <mergeCell ref="E4:G4"/>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9:B19"/>
    <mergeCell ref="E19:M19"/>
    <mergeCell ref="A21:B21"/>
    <mergeCell ref="D21:M21"/>
    <mergeCell ref="A23:M23"/>
    <mergeCell ref="A14:M14"/>
    <mergeCell ref="A15:B15"/>
    <mergeCell ref="D15:M15"/>
    <mergeCell ref="A17:B17"/>
    <mergeCell ref="E17:M1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s>
  <dataValidations count="6">
    <dataValidation type="decimal" allowBlank="1" showInputMessage="1" showErrorMessage="1" errorTitle="Error General" error="La evaluación de hoja de vida no puede superar los 30 PUNTOS" sqref="O11">
      <formula1>0</formula1>
      <formula2>30</formula2>
    </dataValidation>
    <dataValidation type="decimal" allowBlank="1" showInputMessage="1" showErrorMessage="1" errorTitle="Error Formacion Academica" error="La formacion academica no puede superar los 10 PUNTOS" sqref="O23">
      <formula1>0</formula1>
      <formula2>9</formula2>
    </dataValidation>
    <dataValidation allowBlank="1" showInputMessage="1" showErrorMessage="1" errorTitle="Error Doctorado" error="El doctorado no puede superar los 6 PUNTOS" sqref="O21"/>
    <dataValidation allowBlank="1" showInputMessage="1" showErrorMessage="1" errorTitle="Error Maestrias" error="La maestria no puede superar los 3 PUNTOS" sqref="O19"/>
    <dataValidation allowBlank="1" showInputMessage="1" showErrorMessage="1" errorTitle="Error Especializacion" error="La especializacion no puede superar 1 PUNTO" sqref="O17"/>
    <dataValidation type="decimal" allowBlank="1" showInputMessage="1" showErrorMessage="1" errorTitle="Error Pregado" error="El pregrado no puede superar los 4 PUNTOS" sqref="O15">
      <formula1>0</formula1>
      <formula2>4</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zoomScale="90" zoomScaleNormal="90" workbookViewId="0">
      <selection activeCell="A11" sqref="A11:B11"/>
    </sheetView>
  </sheetViews>
  <sheetFormatPr baseColWidth="10" defaultRowHeight="15" x14ac:dyDescent="0.25"/>
  <cols>
    <col min="1" max="1" width="9.5703125" style="255" customWidth="1"/>
    <col min="2" max="2" width="11.140625" style="255" customWidth="1"/>
    <col min="3" max="3" width="17.28515625" style="255" customWidth="1"/>
    <col min="4" max="4" width="11.42578125" style="255" hidden="1" customWidth="1"/>
    <col min="5" max="5" width="18.5703125" style="255" customWidth="1"/>
    <col min="6" max="13" width="12.7109375" style="255" customWidth="1"/>
    <col min="14" max="14" width="5.5703125" style="255" customWidth="1"/>
    <col min="15" max="15" width="14.5703125" style="255" customWidth="1"/>
    <col min="16" max="16" width="11.42578125" style="255"/>
    <col min="17" max="17" width="11.85546875" style="255" bestFit="1" customWidth="1"/>
    <col min="18" max="257" width="11.42578125" style="255"/>
    <col min="258" max="258" width="10.140625" style="255" customWidth="1"/>
    <col min="259" max="259" width="10.5703125" style="255" customWidth="1"/>
    <col min="260" max="260" width="12.5703125" style="255" customWidth="1"/>
    <col min="261" max="261" width="0" style="255" hidden="1" customWidth="1"/>
    <col min="262" max="262" width="11.28515625" style="255" customWidth="1"/>
    <col min="263" max="264" width="11.42578125" style="255"/>
    <col min="265" max="265" width="13.42578125" style="255" customWidth="1"/>
    <col min="266" max="266" width="12.140625" style="255" customWidth="1"/>
    <col min="267" max="268" width="12.42578125" style="255" customWidth="1"/>
    <col min="269" max="269" width="11.42578125" style="255"/>
    <col min="270" max="270" width="5.5703125" style="255" customWidth="1"/>
    <col min="271" max="271" width="14.140625" style="255" customWidth="1"/>
    <col min="272" max="513" width="11.42578125" style="255"/>
    <col min="514" max="514" width="10.140625" style="255" customWidth="1"/>
    <col min="515" max="515" width="10.5703125" style="255" customWidth="1"/>
    <col min="516" max="516" width="12.5703125" style="255" customWidth="1"/>
    <col min="517" max="517" width="0" style="255" hidden="1" customWidth="1"/>
    <col min="518" max="518" width="11.28515625" style="255" customWidth="1"/>
    <col min="519" max="520" width="11.42578125" style="255"/>
    <col min="521" max="521" width="13.42578125" style="255" customWidth="1"/>
    <col min="522" max="522" width="12.140625" style="255" customWidth="1"/>
    <col min="523" max="524" width="12.42578125" style="255" customWidth="1"/>
    <col min="525" max="525" width="11.42578125" style="255"/>
    <col min="526" max="526" width="5.5703125" style="255" customWidth="1"/>
    <col min="527" max="527" width="14.140625" style="255" customWidth="1"/>
    <col min="528" max="769" width="11.42578125" style="255"/>
    <col min="770" max="770" width="10.140625" style="255" customWidth="1"/>
    <col min="771" max="771" width="10.5703125" style="255" customWidth="1"/>
    <col min="772" max="772" width="12.5703125" style="255" customWidth="1"/>
    <col min="773" max="773" width="0" style="255" hidden="1" customWidth="1"/>
    <col min="774" max="774" width="11.28515625" style="255" customWidth="1"/>
    <col min="775" max="776" width="11.42578125" style="255"/>
    <col min="777" max="777" width="13.42578125" style="255" customWidth="1"/>
    <col min="778" max="778" width="12.140625" style="255" customWidth="1"/>
    <col min="779" max="780" width="12.42578125" style="255" customWidth="1"/>
    <col min="781" max="781" width="11.42578125" style="255"/>
    <col min="782" max="782" width="5.5703125" style="255" customWidth="1"/>
    <col min="783" max="783" width="14.140625" style="255" customWidth="1"/>
    <col min="784" max="1025" width="11.42578125" style="255"/>
    <col min="1026" max="1026" width="10.140625" style="255" customWidth="1"/>
    <col min="1027" max="1027" width="10.5703125" style="255" customWidth="1"/>
    <col min="1028" max="1028" width="12.5703125" style="255" customWidth="1"/>
    <col min="1029" max="1029" width="0" style="255" hidden="1" customWidth="1"/>
    <col min="1030" max="1030" width="11.28515625" style="255" customWidth="1"/>
    <col min="1031" max="1032" width="11.42578125" style="255"/>
    <col min="1033" max="1033" width="13.42578125" style="255" customWidth="1"/>
    <col min="1034" max="1034" width="12.140625" style="255" customWidth="1"/>
    <col min="1035" max="1036" width="12.42578125" style="255" customWidth="1"/>
    <col min="1037" max="1037" width="11.42578125" style="255"/>
    <col min="1038" max="1038" width="5.5703125" style="255" customWidth="1"/>
    <col min="1039" max="1039" width="14.140625" style="255" customWidth="1"/>
    <col min="1040" max="1281" width="11.42578125" style="255"/>
    <col min="1282" max="1282" width="10.140625" style="255" customWidth="1"/>
    <col min="1283" max="1283" width="10.5703125" style="255" customWidth="1"/>
    <col min="1284" max="1284" width="12.5703125" style="255" customWidth="1"/>
    <col min="1285" max="1285" width="0" style="255" hidden="1" customWidth="1"/>
    <col min="1286" max="1286" width="11.28515625" style="255" customWidth="1"/>
    <col min="1287" max="1288" width="11.42578125" style="255"/>
    <col min="1289" max="1289" width="13.42578125" style="255" customWidth="1"/>
    <col min="1290" max="1290" width="12.140625" style="255" customWidth="1"/>
    <col min="1291" max="1292" width="12.42578125" style="255" customWidth="1"/>
    <col min="1293" max="1293" width="11.42578125" style="255"/>
    <col min="1294" max="1294" width="5.5703125" style="255" customWidth="1"/>
    <col min="1295" max="1295" width="14.140625" style="255" customWidth="1"/>
    <col min="1296" max="1537" width="11.42578125" style="255"/>
    <col min="1538" max="1538" width="10.140625" style="255" customWidth="1"/>
    <col min="1539" max="1539" width="10.5703125" style="255" customWidth="1"/>
    <col min="1540" max="1540" width="12.5703125" style="255" customWidth="1"/>
    <col min="1541" max="1541" width="0" style="255" hidden="1" customWidth="1"/>
    <col min="1542" max="1542" width="11.28515625" style="255" customWidth="1"/>
    <col min="1543" max="1544" width="11.42578125" style="255"/>
    <col min="1545" max="1545" width="13.42578125" style="255" customWidth="1"/>
    <col min="1546" max="1546" width="12.140625" style="255" customWidth="1"/>
    <col min="1547" max="1548" width="12.42578125" style="255" customWidth="1"/>
    <col min="1549" max="1549" width="11.42578125" style="255"/>
    <col min="1550" max="1550" width="5.5703125" style="255" customWidth="1"/>
    <col min="1551" max="1551" width="14.140625" style="255" customWidth="1"/>
    <col min="1552" max="1793" width="11.42578125" style="255"/>
    <col min="1794" max="1794" width="10.140625" style="255" customWidth="1"/>
    <col min="1795" max="1795" width="10.5703125" style="255" customWidth="1"/>
    <col min="1796" max="1796" width="12.5703125" style="255" customWidth="1"/>
    <col min="1797" max="1797" width="0" style="255" hidden="1" customWidth="1"/>
    <col min="1798" max="1798" width="11.28515625" style="255" customWidth="1"/>
    <col min="1799" max="1800" width="11.42578125" style="255"/>
    <col min="1801" max="1801" width="13.42578125" style="255" customWidth="1"/>
    <col min="1802" max="1802" width="12.140625" style="255" customWidth="1"/>
    <col min="1803" max="1804" width="12.42578125" style="255" customWidth="1"/>
    <col min="1805" max="1805" width="11.42578125" style="255"/>
    <col min="1806" max="1806" width="5.5703125" style="255" customWidth="1"/>
    <col min="1807" max="1807" width="14.140625" style="255" customWidth="1"/>
    <col min="1808" max="2049" width="11.42578125" style="255"/>
    <col min="2050" max="2050" width="10.140625" style="255" customWidth="1"/>
    <col min="2051" max="2051" width="10.5703125" style="255" customWidth="1"/>
    <col min="2052" max="2052" width="12.5703125" style="255" customWidth="1"/>
    <col min="2053" max="2053" width="0" style="255" hidden="1" customWidth="1"/>
    <col min="2054" max="2054" width="11.28515625" style="255" customWidth="1"/>
    <col min="2055" max="2056" width="11.42578125" style="255"/>
    <col min="2057" max="2057" width="13.42578125" style="255" customWidth="1"/>
    <col min="2058" max="2058" width="12.140625" style="255" customWidth="1"/>
    <col min="2059" max="2060" width="12.42578125" style="255" customWidth="1"/>
    <col min="2061" max="2061" width="11.42578125" style="255"/>
    <col min="2062" max="2062" width="5.5703125" style="255" customWidth="1"/>
    <col min="2063" max="2063" width="14.140625" style="255" customWidth="1"/>
    <col min="2064" max="2305" width="11.42578125" style="255"/>
    <col min="2306" max="2306" width="10.140625" style="255" customWidth="1"/>
    <col min="2307" max="2307" width="10.5703125" style="255" customWidth="1"/>
    <col min="2308" max="2308" width="12.5703125" style="255" customWidth="1"/>
    <col min="2309" max="2309" width="0" style="255" hidden="1" customWidth="1"/>
    <col min="2310" max="2310" width="11.28515625" style="255" customWidth="1"/>
    <col min="2311" max="2312" width="11.42578125" style="255"/>
    <col min="2313" max="2313" width="13.42578125" style="255" customWidth="1"/>
    <col min="2314" max="2314" width="12.140625" style="255" customWidth="1"/>
    <col min="2315" max="2316" width="12.42578125" style="255" customWidth="1"/>
    <col min="2317" max="2317" width="11.42578125" style="255"/>
    <col min="2318" max="2318" width="5.5703125" style="255" customWidth="1"/>
    <col min="2319" max="2319" width="14.140625" style="255" customWidth="1"/>
    <col min="2320" max="2561" width="11.42578125" style="255"/>
    <col min="2562" max="2562" width="10.140625" style="255" customWidth="1"/>
    <col min="2563" max="2563" width="10.5703125" style="255" customWidth="1"/>
    <col min="2564" max="2564" width="12.5703125" style="255" customWidth="1"/>
    <col min="2565" max="2565" width="0" style="255" hidden="1" customWidth="1"/>
    <col min="2566" max="2566" width="11.28515625" style="255" customWidth="1"/>
    <col min="2567" max="2568" width="11.42578125" style="255"/>
    <col min="2569" max="2569" width="13.42578125" style="255" customWidth="1"/>
    <col min="2570" max="2570" width="12.140625" style="255" customWidth="1"/>
    <col min="2571" max="2572" width="12.42578125" style="255" customWidth="1"/>
    <col min="2573" max="2573" width="11.42578125" style="255"/>
    <col min="2574" max="2574" width="5.5703125" style="255" customWidth="1"/>
    <col min="2575" max="2575" width="14.140625" style="255" customWidth="1"/>
    <col min="2576" max="2817" width="11.42578125" style="255"/>
    <col min="2818" max="2818" width="10.140625" style="255" customWidth="1"/>
    <col min="2819" max="2819" width="10.5703125" style="255" customWidth="1"/>
    <col min="2820" max="2820" width="12.5703125" style="255" customWidth="1"/>
    <col min="2821" max="2821" width="0" style="255" hidden="1" customWidth="1"/>
    <col min="2822" max="2822" width="11.28515625" style="255" customWidth="1"/>
    <col min="2823" max="2824" width="11.42578125" style="255"/>
    <col min="2825" max="2825" width="13.42578125" style="255" customWidth="1"/>
    <col min="2826" max="2826" width="12.140625" style="255" customWidth="1"/>
    <col min="2827" max="2828" width="12.42578125" style="255" customWidth="1"/>
    <col min="2829" max="2829" width="11.42578125" style="255"/>
    <col min="2830" max="2830" width="5.5703125" style="255" customWidth="1"/>
    <col min="2831" max="2831" width="14.140625" style="255" customWidth="1"/>
    <col min="2832" max="3073" width="11.42578125" style="255"/>
    <col min="3074" max="3074" width="10.140625" style="255" customWidth="1"/>
    <col min="3075" max="3075" width="10.5703125" style="255" customWidth="1"/>
    <col min="3076" max="3076" width="12.5703125" style="255" customWidth="1"/>
    <col min="3077" max="3077" width="0" style="255" hidden="1" customWidth="1"/>
    <col min="3078" max="3078" width="11.28515625" style="255" customWidth="1"/>
    <col min="3079" max="3080" width="11.42578125" style="255"/>
    <col min="3081" max="3081" width="13.42578125" style="255" customWidth="1"/>
    <col min="3082" max="3082" width="12.140625" style="255" customWidth="1"/>
    <col min="3083" max="3084" width="12.42578125" style="255" customWidth="1"/>
    <col min="3085" max="3085" width="11.42578125" style="255"/>
    <col min="3086" max="3086" width="5.5703125" style="255" customWidth="1"/>
    <col min="3087" max="3087" width="14.140625" style="255" customWidth="1"/>
    <col min="3088" max="3329" width="11.42578125" style="255"/>
    <col min="3330" max="3330" width="10.140625" style="255" customWidth="1"/>
    <col min="3331" max="3331" width="10.5703125" style="255" customWidth="1"/>
    <col min="3332" max="3332" width="12.5703125" style="255" customWidth="1"/>
    <col min="3333" max="3333" width="0" style="255" hidden="1" customWidth="1"/>
    <col min="3334" max="3334" width="11.28515625" style="255" customWidth="1"/>
    <col min="3335" max="3336" width="11.42578125" style="255"/>
    <col min="3337" max="3337" width="13.42578125" style="255" customWidth="1"/>
    <col min="3338" max="3338" width="12.140625" style="255" customWidth="1"/>
    <col min="3339" max="3340" width="12.42578125" style="255" customWidth="1"/>
    <col min="3341" max="3341" width="11.42578125" style="255"/>
    <col min="3342" max="3342" width="5.5703125" style="255" customWidth="1"/>
    <col min="3343" max="3343" width="14.140625" style="255" customWidth="1"/>
    <col min="3344" max="3585" width="11.42578125" style="255"/>
    <col min="3586" max="3586" width="10.140625" style="255" customWidth="1"/>
    <col min="3587" max="3587" width="10.5703125" style="255" customWidth="1"/>
    <col min="3588" max="3588" width="12.5703125" style="255" customWidth="1"/>
    <col min="3589" max="3589" width="0" style="255" hidden="1" customWidth="1"/>
    <col min="3590" max="3590" width="11.28515625" style="255" customWidth="1"/>
    <col min="3591" max="3592" width="11.42578125" style="255"/>
    <col min="3593" max="3593" width="13.42578125" style="255" customWidth="1"/>
    <col min="3594" max="3594" width="12.140625" style="255" customWidth="1"/>
    <col min="3595" max="3596" width="12.42578125" style="255" customWidth="1"/>
    <col min="3597" max="3597" width="11.42578125" style="255"/>
    <col min="3598" max="3598" width="5.5703125" style="255" customWidth="1"/>
    <col min="3599" max="3599" width="14.140625" style="255" customWidth="1"/>
    <col min="3600" max="3841" width="11.42578125" style="255"/>
    <col min="3842" max="3842" width="10.140625" style="255" customWidth="1"/>
    <col min="3843" max="3843" width="10.5703125" style="255" customWidth="1"/>
    <col min="3844" max="3844" width="12.5703125" style="255" customWidth="1"/>
    <col min="3845" max="3845" width="0" style="255" hidden="1" customWidth="1"/>
    <col min="3846" max="3846" width="11.28515625" style="255" customWidth="1"/>
    <col min="3847" max="3848" width="11.42578125" style="255"/>
    <col min="3849" max="3849" width="13.42578125" style="255" customWidth="1"/>
    <col min="3850" max="3850" width="12.140625" style="255" customWidth="1"/>
    <col min="3851" max="3852" width="12.42578125" style="255" customWidth="1"/>
    <col min="3853" max="3853" width="11.42578125" style="255"/>
    <col min="3854" max="3854" width="5.5703125" style="255" customWidth="1"/>
    <col min="3855" max="3855" width="14.140625" style="255" customWidth="1"/>
    <col min="3856" max="4097" width="11.42578125" style="255"/>
    <col min="4098" max="4098" width="10.140625" style="255" customWidth="1"/>
    <col min="4099" max="4099" width="10.5703125" style="255" customWidth="1"/>
    <col min="4100" max="4100" width="12.5703125" style="255" customWidth="1"/>
    <col min="4101" max="4101" width="0" style="255" hidden="1" customWidth="1"/>
    <col min="4102" max="4102" width="11.28515625" style="255" customWidth="1"/>
    <col min="4103" max="4104" width="11.42578125" style="255"/>
    <col min="4105" max="4105" width="13.42578125" style="255" customWidth="1"/>
    <col min="4106" max="4106" width="12.140625" style="255" customWidth="1"/>
    <col min="4107" max="4108" width="12.42578125" style="255" customWidth="1"/>
    <col min="4109" max="4109" width="11.42578125" style="255"/>
    <col min="4110" max="4110" width="5.5703125" style="255" customWidth="1"/>
    <col min="4111" max="4111" width="14.140625" style="255" customWidth="1"/>
    <col min="4112" max="4353" width="11.42578125" style="255"/>
    <col min="4354" max="4354" width="10.140625" style="255" customWidth="1"/>
    <col min="4355" max="4355" width="10.5703125" style="255" customWidth="1"/>
    <col min="4356" max="4356" width="12.5703125" style="255" customWidth="1"/>
    <col min="4357" max="4357" width="0" style="255" hidden="1" customWidth="1"/>
    <col min="4358" max="4358" width="11.28515625" style="255" customWidth="1"/>
    <col min="4359" max="4360" width="11.42578125" style="255"/>
    <col min="4361" max="4361" width="13.42578125" style="255" customWidth="1"/>
    <col min="4362" max="4362" width="12.140625" style="255" customWidth="1"/>
    <col min="4363" max="4364" width="12.42578125" style="255" customWidth="1"/>
    <col min="4365" max="4365" width="11.42578125" style="255"/>
    <col min="4366" max="4366" width="5.5703125" style="255" customWidth="1"/>
    <col min="4367" max="4367" width="14.140625" style="255" customWidth="1"/>
    <col min="4368" max="4609" width="11.42578125" style="255"/>
    <col min="4610" max="4610" width="10.140625" style="255" customWidth="1"/>
    <col min="4611" max="4611" width="10.5703125" style="255" customWidth="1"/>
    <col min="4612" max="4612" width="12.5703125" style="255" customWidth="1"/>
    <col min="4613" max="4613" width="0" style="255" hidden="1" customWidth="1"/>
    <col min="4614" max="4614" width="11.28515625" style="255" customWidth="1"/>
    <col min="4615" max="4616" width="11.42578125" style="255"/>
    <col min="4617" max="4617" width="13.42578125" style="255" customWidth="1"/>
    <col min="4618" max="4618" width="12.140625" style="255" customWidth="1"/>
    <col min="4619" max="4620" width="12.42578125" style="255" customWidth="1"/>
    <col min="4621" max="4621" width="11.42578125" style="255"/>
    <col min="4622" max="4622" width="5.5703125" style="255" customWidth="1"/>
    <col min="4623" max="4623" width="14.140625" style="255" customWidth="1"/>
    <col min="4624" max="4865" width="11.42578125" style="255"/>
    <col min="4866" max="4866" width="10.140625" style="255" customWidth="1"/>
    <col min="4867" max="4867" width="10.5703125" style="255" customWidth="1"/>
    <col min="4868" max="4868" width="12.5703125" style="255" customWidth="1"/>
    <col min="4869" max="4869" width="0" style="255" hidden="1" customWidth="1"/>
    <col min="4870" max="4870" width="11.28515625" style="255" customWidth="1"/>
    <col min="4871" max="4872" width="11.42578125" style="255"/>
    <col min="4873" max="4873" width="13.42578125" style="255" customWidth="1"/>
    <col min="4874" max="4874" width="12.140625" style="255" customWidth="1"/>
    <col min="4875" max="4876" width="12.42578125" style="255" customWidth="1"/>
    <col min="4877" max="4877" width="11.42578125" style="255"/>
    <col min="4878" max="4878" width="5.5703125" style="255" customWidth="1"/>
    <col min="4879" max="4879" width="14.140625" style="255" customWidth="1"/>
    <col min="4880" max="5121" width="11.42578125" style="255"/>
    <col min="5122" max="5122" width="10.140625" style="255" customWidth="1"/>
    <col min="5123" max="5123" width="10.5703125" style="255" customWidth="1"/>
    <col min="5124" max="5124" width="12.5703125" style="255" customWidth="1"/>
    <col min="5125" max="5125" width="0" style="255" hidden="1" customWidth="1"/>
    <col min="5126" max="5126" width="11.28515625" style="255" customWidth="1"/>
    <col min="5127" max="5128" width="11.42578125" style="255"/>
    <col min="5129" max="5129" width="13.42578125" style="255" customWidth="1"/>
    <col min="5130" max="5130" width="12.140625" style="255" customWidth="1"/>
    <col min="5131" max="5132" width="12.42578125" style="255" customWidth="1"/>
    <col min="5133" max="5133" width="11.42578125" style="255"/>
    <col min="5134" max="5134" width="5.5703125" style="255" customWidth="1"/>
    <col min="5135" max="5135" width="14.140625" style="255" customWidth="1"/>
    <col min="5136" max="5377" width="11.42578125" style="255"/>
    <col min="5378" max="5378" width="10.140625" style="255" customWidth="1"/>
    <col min="5379" max="5379" width="10.5703125" style="255" customWidth="1"/>
    <col min="5380" max="5380" width="12.5703125" style="255" customWidth="1"/>
    <col min="5381" max="5381" width="0" style="255" hidden="1" customWidth="1"/>
    <col min="5382" max="5382" width="11.28515625" style="255" customWidth="1"/>
    <col min="5383" max="5384" width="11.42578125" style="255"/>
    <col min="5385" max="5385" width="13.42578125" style="255" customWidth="1"/>
    <col min="5386" max="5386" width="12.140625" style="255" customWidth="1"/>
    <col min="5387" max="5388" width="12.42578125" style="255" customWidth="1"/>
    <col min="5389" max="5389" width="11.42578125" style="255"/>
    <col min="5390" max="5390" width="5.5703125" style="255" customWidth="1"/>
    <col min="5391" max="5391" width="14.140625" style="255" customWidth="1"/>
    <col min="5392" max="5633" width="11.42578125" style="255"/>
    <col min="5634" max="5634" width="10.140625" style="255" customWidth="1"/>
    <col min="5635" max="5635" width="10.5703125" style="255" customWidth="1"/>
    <col min="5636" max="5636" width="12.5703125" style="255" customWidth="1"/>
    <col min="5637" max="5637" width="0" style="255" hidden="1" customWidth="1"/>
    <col min="5638" max="5638" width="11.28515625" style="255" customWidth="1"/>
    <col min="5639" max="5640" width="11.42578125" style="255"/>
    <col min="5641" max="5641" width="13.42578125" style="255" customWidth="1"/>
    <col min="5642" max="5642" width="12.140625" style="255" customWidth="1"/>
    <col min="5643" max="5644" width="12.42578125" style="255" customWidth="1"/>
    <col min="5645" max="5645" width="11.42578125" style="255"/>
    <col min="5646" max="5646" width="5.5703125" style="255" customWidth="1"/>
    <col min="5647" max="5647" width="14.140625" style="255" customWidth="1"/>
    <col min="5648" max="5889" width="11.42578125" style="255"/>
    <col min="5890" max="5890" width="10.140625" style="255" customWidth="1"/>
    <col min="5891" max="5891" width="10.5703125" style="255" customWidth="1"/>
    <col min="5892" max="5892" width="12.5703125" style="255" customWidth="1"/>
    <col min="5893" max="5893" width="0" style="255" hidden="1" customWidth="1"/>
    <col min="5894" max="5894" width="11.28515625" style="255" customWidth="1"/>
    <col min="5895" max="5896" width="11.42578125" style="255"/>
    <col min="5897" max="5897" width="13.42578125" style="255" customWidth="1"/>
    <col min="5898" max="5898" width="12.140625" style="255" customWidth="1"/>
    <col min="5899" max="5900" width="12.42578125" style="255" customWidth="1"/>
    <col min="5901" max="5901" width="11.42578125" style="255"/>
    <col min="5902" max="5902" width="5.5703125" style="255" customWidth="1"/>
    <col min="5903" max="5903" width="14.140625" style="255" customWidth="1"/>
    <col min="5904" max="6145" width="11.42578125" style="255"/>
    <col min="6146" max="6146" width="10.140625" style="255" customWidth="1"/>
    <col min="6147" max="6147" width="10.5703125" style="255" customWidth="1"/>
    <col min="6148" max="6148" width="12.5703125" style="255" customWidth="1"/>
    <col min="6149" max="6149" width="0" style="255" hidden="1" customWidth="1"/>
    <col min="6150" max="6150" width="11.28515625" style="255" customWidth="1"/>
    <col min="6151" max="6152" width="11.42578125" style="255"/>
    <col min="6153" max="6153" width="13.42578125" style="255" customWidth="1"/>
    <col min="6154" max="6154" width="12.140625" style="255" customWidth="1"/>
    <col min="6155" max="6156" width="12.42578125" style="255" customWidth="1"/>
    <col min="6157" max="6157" width="11.42578125" style="255"/>
    <col min="6158" max="6158" width="5.5703125" style="255" customWidth="1"/>
    <col min="6159" max="6159" width="14.140625" style="255" customWidth="1"/>
    <col min="6160" max="6401" width="11.42578125" style="255"/>
    <col min="6402" max="6402" width="10.140625" style="255" customWidth="1"/>
    <col min="6403" max="6403" width="10.5703125" style="255" customWidth="1"/>
    <col min="6404" max="6404" width="12.5703125" style="255" customWidth="1"/>
    <col min="6405" max="6405" width="0" style="255" hidden="1" customWidth="1"/>
    <col min="6406" max="6406" width="11.28515625" style="255" customWidth="1"/>
    <col min="6407" max="6408" width="11.42578125" style="255"/>
    <col min="6409" max="6409" width="13.42578125" style="255" customWidth="1"/>
    <col min="6410" max="6410" width="12.140625" style="255" customWidth="1"/>
    <col min="6411" max="6412" width="12.42578125" style="255" customWidth="1"/>
    <col min="6413" max="6413" width="11.42578125" style="255"/>
    <col min="6414" max="6414" width="5.5703125" style="255" customWidth="1"/>
    <col min="6415" max="6415" width="14.140625" style="255" customWidth="1"/>
    <col min="6416" max="6657" width="11.42578125" style="255"/>
    <col min="6658" max="6658" width="10.140625" style="255" customWidth="1"/>
    <col min="6659" max="6659" width="10.5703125" style="255" customWidth="1"/>
    <col min="6660" max="6660" width="12.5703125" style="255" customWidth="1"/>
    <col min="6661" max="6661" width="0" style="255" hidden="1" customWidth="1"/>
    <col min="6662" max="6662" width="11.28515625" style="255" customWidth="1"/>
    <col min="6663" max="6664" width="11.42578125" style="255"/>
    <col min="6665" max="6665" width="13.42578125" style="255" customWidth="1"/>
    <col min="6666" max="6666" width="12.140625" style="255" customWidth="1"/>
    <col min="6667" max="6668" width="12.42578125" style="255" customWidth="1"/>
    <col min="6669" max="6669" width="11.42578125" style="255"/>
    <col min="6670" max="6670" width="5.5703125" style="255" customWidth="1"/>
    <col min="6671" max="6671" width="14.140625" style="255" customWidth="1"/>
    <col min="6672" max="6913" width="11.42578125" style="255"/>
    <col min="6914" max="6914" width="10.140625" style="255" customWidth="1"/>
    <col min="6915" max="6915" width="10.5703125" style="255" customWidth="1"/>
    <col min="6916" max="6916" width="12.5703125" style="255" customWidth="1"/>
    <col min="6917" max="6917" width="0" style="255" hidden="1" customWidth="1"/>
    <col min="6918" max="6918" width="11.28515625" style="255" customWidth="1"/>
    <col min="6919" max="6920" width="11.42578125" style="255"/>
    <col min="6921" max="6921" width="13.42578125" style="255" customWidth="1"/>
    <col min="6922" max="6922" width="12.140625" style="255" customWidth="1"/>
    <col min="6923" max="6924" width="12.42578125" style="255" customWidth="1"/>
    <col min="6925" max="6925" width="11.42578125" style="255"/>
    <col min="6926" max="6926" width="5.5703125" style="255" customWidth="1"/>
    <col min="6927" max="6927" width="14.140625" style="255" customWidth="1"/>
    <col min="6928" max="7169" width="11.42578125" style="255"/>
    <col min="7170" max="7170" width="10.140625" style="255" customWidth="1"/>
    <col min="7171" max="7171" width="10.5703125" style="255" customWidth="1"/>
    <col min="7172" max="7172" width="12.5703125" style="255" customWidth="1"/>
    <col min="7173" max="7173" width="0" style="255" hidden="1" customWidth="1"/>
    <col min="7174" max="7174" width="11.28515625" style="255" customWidth="1"/>
    <col min="7175" max="7176" width="11.42578125" style="255"/>
    <col min="7177" max="7177" width="13.42578125" style="255" customWidth="1"/>
    <col min="7178" max="7178" width="12.140625" style="255" customWidth="1"/>
    <col min="7179" max="7180" width="12.42578125" style="255" customWidth="1"/>
    <col min="7181" max="7181" width="11.42578125" style="255"/>
    <col min="7182" max="7182" width="5.5703125" style="255" customWidth="1"/>
    <col min="7183" max="7183" width="14.140625" style="255" customWidth="1"/>
    <col min="7184" max="7425" width="11.42578125" style="255"/>
    <col min="7426" max="7426" width="10.140625" style="255" customWidth="1"/>
    <col min="7427" max="7427" width="10.5703125" style="255" customWidth="1"/>
    <col min="7428" max="7428" width="12.5703125" style="255" customWidth="1"/>
    <col min="7429" max="7429" width="0" style="255" hidden="1" customWidth="1"/>
    <col min="7430" max="7430" width="11.28515625" style="255" customWidth="1"/>
    <col min="7431" max="7432" width="11.42578125" style="255"/>
    <col min="7433" max="7433" width="13.42578125" style="255" customWidth="1"/>
    <col min="7434" max="7434" width="12.140625" style="255" customWidth="1"/>
    <col min="7435" max="7436" width="12.42578125" style="255" customWidth="1"/>
    <col min="7437" max="7437" width="11.42578125" style="255"/>
    <col min="7438" max="7438" width="5.5703125" style="255" customWidth="1"/>
    <col min="7439" max="7439" width="14.140625" style="255" customWidth="1"/>
    <col min="7440" max="7681" width="11.42578125" style="255"/>
    <col min="7682" max="7682" width="10.140625" style="255" customWidth="1"/>
    <col min="7683" max="7683" width="10.5703125" style="255" customWidth="1"/>
    <col min="7684" max="7684" width="12.5703125" style="255" customWidth="1"/>
    <col min="7685" max="7685" width="0" style="255" hidden="1" customWidth="1"/>
    <col min="7686" max="7686" width="11.28515625" style="255" customWidth="1"/>
    <col min="7687" max="7688" width="11.42578125" style="255"/>
    <col min="7689" max="7689" width="13.42578125" style="255" customWidth="1"/>
    <col min="7690" max="7690" width="12.140625" style="255" customWidth="1"/>
    <col min="7691" max="7692" width="12.42578125" style="255" customWidth="1"/>
    <col min="7693" max="7693" width="11.42578125" style="255"/>
    <col min="7694" max="7694" width="5.5703125" style="255" customWidth="1"/>
    <col min="7695" max="7695" width="14.140625" style="255" customWidth="1"/>
    <col min="7696" max="7937" width="11.42578125" style="255"/>
    <col min="7938" max="7938" width="10.140625" style="255" customWidth="1"/>
    <col min="7939" max="7939" width="10.5703125" style="255" customWidth="1"/>
    <col min="7940" max="7940" width="12.5703125" style="255" customWidth="1"/>
    <col min="7941" max="7941" width="0" style="255" hidden="1" customWidth="1"/>
    <col min="7942" max="7942" width="11.28515625" style="255" customWidth="1"/>
    <col min="7943" max="7944" width="11.42578125" style="255"/>
    <col min="7945" max="7945" width="13.42578125" style="255" customWidth="1"/>
    <col min="7946" max="7946" width="12.140625" style="255" customWidth="1"/>
    <col min="7947" max="7948" width="12.42578125" style="255" customWidth="1"/>
    <col min="7949" max="7949" width="11.42578125" style="255"/>
    <col min="7950" max="7950" width="5.5703125" style="255" customWidth="1"/>
    <col min="7951" max="7951" width="14.140625" style="255" customWidth="1"/>
    <col min="7952" max="8193" width="11.42578125" style="255"/>
    <col min="8194" max="8194" width="10.140625" style="255" customWidth="1"/>
    <col min="8195" max="8195" width="10.5703125" style="255" customWidth="1"/>
    <col min="8196" max="8196" width="12.5703125" style="255" customWidth="1"/>
    <col min="8197" max="8197" width="0" style="255" hidden="1" customWidth="1"/>
    <col min="8198" max="8198" width="11.28515625" style="255" customWidth="1"/>
    <col min="8199" max="8200" width="11.42578125" style="255"/>
    <col min="8201" max="8201" width="13.42578125" style="255" customWidth="1"/>
    <col min="8202" max="8202" width="12.140625" style="255" customWidth="1"/>
    <col min="8203" max="8204" width="12.42578125" style="255" customWidth="1"/>
    <col min="8205" max="8205" width="11.42578125" style="255"/>
    <col min="8206" max="8206" width="5.5703125" style="255" customWidth="1"/>
    <col min="8207" max="8207" width="14.140625" style="255" customWidth="1"/>
    <col min="8208" max="8449" width="11.42578125" style="255"/>
    <col min="8450" max="8450" width="10.140625" style="255" customWidth="1"/>
    <col min="8451" max="8451" width="10.5703125" style="255" customWidth="1"/>
    <col min="8452" max="8452" width="12.5703125" style="255" customWidth="1"/>
    <col min="8453" max="8453" width="0" style="255" hidden="1" customWidth="1"/>
    <col min="8454" max="8454" width="11.28515625" style="255" customWidth="1"/>
    <col min="8455" max="8456" width="11.42578125" style="255"/>
    <col min="8457" max="8457" width="13.42578125" style="255" customWidth="1"/>
    <col min="8458" max="8458" width="12.140625" style="255" customWidth="1"/>
    <col min="8459" max="8460" width="12.42578125" style="255" customWidth="1"/>
    <col min="8461" max="8461" width="11.42578125" style="255"/>
    <col min="8462" max="8462" width="5.5703125" style="255" customWidth="1"/>
    <col min="8463" max="8463" width="14.140625" style="255" customWidth="1"/>
    <col min="8464" max="8705" width="11.42578125" style="255"/>
    <col min="8706" max="8706" width="10.140625" style="255" customWidth="1"/>
    <col min="8707" max="8707" width="10.5703125" style="255" customWidth="1"/>
    <col min="8708" max="8708" width="12.5703125" style="255" customWidth="1"/>
    <col min="8709" max="8709" width="0" style="255" hidden="1" customWidth="1"/>
    <col min="8710" max="8710" width="11.28515625" style="255" customWidth="1"/>
    <col min="8711" max="8712" width="11.42578125" style="255"/>
    <col min="8713" max="8713" width="13.42578125" style="255" customWidth="1"/>
    <col min="8714" max="8714" width="12.140625" style="255" customWidth="1"/>
    <col min="8715" max="8716" width="12.42578125" style="255" customWidth="1"/>
    <col min="8717" max="8717" width="11.42578125" style="255"/>
    <col min="8718" max="8718" width="5.5703125" style="255" customWidth="1"/>
    <col min="8719" max="8719" width="14.140625" style="255" customWidth="1"/>
    <col min="8720" max="8961" width="11.42578125" style="255"/>
    <col min="8962" max="8962" width="10.140625" style="255" customWidth="1"/>
    <col min="8963" max="8963" width="10.5703125" style="255" customWidth="1"/>
    <col min="8964" max="8964" width="12.5703125" style="255" customWidth="1"/>
    <col min="8965" max="8965" width="0" style="255" hidden="1" customWidth="1"/>
    <col min="8966" max="8966" width="11.28515625" style="255" customWidth="1"/>
    <col min="8967" max="8968" width="11.42578125" style="255"/>
    <col min="8969" max="8969" width="13.42578125" style="255" customWidth="1"/>
    <col min="8970" max="8970" width="12.140625" style="255" customWidth="1"/>
    <col min="8971" max="8972" width="12.42578125" style="255" customWidth="1"/>
    <col min="8973" max="8973" width="11.42578125" style="255"/>
    <col min="8974" max="8974" width="5.5703125" style="255" customWidth="1"/>
    <col min="8975" max="8975" width="14.140625" style="255" customWidth="1"/>
    <col min="8976" max="9217" width="11.42578125" style="255"/>
    <col min="9218" max="9218" width="10.140625" style="255" customWidth="1"/>
    <col min="9219" max="9219" width="10.5703125" style="255" customWidth="1"/>
    <col min="9220" max="9220" width="12.5703125" style="255" customWidth="1"/>
    <col min="9221" max="9221" width="0" style="255" hidden="1" customWidth="1"/>
    <col min="9222" max="9222" width="11.28515625" style="255" customWidth="1"/>
    <col min="9223" max="9224" width="11.42578125" style="255"/>
    <col min="9225" max="9225" width="13.42578125" style="255" customWidth="1"/>
    <col min="9226" max="9226" width="12.140625" style="255" customWidth="1"/>
    <col min="9227" max="9228" width="12.42578125" style="255" customWidth="1"/>
    <col min="9229" max="9229" width="11.42578125" style="255"/>
    <col min="9230" max="9230" width="5.5703125" style="255" customWidth="1"/>
    <col min="9231" max="9231" width="14.140625" style="255" customWidth="1"/>
    <col min="9232" max="9473" width="11.42578125" style="255"/>
    <col min="9474" max="9474" width="10.140625" style="255" customWidth="1"/>
    <col min="9475" max="9475" width="10.5703125" style="255" customWidth="1"/>
    <col min="9476" max="9476" width="12.5703125" style="255" customWidth="1"/>
    <col min="9477" max="9477" width="0" style="255" hidden="1" customWidth="1"/>
    <col min="9478" max="9478" width="11.28515625" style="255" customWidth="1"/>
    <col min="9479" max="9480" width="11.42578125" style="255"/>
    <col min="9481" max="9481" width="13.42578125" style="255" customWidth="1"/>
    <col min="9482" max="9482" width="12.140625" style="255" customWidth="1"/>
    <col min="9483" max="9484" width="12.42578125" style="255" customWidth="1"/>
    <col min="9485" max="9485" width="11.42578125" style="255"/>
    <col min="9486" max="9486" width="5.5703125" style="255" customWidth="1"/>
    <col min="9487" max="9487" width="14.140625" style="255" customWidth="1"/>
    <col min="9488" max="9729" width="11.42578125" style="255"/>
    <col min="9730" max="9730" width="10.140625" style="255" customWidth="1"/>
    <col min="9731" max="9731" width="10.5703125" style="255" customWidth="1"/>
    <col min="9732" max="9732" width="12.5703125" style="255" customWidth="1"/>
    <col min="9733" max="9733" width="0" style="255" hidden="1" customWidth="1"/>
    <col min="9734" max="9734" width="11.28515625" style="255" customWidth="1"/>
    <col min="9735" max="9736" width="11.42578125" style="255"/>
    <col min="9737" max="9737" width="13.42578125" style="255" customWidth="1"/>
    <col min="9738" max="9738" width="12.140625" style="255" customWidth="1"/>
    <col min="9739" max="9740" width="12.42578125" style="255" customWidth="1"/>
    <col min="9741" max="9741" width="11.42578125" style="255"/>
    <col min="9742" max="9742" width="5.5703125" style="255" customWidth="1"/>
    <col min="9743" max="9743" width="14.140625" style="255" customWidth="1"/>
    <col min="9744" max="9985" width="11.42578125" style="255"/>
    <col min="9986" max="9986" width="10.140625" style="255" customWidth="1"/>
    <col min="9987" max="9987" width="10.5703125" style="255" customWidth="1"/>
    <col min="9988" max="9988" width="12.5703125" style="255" customWidth="1"/>
    <col min="9989" max="9989" width="0" style="255" hidden="1" customWidth="1"/>
    <col min="9990" max="9990" width="11.28515625" style="255" customWidth="1"/>
    <col min="9991" max="9992" width="11.42578125" style="255"/>
    <col min="9993" max="9993" width="13.42578125" style="255" customWidth="1"/>
    <col min="9994" max="9994" width="12.140625" style="255" customWidth="1"/>
    <col min="9995" max="9996" width="12.42578125" style="255" customWidth="1"/>
    <col min="9997" max="9997" width="11.42578125" style="255"/>
    <col min="9998" max="9998" width="5.5703125" style="255" customWidth="1"/>
    <col min="9999" max="9999" width="14.140625" style="255" customWidth="1"/>
    <col min="10000" max="10241" width="11.42578125" style="255"/>
    <col min="10242" max="10242" width="10.140625" style="255" customWidth="1"/>
    <col min="10243" max="10243" width="10.5703125" style="255" customWidth="1"/>
    <col min="10244" max="10244" width="12.5703125" style="255" customWidth="1"/>
    <col min="10245" max="10245" width="0" style="255" hidden="1" customWidth="1"/>
    <col min="10246" max="10246" width="11.28515625" style="255" customWidth="1"/>
    <col min="10247" max="10248" width="11.42578125" style="255"/>
    <col min="10249" max="10249" width="13.42578125" style="255" customWidth="1"/>
    <col min="10250" max="10250" width="12.140625" style="255" customWidth="1"/>
    <col min="10251" max="10252" width="12.42578125" style="255" customWidth="1"/>
    <col min="10253" max="10253" width="11.42578125" style="255"/>
    <col min="10254" max="10254" width="5.5703125" style="255" customWidth="1"/>
    <col min="10255" max="10255" width="14.140625" style="255" customWidth="1"/>
    <col min="10256" max="10497" width="11.42578125" style="255"/>
    <col min="10498" max="10498" width="10.140625" style="255" customWidth="1"/>
    <col min="10499" max="10499" width="10.5703125" style="255" customWidth="1"/>
    <col min="10500" max="10500" width="12.5703125" style="255" customWidth="1"/>
    <col min="10501" max="10501" width="0" style="255" hidden="1" customWidth="1"/>
    <col min="10502" max="10502" width="11.28515625" style="255" customWidth="1"/>
    <col min="10503" max="10504" width="11.42578125" style="255"/>
    <col min="10505" max="10505" width="13.42578125" style="255" customWidth="1"/>
    <col min="10506" max="10506" width="12.140625" style="255" customWidth="1"/>
    <col min="10507" max="10508" width="12.42578125" style="255" customWidth="1"/>
    <col min="10509" max="10509" width="11.42578125" style="255"/>
    <col min="10510" max="10510" width="5.5703125" style="255" customWidth="1"/>
    <col min="10511" max="10511" width="14.140625" style="255" customWidth="1"/>
    <col min="10512" max="10753" width="11.42578125" style="255"/>
    <col min="10754" max="10754" width="10.140625" style="255" customWidth="1"/>
    <col min="10755" max="10755" width="10.5703125" style="255" customWidth="1"/>
    <col min="10756" max="10756" width="12.5703125" style="255" customWidth="1"/>
    <col min="10757" max="10757" width="0" style="255" hidden="1" customWidth="1"/>
    <col min="10758" max="10758" width="11.28515625" style="255" customWidth="1"/>
    <col min="10759" max="10760" width="11.42578125" style="255"/>
    <col min="10761" max="10761" width="13.42578125" style="255" customWidth="1"/>
    <col min="10762" max="10762" width="12.140625" style="255" customWidth="1"/>
    <col min="10763" max="10764" width="12.42578125" style="255" customWidth="1"/>
    <col min="10765" max="10765" width="11.42578125" style="255"/>
    <col min="10766" max="10766" width="5.5703125" style="255" customWidth="1"/>
    <col min="10767" max="10767" width="14.140625" style="255" customWidth="1"/>
    <col min="10768" max="11009" width="11.42578125" style="255"/>
    <col min="11010" max="11010" width="10.140625" style="255" customWidth="1"/>
    <col min="11011" max="11011" width="10.5703125" style="255" customWidth="1"/>
    <col min="11012" max="11012" width="12.5703125" style="255" customWidth="1"/>
    <col min="11013" max="11013" width="0" style="255" hidden="1" customWidth="1"/>
    <col min="11014" max="11014" width="11.28515625" style="255" customWidth="1"/>
    <col min="11015" max="11016" width="11.42578125" style="255"/>
    <col min="11017" max="11017" width="13.42578125" style="255" customWidth="1"/>
    <col min="11018" max="11018" width="12.140625" style="255" customWidth="1"/>
    <col min="11019" max="11020" width="12.42578125" style="255" customWidth="1"/>
    <col min="11021" max="11021" width="11.42578125" style="255"/>
    <col min="11022" max="11022" width="5.5703125" style="255" customWidth="1"/>
    <col min="11023" max="11023" width="14.140625" style="255" customWidth="1"/>
    <col min="11024" max="11265" width="11.42578125" style="255"/>
    <col min="11266" max="11266" width="10.140625" style="255" customWidth="1"/>
    <col min="11267" max="11267" width="10.5703125" style="255" customWidth="1"/>
    <col min="11268" max="11268" width="12.5703125" style="255" customWidth="1"/>
    <col min="11269" max="11269" width="0" style="255" hidden="1" customWidth="1"/>
    <col min="11270" max="11270" width="11.28515625" style="255" customWidth="1"/>
    <col min="11271" max="11272" width="11.42578125" style="255"/>
    <col min="11273" max="11273" width="13.42578125" style="255" customWidth="1"/>
    <col min="11274" max="11274" width="12.140625" style="255" customWidth="1"/>
    <col min="11275" max="11276" width="12.42578125" style="255" customWidth="1"/>
    <col min="11277" max="11277" width="11.42578125" style="255"/>
    <col min="11278" max="11278" width="5.5703125" style="255" customWidth="1"/>
    <col min="11279" max="11279" width="14.140625" style="255" customWidth="1"/>
    <col min="11280" max="11521" width="11.42578125" style="255"/>
    <col min="11522" max="11522" width="10.140625" style="255" customWidth="1"/>
    <col min="11523" max="11523" width="10.5703125" style="255" customWidth="1"/>
    <col min="11524" max="11524" width="12.5703125" style="255" customWidth="1"/>
    <col min="11525" max="11525" width="0" style="255" hidden="1" customWidth="1"/>
    <col min="11526" max="11526" width="11.28515625" style="255" customWidth="1"/>
    <col min="11527" max="11528" width="11.42578125" style="255"/>
    <col min="11529" max="11529" width="13.42578125" style="255" customWidth="1"/>
    <col min="11530" max="11530" width="12.140625" style="255" customWidth="1"/>
    <col min="11531" max="11532" width="12.42578125" style="255" customWidth="1"/>
    <col min="11533" max="11533" width="11.42578125" style="255"/>
    <col min="11534" max="11534" width="5.5703125" style="255" customWidth="1"/>
    <col min="11535" max="11535" width="14.140625" style="255" customWidth="1"/>
    <col min="11536" max="11777" width="11.42578125" style="255"/>
    <col min="11778" max="11778" width="10.140625" style="255" customWidth="1"/>
    <col min="11779" max="11779" width="10.5703125" style="255" customWidth="1"/>
    <col min="11780" max="11780" width="12.5703125" style="255" customWidth="1"/>
    <col min="11781" max="11781" width="0" style="255" hidden="1" customWidth="1"/>
    <col min="11782" max="11782" width="11.28515625" style="255" customWidth="1"/>
    <col min="11783" max="11784" width="11.42578125" style="255"/>
    <col min="11785" max="11785" width="13.42578125" style="255" customWidth="1"/>
    <col min="11786" max="11786" width="12.140625" style="255" customWidth="1"/>
    <col min="11787" max="11788" width="12.42578125" style="255" customWidth="1"/>
    <col min="11789" max="11789" width="11.42578125" style="255"/>
    <col min="11790" max="11790" width="5.5703125" style="255" customWidth="1"/>
    <col min="11791" max="11791" width="14.140625" style="255" customWidth="1"/>
    <col min="11792" max="12033" width="11.42578125" style="255"/>
    <col min="12034" max="12034" width="10.140625" style="255" customWidth="1"/>
    <col min="12035" max="12035" width="10.5703125" style="255" customWidth="1"/>
    <col min="12036" max="12036" width="12.5703125" style="255" customWidth="1"/>
    <col min="12037" max="12037" width="0" style="255" hidden="1" customWidth="1"/>
    <col min="12038" max="12038" width="11.28515625" style="255" customWidth="1"/>
    <col min="12039" max="12040" width="11.42578125" style="255"/>
    <col min="12041" max="12041" width="13.42578125" style="255" customWidth="1"/>
    <col min="12042" max="12042" width="12.140625" style="255" customWidth="1"/>
    <col min="12043" max="12044" width="12.42578125" style="255" customWidth="1"/>
    <col min="12045" max="12045" width="11.42578125" style="255"/>
    <col min="12046" max="12046" width="5.5703125" style="255" customWidth="1"/>
    <col min="12047" max="12047" width="14.140625" style="255" customWidth="1"/>
    <col min="12048" max="12289" width="11.42578125" style="255"/>
    <col min="12290" max="12290" width="10.140625" style="255" customWidth="1"/>
    <col min="12291" max="12291" width="10.5703125" style="255" customWidth="1"/>
    <col min="12292" max="12292" width="12.5703125" style="255" customWidth="1"/>
    <col min="12293" max="12293" width="0" style="255" hidden="1" customWidth="1"/>
    <col min="12294" max="12294" width="11.28515625" style="255" customWidth="1"/>
    <col min="12295" max="12296" width="11.42578125" style="255"/>
    <col min="12297" max="12297" width="13.42578125" style="255" customWidth="1"/>
    <col min="12298" max="12298" width="12.140625" style="255" customWidth="1"/>
    <col min="12299" max="12300" width="12.42578125" style="255" customWidth="1"/>
    <col min="12301" max="12301" width="11.42578125" style="255"/>
    <col min="12302" max="12302" width="5.5703125" style="255" customWidth="1"/>
    <col min="12303" max="12303" width="14.140625" style="255" customWidth="1"/>
    <col min="12304" max="12545" width="11.42578125" style="255"/>
    <col min="12546" max="12546" width="10.140625" style="255" customWidth="1"/>
    <col min="12547" max="12547" width="10.5703125" style="255" customWidth="1"/>
    <col min="12548" max="12548" width="12.5703125" style="255" customWidth="1"/>
    <col min="12549" max="12549" width="0" style="255" hidden="1" customWidth="1"/>
    <col min="12550" max="12550" width="11.28515625" style="255" customWidth="1"/>
    <col min="12551" max="12552" width="11.42578125" style="255"/>
    <col min="12553" max="12553" width="13.42578125" style="255" customWidth="1"/>
    <col min="12554" max="12554" width="12.140625" style="255" customWidth="1"/>
    <col min="12555" max="12556" width="12.42578125" style="255" customWidth="1"/>
    <col min="12557" max="12557" width="11.42578125" style="255"/>
    <col min="12558" max="12558" width="5.5703125" style="255" customWidth="1"/>
    <col min="12559" max="12559" width="14.140625" style="255" customWidth="1"/>
    <col min="12560" max="12801" width="11.42578125" style="255"/>
    <col min="12802" max="12802" width="10.140625" style="255" customWidth="1"/>
    <col min="12803" max="12803" width="10.5703125" style="255" customWidth="1"/>
    <col min="12804" max="12804" width="12.5703125" style="255" customWidth="1"/>
    <col min="12805" max="12805" width="0" style="255" hidden="1" customWidth="1"/>
    <col min="12806" max="12806" width="11.28515625" style="255" customWidth="1"/>
    <col min="12807" max="12808" width="11.42578125" style="255"/>
    <col min="12809" max="12809" width="13.42578125" style="255" customWidth="1"/>
    <col min="12810" max="12810" width="12.140625" style="255" customWidth="1"/>
    <col min="12811" max="12812" width="12.42578125" style="255" customWidth="1"/>
    <col min="12813" max="12813" width="11.42578125" style="255"/>
    <col min="12814" max="12814" width="5.5703125" style="255" customWidth="1"/>
    <col min="12815" max="12815" width="14.140625" style="255" customWidth="1"/>
    <col min="12816" max="13057" width="11.42578125" style="255"/>
    <col min="13058" max="13058" width="10.140625" style="255" customWidth="1"/>
    <col min="13059" max="13059" width="10.5703125" style="255" customWidth="1"/>
    <col min="13060" max="13060" width="12.5703125" style="255" customWidth="1"/>
    <col min="13061" max="13061" width="0" style="255" hidden="1" customWidth="1"/>
    <col min="13062" max="13062" width="11.28515625" style="255" customWidth="1"/>
    <col min="13063" max="13064" width="11.42578125" style="255"/>
    <col min="13065" max="13065" width="13.42578125" style="255" customWidth="1"/>
    <col min="13066" max="13066" width="12.140625" style="255" customWidth="1"/>
    <col min="13067" max="13068" width="12.42578125" style="255" customWidth="1"/>
    <col min="13069" max="13069" width="11.42578125" style="255"/>
    <col min="13070" max="13070" width="5.5703125" style="255" customWidth="1"/>
    <col min="13071" max="13071" width="14.140625" style="255" customWidth="1"/>
    <col min="13072" max="13313" width="11.42578125" style="255"/>
    <col min="13314" max="13314" width="10.140625" style="255" customWidth="1"/>
    <col min="13315" max="13315" width="10.5703125" style="255" customWidth="1"/>
    <col min="13316" max="13316" width="12.5703125" style="255" customWidth="1"/>
    <col min="13317" max="13317" width="0" style="255" hidden="1" customWidth="1"/>
    <col min="13318" max="13318" width="11.28515625" style="255" customWidth="1"/>
    <col min="13319" max="13320" width="11.42578125" style="255"/>
    <col min="13321" max="13321" width="13.42578125" style="255" customWidth="1"/>
    <col min="13322" max="13322" width="12.140625" style="255" customWidth="1"/>
    <col min="13323" max="13324" width="12.42578125" style="255" customWidth="1"/>
    <col min="13325" max="13325" width="11.42578125" style="255"/>
    <col min="13326" max="13326" width="5.5703125" style="255" customWidth="1"/>
    <col min="13327" max="13327" width="14.140625" style="255" customWidth="1"/>
    <col min="13328" max="13569" width="11.42578125" style="255"/>
    <col min="13570" max="13570" width="10.140625" style="255" customWidth="1"/>
    <col min="13571" max="13571" width="10.5703125" style="255" customWidth="1"/>
    <col min="13572" max="13572" width="12.5703125" style="255" customWidth="1"/>
    <col min="13573" max="13573" width="0" style="255" hidden="1" customWidth="1"/>
    <col min="13574" max="13574" width="11.28515625" style="255" customWidth="1"/>
    <col min="13575" max="13576" width="11.42578125" style="255"/>
    <col min="13577" max="13577" width="13.42578125" style="255" customWidth="1"/>
    <col min="13578" max="13578" width="12.140625" style="255" customWidth="1"/>
    <col min="13579" max="13580" width="12.42578125" style="255" customWidth="1"/>
    <col min="13581" max="13581" width="11.42578125" style="255"/>
    <col min="13582" max="13582" width="5.5703125" style="255" customWidth="1"/>
    <col min="13583" max="13583" width="14.140625" style="255" customWidth="1"/>
    <col min="13584" max="13825" width="11.42578125" style="255"/>
    <col min="13826" max="13826" width="10.140625" style="255" customWidth="1"/>
    <col min="13827" max="13827" width="10.5703125" style="255" customWidth="1"/>
    <col min="13828" max="13828" width="12.5703125" style="255" customWidth="1"/>
    <col min="13829" max="13829" width="0" style="255" hidden="1" customWidth="1"/>
    <col min="13830" max="13830" width="11.28515625" style="255" customWidth="1"/>
    <col min="13831" max="13832" width="11.42578125" style="255"/>
    <col min="13833" max="13833" width="13.42578125" style="255" customWidth="1"/>
    <col min="13834" max="13834" width="12.140625" style="255" customWidth="1"/>
    <col min="13835" max="13836" width="12.42578125" style="255" customWidth="1"/>
    <col min="13837" max="13837" width="11.42578125" style="255"/>
    <col min="13838" max="13838" width="5.5703125" style="255" customWidth="1"/>
    <col min="13839" max="13839" width="14.140625" style="255" customWidth="1"/>
    <col min="13840" max="14081" width="11.42578125" style="255"/>
    <col min="14082" max="14082" width="10.140625" style="255" customWidth="1"/>
    <col min="14083" max="14083" width="10.5703125" style="255" customWidth="1"/>
    <col min="14084" max="14084" width="12.5703125" style="255" customWidth="1"/>
    <col min="14085" max="14085" width="0" style="255" hidden="1" customWidth="1"/>
    <col min="14086" max="14086" width="11.28515625" style="255" customWidth="1"/>
    <col min="14087" max="14088" width="11.42578125" style="255"/>
    <col min="14089" max="14089" width="13.42578125" style="255" customWidth="1"/>
    <col min="14090" max="14090" width="12.140625" style="255" customWidth="1"/>
    <col min="14091" max="14092" width="12.42578125" style="255" customWidth="1"/>
    <col min="14093" max="14093" width="11.42578125" style="255"/>
    <col min="14094" max="14094" width="5.5703125" style="255" customWidth="1"/>
    <col min="14095" max="14095" width="14.140625" style="255" customWidth="1"/>
    <col min="14096" max="14337" width="11.42578125" style="255"/>
    <col min="14338" max="14338" width="10.140625" style="255" customWidth="1"/>
    <col min="14339" max="14339" width="10.5703125" style="255" customWidth="1"/>
    <col min="14340" max="14340" width="12.5703125" style="255" customWidth="1"/>
    <col min="14341" max="14341" width="0" style="255" hidden="1" customWidth="1"/>
    <col min="14342" max="14342" width="11.28515625" style="255" customWidth="1"/>
    <col min="14343" max="14344" width="11.42578125" style="255"/>
    <col min="14345" max="14345" width="13.42578125" style="255" customWidth="1"/>
    <col min="14346" max="14346" width="12.140625" style="255" customWidth="1"/>
    <col min="14347" max="14348" width="12.42578125" style="255" customWidth="1"/>
    <col min="14349" max="14349" width="11.42578125" style="255"/>
    <col min="14350" max="14350" width="5.5703125" style="255" customWidth="1"/>
    <col min="14351" max="14351" width="14.140625" style="255" customWidth="1"/>
    <col min="14352" max="14593" width="11.42578125" style="255"/>
    <col min="14594" max="14594" width="10.140625" style="255" customWidth="1"/>
    <col min="14595" max="14595" width="10.5703125" style="255" customWidth="1"/>
    <col min="14596" max="14596" width="12.5703125" style="255" customWidth="1"/>
    <col min="14597" max="14597" width="0" style="255" hidden="1" customWidth="1"/>
    <col min="14598" max="14598" width="11.28515625" style="255" customWidth="1"/>
    <col min="14599" max="14600" width="11.42578125" style="255"/>
    <col min="14601" max="14601" width="13.42578125" style="255" customWidth="1"/>
    <col min="14602" max="14602" width="12.140625" style="255" customWidth="1"/>
    <col min="14603" max="14604" width="12.42578125" style="255" customWidth="1"/>
    <col min="14605" max="14605" width="11.42578125" style="255"/>
    <col min="14606" max="14606" width="5.5703125" style="255" customWidth="1"/>
    <col min="14607" max="14607" width="14.140625" style="255" customWidth="1"/>
    <col min="14608" max="14849" width="11.42578125" style="255"/>
    <col min="14850" max="14850" width="10.140625" style="255" customWidth="1"/>
    <col min="14851" max="14851" width="10.5703125" style="255" customWidth="1"/>
    <col min="14852" max="14852" width="12.5703125" style="255" customWidth="1"/>
    <col min="14853" max="14853" width="0" style="255" hidden="1" customWidth="1"/>
    <col min="14854" max="14854" width="11.28515625" style="255" customWidth="1"/>
    <col min="14855" max="14856" width="11.42578125" style="255"/>
    <col min="14857" max="14857" width="13.42578125" style="255" customWidth="1"/>
    <col min="14858" max="14858" width="12.140625" style="255" customWidth="1"/>
    <col min="14859" max="14860" width="12.42578125" style="255" customWidth="1"/>
    <col min="14861" max="14861" width="11.42578125" style="255"/>
    <col min="14862" max="14862" width="5.5703125" style="255" customWidth="1"/>
    <col min="14863" max="14863" width="14.140625" style="255" customWidth="1"/>
    <col min="14864" max="15105" width="11.42578125" style="255"/>
    <col min="15106" max="15106" width="10.140625" style="255" customWidth="1"/>
    <col min="15107" max="15107" width="10.5703125" style="255" customWidth="1"/>
    <col min="15108" max="15108" width="12.5703125" style="255" customWidth="1"/>
    <col min="15109" max="15109" width="0" style="255" hidden="1" customWidth="1"/>
    <col min="15110" max="15110" width="11.28515625" style="255" customWidth="1"/>
    <col min="15111" max="15112" width="11.42578125" style="255"/>
    <col min="15113" max="15113" width="13.42578125" style="255" customWidth="1"/>
    <col min="15114" max="15114" width="12.140625" style="255" customWidth="1"/>
    <col min="15115" max="15116" width="12.42578125" style="255" customWidth="1"/>
    <col min="15117" max="15117" width="11.42578125" style="255"/>
    <col min="15118" max="15118" width="5.5703125" style="255" customWidth="1"/>
    <col min="15119" max="15119" width="14.140625" style="255" customWidth="1"/>
    <col min="15120" max="15361" width="11.42578125" style="255"/>
    <col min="15362" max="15362" width="10.140625" style="255" customWidth="1"/>
    <col min="15363" max="15363" width="10.5703125" style="255" customWidth="1"/>
    <col min="15364" max="15364" width="12.5703125" style="255" customWidth="1"/>
    <col min="15365" max="15365" width="0" style="255" hidden="1" customWidth="1"/>
    <col min="15366" max="15366" width="11.28515625" style="255" customWidth="1"/>
    <col min="15367" max="15368" width="11.42578125" style="255"/>
    <col min="15369" max="15369" width="13.42578125" style="255" customWidth="1"/>
    <col min="15370" max="15370" width="12.140625" style="255" customWidth="1"/>
    <col min="15371" max="15372" width="12.42578125" style="255" customWidth="1"/>
    <col min="15373" max="15373" width="11.42578125" style="255"/>
    <col min="15374" max="15374" width="5.5703125" style="255" customWidth="1"/>
    <col min="15375" max="15375" width="14.140625" style="255" customWidth="1"/>
    <col min="15376" max="15617" width="11.42578125" style="255"/>
    <col min="15618" max="15618" width="10.140625" style="255" customWidth="1"/>
    <col min="15619" max="15619" width="10.5703125" style="255" customWidth="1"/>
    <col min="15620" max="15620" width="12.5703125" style="255" customWidth="1"/>
    <col min="15621" max="15621" width="0" style="255" hidden="1" customWidth="1"/>
    <col min="15622" max="15622" width="11.28515625" style="255" customWidth="1"/>
    <col min="15623" max="15624" width="11.42578125" style="255"/>
    <col min="15625" max="15625" width="13.42578125" style="255" customWidth="1"/>
    <col min="15626" max="15626" width="12.140625" style="255" customWidth="1"/>
    <col min="15627" max="15628" width="12.42578125" style="255" customWidth="1"/>
    <col min="15629" max="15629" width="11.42578125" style="255"/>
    <col min="15630" max="15630" width="5.5703125" style="255" customWidth="1"/>
    <col min="15631" max="15631" width="14.140625" style="255" customWidth="1"/>
    <col min="15632" max="15873" width="11.42578125" style="255"/>
    <col min="15874" max="15874" width="10.140625" style="255" customWidth="1"/>
    <col min="15875" max="15875" width="10.5703125" style="255" customWidth="1"/>
    <col min="15876" max="15876" width="12.5703125" style="255" customWidth="1"/>
    <col min="15877" max="15877" width="0" style="255" hidden="1" customWidth="1"/>
    <col min="15878" max="15878" width="11.28515625" style="255" customWidth="1"/>
    <col min="15879" max="15880" width="11.42578125" style="255"/>
    <col min="15881" max="15881" width="13.42578125" style="255" customWidth="1"/>
    <col min="15882" max="15882" width="12.140625" style="255" customWidth="1"/>
    <col min="15883" max="15884" width="12.42578125" style="255" customWidth="1"/>
    <col min="15885" max="15885" width="11.42578125" style="255"/>
    <col min="15886" max="15886" width="5.5703125" style="255" customWidth="1"/>
    <col min="15887" max="15887" width="14.140625" style="255" customWidth="1"/>
    <col min="15888" max="16129" width="11.42578125" style="255"/>
    <col min="16130" max="16130" width="10.140625" style="255" customWidth="1"/>
    <col min="16131" max="16131" width="10.5703125" style="255" customWidth="1"/>
    <col min="16132" max="16132" width="12.5703125" style="255" customWidth="1"/>
    <col min="16133" max="16133" width="0" style="255" hidden="1" customWidth="1"/>
    <col min="16134" max="16134" width="11.28515625" style="255" customWidth="1"/>
    <col min="16135" max="16136" width="11.42578125" style="255"/>
    <col min="16137" max="16137" width="13.42578125" style="255" customWidth="1"/>
    <col min="16138" max="16138" width="12.140625" style="255" customWidth="1"/>
    <col min="16139" max="16140" width="12.42578125" style="255" customWidth="1"/>
    <col min="16141" max="16141" width="11.42578125" style="255"/>
    <col min="16142" max="16142" width="5.5703125" style="255" customWidth="1"/>
    <col min="16143" max="16143" width="14.140625" style="255" customWidth="1"/>
    <col min="16144" max="16384" width="11.42578125" style="255"/>
  </cols>
  <sheetData>
    <row r="1" spans="1:17" s="255" customFormat="1" ht="21.75" customHeight="1" thickBot="1" x14ac:dyDescent="0.3">
      <c r="A1" s="267" t="s">
        <v>14</v>
      </c>
      <c r="B1" s="268"/>
      <c r="C1" s="268"/>
      <c r="D1" s="268"/>
      <c r="E1" s="269"/>
      <c r="F1" s="253" t="s">
        <v>15</v>
      </c>
      <c r="G1" s="253"/>
      <c r="H1" s="253"/>
      <c r="I1" s="253"/>
      <c r="J1" s="253"/>
      <c r="K1" s="253"/>
      <c r="L1" s="253"/>
      <c r="M1" s="253"/>
      <c r="N1" s="253"/>
      <c r="O1" s="254"/>
    </row>
    <row r="2" spans="1:17" s="255" customFormat="1" ht="45" customHeight="1" thickBot="1" x14ac:dyDescent="0.3">
      <c r="A2" s="270"/>
      <c r="B2" s="271"/>
      <c r="C2" s="271"/>
      <c r="D2" s="271"/>
      <c r="E2" s="272"/>
      <c r="F2" s="253" t="s">
        <v>16</v>
      </c>
      <c r="G2" s="253"/>
      <c r="H2" s="253"/>
      <c r="I2" s="253"/>
      <c r="J2" s="253"/>
      <c r="K2" s="253"/>
      <c r="L2" s="253"/>
      <c r="M2" s="253"/>
      <c r="N2" s="253"/>
      <c r="O2" s="254"/>
      <c r="Q2" s="256"/>
    </row>
    <row r="3" spans="1:17" s="255" customFormat="1" ht="19.5" customHeight="1" thickBot="1" x14ac:dyDescent="0.3">
      <c r="A3" s="273"/>
      <c r="B3" s="274"/>
      <c r="C3" s="274"/>
      <c r="D3" s="274"/>
      <c r="E3" s="275"/>
      <c r="F3" s="253" t="s">
        <v>17</v>
      </c>
      <c r="G3" s="253"/>
      <c r="H3" s="253"/>
      <c r="I3" s="253"/>
      <c r="J3" s="253"/>
      <c r="K3" s="253"/>
      <c r="L3" s="253"/>
      <c r="M3" s="253"/>
      <c r="N3" s="253"/>
      <c r="O3" s="254"/>
      <c r="Q3" s="256"/>
    </row>
    <row r="4" spans="1:17" s="255" customFormat="1" ht="15.75" x14ac:dyDescent="0.25">
      <c r="A4" s="63" t="s">
        <v>18</v>
      </c>
      <c r="B4" s="64"/>
      <c r="C4" s="64"/>
      <c r="D4" s="64"/>
      <c r="E4" s="276" t="s">
        <v>48</v>
      </c>
      <c r="F4" s="276"/>
      <c r="G4" s="276"/>
      <c r="H4" s="66"/>
      <c r="I4" s="66"/>
      <c r="J4" s="66"/>
      <c r="K4" s="66"/>
      <c r="L4" s="66"/>
      <c r="M4" s="66"/>
      <c r="N4" s="66"/>
      <c r="O4" s="67"/>
    </row>
    <row r="5" spans="1:17" s="255" customFormat="1" ht="15.75" x14ac:dyDescent="0.25">
      <c r="A5" s="68" t="s">
        <v>19</v>
      </c>
      <c r="B5" s="69"/>
      <c r="C5" s="69"/>
      <c r="D5" s="69"/>
      <c r="E5" s="70" t="s">
        <v>51</v>
      </c>
      <c r="F5" s="70"/>
      <c r="G5" s="70"/>
      <c r="H5" s="71"/>
      <c r="I5" s="71"/>
      <c r="J5" s="71"/>
      <c r="K5" s="71"/>
      <c r="L5" s="71"/>
      <c r="M5" s="71"/>
      <c r="N5" s="71"/>
      <c r="O5" s="72"/>
    </row>
    <row r="6" spans="1:17" s="255" customFormat="1" ht="15.75" x14ac:dyDescent="0.25">
      <c r="A6" s="68" t="s">
        <v>20</v>
      </c>
      <c r="B6" s="69"/>
      <c r="C6" s="69"/>
      <c r="D6" s="69"/>
      <c r="E6" s="73" t="s">
        <v>50</v>
      </c>
      <c r="F6" s="71"/>
      <c r="G6" s="71"/>
      <c r="H6" s="71"/>
      <c r="I6" s="71"/>
      <c r="J6" s="71"/>
      <c r="K6" s="71"/>
      <c r="L6" s="71"/>
      <c r="M6" s="71"/>
      <c r="N6" s="71"/>
      <c r="O6" s="72"/>
    </row>
    <row r="7" spans="1:17" s="255" customFormat="1" ht="16.5" thickBot="1" x14ac:dyDescent="0.3">
      <c r="A7" s="74"/>
      <c r="B7" s="75"/>
      <c r="C7" s="75"/>
      <c r="D7" s="75"/>
      <c r="E7" s="157"/>
      <c r="F7" s="76"/>
      <c r="G7" s="76"/>
      <c r="H7" s="76"/>
      <c r="I7" s="76"/>
      <c r="J7" s="76"/>
      <c r="K7" s="76"/>
      <c r="L7" s="76"/>
      <c r="M7" s="76"/>
      <c r="N7" s="76"/>
      <c r="O7" s="77"/>
    </row>
    <row r="8" spans="1:17" s="255" customFormat="1" ht="27" thickBot="1" x14ac:dyDescent="0.3">
      <c r="A8" s="78" t="s">
        <v>21</v>
      </c>
      <c r="B8" s="79"/>
      <c r="C8" s="79"/>
      <c r="D8" s="79"/>
      <c r="E8" s="79"/>
      <c r="F8" s="79"/>
      <c r="G8" s="79"/>
      <c r="H8" s="79"/>
      <c r="I8" s="79"/>
      <c r="J8" s="79"/>
      <c r="K8" s="79"/>
      <c r="L8" s="79"/>
      <c r="M8" s="79"/>
      <c r="N8" s="79"/>
      <c r="O8" s="80"/>
    </row>
    <row r="9" spans="1:17" s="255" customFormat="1" ht="15" customHeight="1" x14ac:dyDescent="0.25">
      <c r="A9" s="81" t="s">
        <v>22</v>
      </c>
      <c r="B9" s="82"/>
      <c r="C9" s="83" t="s">
        <v>23</v>
      </c>
      <c r="D9" s="84"/>
      <c r="E9" s="85" t="s">
        <v>24</v>
      </c>
      <c r="F9" s="86"/>
      <c r="G9" s="85" t="s">
        <v>25</v>
      </c>
      <c r="H9" s="86"/>
      <c r="I9" s="87" t="s">
        <v>26</v>
      </c>
      <c r="J9" s="87" t="s">
        <v>27</v>
      </c>
      <c r="K9" s="87" t="s">
        <v>28</v>
      </c>
      <c r="L9" s="88" t="s">
        <v>29</v>
      </c>
      <c r="M9" s="89"/>
      <c r="N9" s="89"/>
      <c r="O9" s="90" t="s">
        <v>30</v>
      </c>
    </row>
    <row r="10" spans="1:17" s="255" customFormat="1" ht="31.5" customHeight="1" thickBot="1" x14ac:dyDescent="0.3">
      <c r="A10" s="277"/>
      <c r="B10" s="278"/>
      <c r="C10" s="93"/>
      <c r="D10" s="94"/>
      <c r="E10" s="93"/>
      <c r="F10" s="95"/>
      <c r="G10" s="93"/>
      <c r="H10" s="95"/>
      <c r="I10" s="96"/>
      <c r="J10" s="96"/>
      <c r="K10" s="96"/>
      <c r="L10" s="97"/>
      <c r="M10" s="279"/>
      <c r="N10" s="279"/>
      <c r="O10" s="280"/>
    </row>
    <row r="11" spans="1:17" s="255" customFormat="1" ht="44.25" customHeight="1" thickBot="1" x14ac:dyDescent="0.3">
      <c r="A11" s="100" t="s">
        <v>54</v>
      </c>
      <c r="B11" s="101"/>
      <c r="C11" s="32">
        <f>O15</f>
        <v>4</v>
      </c>
      <c r="D11" s="33"/>
      <c r="E11" s="61">
        <f>O17</f>
        <v>1</v>
      </c>
      <c r="F11" s="62"/>
      <c r="G11" s="61">
        <f>O19</f>
        <v>3</v>
      </c>
      <c r="H11" s="62"/>
      <c r="I11" s="8">
        <f>O21</f>
        <v>0</v>
      </c>
      <c r="J11" s="8">
        <f>O28</f>
        <v>4.49</v>
      </c>
      <c r="K11" s="8">
        <f>O33</f>
        <v>1.55</v>
      </c>
      <c r="L11" s="9">
        <f>O38</f>
        <v>0</v>
      </c>
      <c r="M11" s="10"/>
      <c r="N11" s="10"/>
      <c r="O11" s="11">
        <f>IF( SUM(C11:L11)&lt;=40,SUM(C11:L11),"EXCEDE LOS 40 PUNTOS")</f>
        <v>14.040000000000001</v>
      </c>
    </row>
    <row r="12" spans="1:17" s="255" customFormat="1" ht="16.5" thickTop="1" thickBot="1" x14ac:dyDescent="0.3">
      <c r="A12" s="102"/>
      <c r="B12" s="157"/>
      <c r="C12" s="157"/>
      <c r="D12" s="157"/>
      <c r="E12" s="157"/>
      <c r="F12" s="157"/>
      <c r="G12" s="157"/>
      <c r="H12" s="157"/>
      <c r="I12" s="157"/>
      <c r="J12" s="157"/>
      <c r="K12" s="157"/>
      <c r="L12" s="157"/>
      <c r="M12" s="157"/>
      <c r="N12" s="157"/>
      <c r="O12" s="158"/>
    </row>
    <row r="13" spans="1:17" s="255" customFormat="1" ht="18.75" thickBot="1" x14ac:dyDescent="0.3">
      <c r="A13" s="104" t="s">
        <v>31</v>
      </c>
      <c r="B13" s="105"/>
      <c r="C13" s="105"/>
      <c r="D13" s="105"/>
      <c r="E13" s="105"/>
      <c r="F13" s="105"/>
      <c r="G13" s="105"/>
      <c r="H13" s="105"/>
      <c r="I13" s="105"/>
      <c r="J13" s="105"/>
      <c r="K13" s="105"/>
      <c r="L13" s="105"/>
      <c r="M13" s="105"/>
      <c r="N13" s="106"/>
      <c r="O13" s="107" t="s">
        <v>32</v>
      </c>
    </row>
    <row r="14" spans="1:17" s="255" customFormat="1" ht="24" thickBot="1" x14ac:dyDescent="0.3">
      <c r="A14" s="108" t="s">
        <v>33</v>
      </c>
      <c r="B14" s="109"/>
      <c r="C14" s="109"/>
      <c r="D14" s="109"/>
      <c r="E14" s="109"/>
      <c r="F14" s="109"/>
      <c r="G14" s="109"/>
      <c r="H14" s="109"/>
      <c r="I14" s="109"/>
      <c r="J14" s="109"/>
      <c r="K14" s="109"/>
      <c r="L14" s="109"/>
      <c r="M14" s="110"/>
      <c r="N14" s="157"/>
      <c r="O14" s="158"/>
    </row>
    <row r="15" spans="1:17" s="255" customFormat="1" ht="31.5" customHeight="1" thickBot="1" x14ac:dyDescent="0.3">
      <c r="A15" s="111" t="s">
        <v>34</v>
      </c>
      <c r="B15" s="112"/>
      <c r="C15" s="281"/>
      <c r="D15" s="264" t="s">
        <v>65</v>
      </c>
      <c r="E15" s="265"/>
      <c r="F15" s="265"/>
      <c r="G15" s="265"/>
      <c r="H15" s="265"/>
      <c r="I15" s="265"/>
      <c r="J15" s="265"/>
      <c r="K15" s="265"/>
      <c r="L15" s="265"/>
      <c r="M15" s="266"/>
      <c r="N15" s="282"/>
      <c r="O15" s="24">
        <v>4</v>
      </c>
    </row>
    <row r="16" spans="1:17" s="255" customFormat="1" ht="15.75" thickBot="1" x14ac:dyDescent="0.3">
      <c r="A16" s="118"/>
      <c r="B16" s="157"/>
      <c r="C16" s="157"/>
      <c r="D16" s="283"/>
      <c r="E16" s="157"/>
      <c r="F16" s="157"/>
      <c r="G16" s="157"/>
      <c r="H16" s="157"/>
      <c r="I16" s="157"/>
      <c r="J16" s="157"/>
      <c r="K16" s="157"/>
      <c r="L16" s="157"/>
      <c r="M16" s="157"/>
      <c r="N16" s="157"/>
      <c r="O16" s="120"/>
    </row>
    <row r="17" spans="1:18" s="255" customFormat="1" ht="40.5" customHeight="1" thickBot="1" x14ac:dyDescent="0.3">
      <c r="A17" s="121" t="s">
        <v>35</v>
      </c>
      <c r="B17" s="122"/>
      <c r="C17" s="157"/>
      <c r="D17" s="284"/>
      <c r="E17" s="285" t="s">
        <v>83</v>
      </c>
      <c r="F17" s="286"/>
      <c r="G17" s="286"/>
      <c r="H17" s="286"/>
      <c r="I17" s="286"/>
      <c r="J17" s="286"/>
      <c r="K17" s="286"/>
      <c r="L17" s="286"/>
      <c r="M17" s="287"/>
      <c r="N17" s="282"/>
      <c r="O17" s="24">
        <v>1</v>
      </c>
    </row>
    <row r="18" spans="1:18" s="255" customFormat="1" ht="15.75" thickBot="1" x14ac:dyDescent="0.3">
      <c r="A18" s="118"/>
      <c r="B18" s="157"/>
      <c r="C18" s="157"/>
      <c r="D18" s="283"/>
      <c r="E18" s="157"/>
      <c r="F18" s="157"/>
      <c r="G18" s="157"/>
      <c r="H18" s="157"/>
      <c r="I18" s="157"/>
      <c r="J18" s="157"/>
      <c r="K18" s="157"/>
      <c r="L18" s="157"/>
      <c r="M18" s="157"/>
      <c r="N18" s="157"/>
      <c r="O18" s="120"/>
    </row>
    <row r="19" spans="1:18" s="255" customFormat="1" ht="40.5" customHeight="1" thickBot="1" x14ac:dyDescent="0.3">
      <c r="A19" s="121" t="s">
        <v>36</v>
      </c>
      <c r="B19" s="122"/>
      <c r="C19" s="281"/>
      <c r="D19" s="288"/>
      <c r="E19" s="286" t="s">
        <v>84</v>
      </c>
      <c r="F19" s="286"/>
      <c r="G19" s="286"/>
      <c r="H19" s="286"/>
      <c r="I19" s="286"/>
      <c r="J19" s="286"/>
      <c r="K19" s="286"/>
      <c r="L19" s="286"/>
      <c r="M19" s="287"/>
      <c r="N19" s="282"/>
      <c r="O19" s="24">
        <v>3</v>
      </c>
    </row>
    <row r="20" spans="1:18" s="255" customFormat="1" ht="15.75" thickBot="1" x14ac:dyDescent="0.3">
      <c r="A20" s="118"/>
      <c r="B20" s="157"/>
      <c r="C20" s="157"/>
      <c r="D20" s="157"/>
      <c r="E20" s="157"/>
      <c r="F20" s="157"/>
      <c r="G20" s="157"/>
      <c r="H20" s="157"/>
      <c r="I20" s="157"/>
      <c r="J20" s="157"/>
      <c r="K20" s="157"/>
      <c r="L20" s="157"/>
      <c r="M20" s="157"/>
      <c r="N20" s="157"/>
      <c r="O20" s="120"/>
    </row>
    <row r="21" spans="1:18" s="255" customFormat="1" ht="105" customHeight="1" thickBot="1" x14ac:dyDescent="0.3">
      <c r="A21" s="121" t="s">
        <v>37</v>
      </c>
      <c r="B21" s="122"/>
      <c r="C21" s="281"/>
      <c r="D21" s="289" t="s">
        <v>125</v>
      </c>
      <c r="E21" s="290"/>
      <c r="F21" s="290"/>
      <c r="G21" s="290"/>
      <c r="H21" s="290"/>
      <c r="I21" s="290"/>
      <c r="J21" s="290"/>
      <c r="K21" s="290"/>
      <c r="L21" s="290"/>
      <c r="M21" s="291"/>
      <c r="N21" s="282"/>
      <c r="O21" s="24"/>
    </row>
    <row r="22" spans="1:18" s="255" customFormat="1" ht="16.5" thickBot="1" x14ac:dyDescent="0.3">
      <c r="A22" s="131"/>
      <c r="B22" s="132"/>
      <c r="C22" s="292"/>
      <c r="D22" s="293"/>
      <c r="E22" s="293"/>
      <c r="F22" s="293"/>
      <c r="G22" s="293"/>
      <c r="H22" s="293"/>
      <c r="I22" s="293"/>
      <c r="J22" s="293"/>
      <c r="K22" s="293"/>
      <c r="L22" s="293"/>
      <c r="M22" s="293"/>
      <c r="N22" s="292"/>
      <c r="O22" s="120"/>
    </row>
    <row r="23" spans="1:18" s="255" customFormat="1" ht="19.5" thickTop="1" thickBot="1" x14ac:dyDescent="0.3">
      <c r="A23" s="135" t="s">
        <v>38</v>
      </c>
      <c r="B23" s="136"/>
      <c r="C23" s="136"/>
      <c r="D23" s="136"/>
      <c r="E23" s="136"/>
      <c r="F23" s="136"/>
      <c r="G23" s="136"/>
      <c r="H23" s="136"/>
      <c r="I23" s="136"/>
      <c r="J23" s="136"/>
      <c r="K23" s="136"/>
      <c r="L23" s="136"/>
      <c r="M23" s="137"/>
      <c r="N23" s="157"/>
      <c r="O23" s="138">
        <f>IF( SUM(O15:O21)&lt;=10,SUM(O15:O21),"EXCEDE LOS 10 PUNTOS VALIDOS")</f>
        <v>8</v>
      </c>
    </row>
    <row r="24" spans="1:18" s="255" customFormat="1" ht="18.75" thickBot="1" x14ac:dyDescent="0.3">
      <c r="A24" s="139"/>
      <c r="B24" s="140"/>
      <c r="C24" s="140"/>
      <c r="D24" s="140"/>
      <c r="E24" s="140"/>
      <c r="F24" s="140"/>
      <c r="G24" s="140"/>
      <c r="H24" s="140"/>
      <c r="I24" s="140"/>
      <c r="J24" s="140"/>
      <c r="K24" s="140"/>
      <c r="L24" s="140"/>
      <c r="M24" s="140"/>
      <c r="N24" s="157"/>
      <c r="O24" s="120"/>
    </row>
    <row r="25" spans="1:18" s="255" customFormat="1" ht="24" thickBot="1" x14ac:dyDescent="0.3">
      <c r="A25" s="108" t="s">
        <v>39</v>
      </c>
      <c r="B25" s="109"/>
      <c r="C25" s="109"/>
      <c r="D25" s="109"/>
      <c r="E25" s="109"/>
      <c r="F25" s="109"/>
      <c r="G25" s="109"/>
      <c r="H25" s="109"/>
      <c r="I25" s="109"/>
      <c r="J25" s="109"/>
      <c r="K25" s="109"/>
      <c r="L25" s="109"/>
      <c r="M25" s="110"/>
      <c r="N25" s="157"/>
      <c r="O25" s="120"/>
    </row>
    <row r="26" spans="1:18" s="255" customFormat="1" ht="186.75" customHeight="1" thickBot="1" x14ac:dyDescent="0.3">
      <c r="A26" s="111" t="s">
        <v>40</v>
      </c>
      <c r="B26" s="112"/>
      <c r="C26" s="281"/>
      <c r="D26" s="264" t="s">
        <v>96</v>
      </c>
      <c r="E26" s="265"/>
      <c r="F26" s="265"/>
      <c r="G26" s="265"/>
      <c r="H26" s="265"/>
      <c r="I26" s="265"/>
      <c r="J26" s="265"/>
      <c r="K26" s="265"/>
      <c r="L26" s="265"/>
      <c r="M26" s="266"/>
      <c r="N26" s="282"/>
      <c r="O26" s="24">
        <f>0.67+0.59+1.58+1.65</f>
        <v>4.49</v>
      </c>
      <c r="Q26" s="294"/>
      <c r="R26" s="294"/>
    </row>
    <row r="27" spans="1:18" s="255" customFormat="1" ht="16.5" thickBot="1" x14ac:dyDescent="0.3">
      <c r="A27" s="131"/>
      <c r="B27" s="132"/>
      <c r="C27" s="292"/>
      <c r="D27" s="293"/>
      <c r="E27" s="293"/>
      <c r="F27" s="293"/>
      <c r="G27" s="293"/>
      <c r="H27" s="293"/>
      <c r="I27" s="293"/>
      <c r="J27" s="293"/>
      <c r="K27" s="293"/>
      <c r="L27" s="293"/>
      <c r="M27" s="293"/>
      <c r="N27" s="292"/>
      <c r="O27" s="120"/>
    </row>
    <row r="28" spans="1:18" s="255" customFormat="1" ht="19.5" thickTop="1" thickBot="1" x14ac:dyDescent="0.3">
      <c r="A28" s="135" t="s">
        <v>41</v>
      </c>
      <c r="B28" s="136"/>
      <c r="C28" s="136"/>
      <c r="D28" s="136"/>
      <c r="E28" s="136"/>
      <c r="F28" s="136"/>
      <c r="G28" s="136"/>
      <c r="H28" s="136"/>
      <c r="I28" s="136"/>
      <c r="J28" s="136"/>
      <c r="K28" s="136"/>
      <c r="L28" s="136"/>
      <c r="M28" s="137"/>
      <c r="N28" s="292"/>
      <c r="O28" s="138">
        <f>IF(O26&lt;=10,O26,"EXCEDE LOS 10 PUNTOS PERMITIDOS")</f>
        <v>4.49</v>
      </c>
      <c r="Q28" s="294"/>
      <c r="R28" s="294"/>
    </row>
    <row r="29" spans="1:18" s="255" customFormat="1" ht="15.75" thickBot="1" x14ac:dyDescent="0.3">
      <c r="A29" s="142"/>
      <c r="B29" s="143"/>
      <c r="C29" s="143"/>
      <c r="D29" s="143"/>
      <c r="E29" s="143"/>
      <c r="F29" s="143"/>
      <c r="G29" s="143"/>
      <c r="H29" s="143"/>
      <c r="I29" s="143"/>
      <c r="J29" s="143"/>
      <c r="K29" s="143"/>
      <c r="L29" s="143"/>
      <c r="M29" s="143"/>
      <c r="N29" s="143"/>
      <c r="O29" s="120"/>
    </row>
    <row r="30" spans="1:18" s="255" customFormat="1" ht="24" thickBot="1" x14ac:dyDescent="0.3">
      <c r="A30" s="108" t="s">
        <v>42</v>
      </c>
      <c r="B30" s="109"/>
      <c r="C30" s="109"/>
      <c r="D30" s="109"/>
      <c r="E30" s="109"/>
      <c r="F30" s="109"/>
      <c r="G30" s="109"/>
      <c r="H30" s="109"/>
      <c r="I30" s="109"/>
      <c r="J30" s="109"/>
      <c r="K30" s="109"/>
      <c r="L30" s="109"/>
      <c r="M30" s="110"/>
      <c r="N30" s="143"/>
      <c r="O30" s="120"/>
    </row>
    <row r="31" spans="1:18" s="255" customFormat="1" ht="246.75" customHeight="1" thickBot="1" x14ac:dyDescent="0.3">
      <c r="A31" s="111" t="s">
        <v>43</v>
      </c>
      <c r="B31" s="112"/>
      <c r="C31" s="281"/>
      <c r="D31" s="264" t="s">
        <v>95</v>
      </c>
      <c r="E31" s="265"/>
      <c r="F31" s="265"/>
      <c r="G31" s="265"/>
      <c r="H31" s="265"/>
      <c r="I31" s="265"/>
      <c r="J31" s="265"/>
      <c r="K31" s="265"/>
      <c r="L31" s="265"/>
      <c r="M31" s="266"/>
      <c r="N31" s="282"/>
      <c r="O31" s="24">
        <f>1.36+0.19</f>
        <v>1.55</v>
      </c>
      <c r="R31" s="295"/>
    </row>
    <row r="32" spans="1:18" s="255" customFormat="1" ht="15.75" thickBot="1" x14ac:dyDescent="0.3">
      <c r="A32" s="156"/>
      <c r="B32" s="157"/>
      <c r="C32" s="157"/>
      <c r="D32" s="157"/>
      <c r="E32" s="157"/>
      <c r="F32" s="157"/>
      <c r="G32" s="157"/>
      <c r="H32" s="157"/>
      <c r="I32" s="157"/>
      <c r="J32" s="157"/>
      <c r="K32" s="157"/>
      <c r="L32" s="157"/>
      <c r="M32" s="157"/>
      <c r="N32" s="157"/>
      <c r="O32" s="120"/>
    </row>
    <row r="33" spans="1:26" s="255" customFormat="1" ht="19.5" thickTop="1" thickBot="1" x14ac:dyDescent="0.3">
      <c r="A33" s="135" t="s">
        <v>44</v>
      </c>
      <c r="B33" s="136"/>
      <c r="C33" s="136"/>
      <c r="D33" s="136"/>
      <c r="E33" s="136"/>
      <c r="F33" s="136"/>
      <c r="G33" s="136"/>
      <c r="H33" s="136"/>
      <c r="I33" s="136"/>
      <c r="J33" s="136"/>
      <c r="K33" s="136"/>
      <c r="L33" s="136"/>
      <c r="M33" s="137"/>
      <c r="N33" s="292"/>
      <c r="O33" s="138">
        <f>IF(O31&lt;=10,O31,"EXCEDE LOS 10 PUNTOS PERMITIDOS")</f>
        <v>1.55</v>
      </c>
    </row>
    <row r="34" spans="1:26" s="255" customFormat="1" ht="15.75" thickBot="1" x14ac:dyDescent="0.3">
      <c r="A34" s="156"/>
      <c r="B34" s="157"/>
      <c r="C34" s="157"/>
      <c r="D34" s="157"/>
      <c r="E34" s="157"/>
      <c r="F34" s="157"/>
      <c r="G34" s="157"/>
      <c r="H34" s="157"/>
      <c r="I34" s="157"/>
      <c r="J34" s="157"/>
      <c r="K34" s="157"/>
      <c r="L34" s="157"/>
      <c r="M34" s="157"/>
      <c r="N34" s="157"/>
      <c r="O34" s="120"/>
    </row>
    <row r="35" spans="1:26" s="255" customFormat="1" ht="24" thickBot="1" x14ac:dyDescent="0.3">
      <c r="A35" s="108" t="s">
        <v>45</v>
      </c>
      <c r="B35" s="109"/>
      <c r="C35" s="109"/>
      <c r="D35" s="109"/>
      <c r="E35" s="109"/>
      <c r="F35" s="109"/>
      <c r="G35" s="109"/>
      <c r="H35" s="109"/>
      <c r="I35" s="109"/>
      <c r="J35" s="109"/>
      <c r="K35" s="109"/>
      <c r="L35" s="109"/>
      <c r="M35" s="110"/>
      <c r="N35" s="157"/>
      <c r="O35" s="120"/>
    </row>
    <row r="36" spans="1:26" s="255" customFormat="1" ht="46.5" customHeight="1" thickBot="1" x14ac:dyDescent="0.3">
      <c r="A36" s="121" t="s">
        <v>46</v>
      </c>
      <c r="B36" s="122"/>
      <c r="C36" s="281"/>
      <c r="D36" s="259" t="s">
        <v>99</v>
      </c>
      <c r="E36" s="260"/>
      <c r="F36" s="260"/>
      <c r="G36" s="260"/>
      <c r="H36" s="260"/>
      <c r="I36" s="260"/>
      <c r="J36" s="260"/>
      <c r="K36" s="260"/>
      <c r="L36" s="260"/>
      <c r="M36" s="261"/>
      <c r="N36" s="282"/>
      <c r="O36" s="24">
        <v>0</v>
      </c>
    </row>
    <row r="37" spans="1:26" s="255" customFormat="1" ht="16.5" thickBot="1" x14ac:dyDescent="0.3">
      <c r="A37" s="131"/>
      <c r="B37" s="132"/>
      <c r="C37" s="292"/>
      <c r="D37" s="293"/>
      <c r="E37" s="293"/>
      <c r="F37" s="293"/>
      <c r="G37" s="293"/>
      <c r="H37" s="293"/>
      <c r="I37" s="293"/>
      <c r="J37" s="293"/>
      <c r="K37" s="293"/>
      <c r="L37" s="293"/>
      <c r="M37" s="293"/>
      <c r="N37" s="292"/>
      <c r="O37" s="120"/>
      <c r="P37" s="295"/>
    </row>
    <row r="38" spans="1:26" s="255" customFormat="1" ht="19.5" thickTop="1" thickBot="1" x14ac:dyDescent="0.3">
      <c r="A38" s="135" t="s">
        <v>47</v>
      </c>
      <c r="B38" s="136"/>
      <c r="C38" s="136"/>
      <c r="D38" s="136"/>
      <c r="E38" s="136"/>
      <c r="F38" s="136"/>
      <c r="G38" s="136"/>
      <c r="H38" s="136"/>
      <c r="I38" s="136"/>
      <c r="J38" s="136"/>
      <c r="K38" s="136"/>
      <c r="L38" s="136"/>
      <c r="M38" s="137"/>
      <c r="N38" s="292"/>
      <c r="O38" s="138">
        <f>IF(O36&lt;=10,O36,"EXCEDE LOS 10 PUNTOS PERMITIDOS")</f>
        <v>0</v>
      </c>
    </row>
    <row r="39" spans="1:26" s="255" customFormat="1" x14ac:dyDescent="0.25">
      <c r="A39" s="156"/>
      <c r="B39" s="157"/>
      <c r="C39" s="157"/>
      <c r="D39" s="157"/>
      <c r="E39" s="157"/>
      <c r="F39" s="157"/>
      <c r="G39" s="157"/>
      <c r="H39" s="157"/>
      <c r="I39" s="157"/>
      <c r="J39" s="157"/>
      <c r="K39" s="157"/>
      <c r="L39" s="157"/>
      <c r="M39" s="157"/>
      <c r="N39" s="157"/>
      <c r="O39" s="120"/>
    </row>
    <row r="40" spans="1:26" s="255" customFormat="1" ht="15.75" thickBot="1" x14ac:dyDescent="0.3">
      <c r="A40" s="156"/>
      <c r="B40" s="157"/>
      <c r="C40" s="157"/>
      <c r="D40" s="157"/>
      <c r="E40" s="157"/>
      <c r="F40" s="157"/>
      <c r="G40" s="157"/>
      <c r="H40" s="157"/>
      <c r="I40" s="157"/>
      <c r="J40" s="157"/>
      <c r="K40" s="157"/>
      <c r="L40" s="157"/>
      <c r="M40" s="157"/>
      <c r="N40" s="157"/>
      <c r="O40" s="145"/>
    </row>
    <row r="41" spans="1:26" s="255" customFormat="1" ht="24.75" thickTop="1" thickBot="1" x14ac:dyDescent="0.3">
      <c r="A41" s="146" t="s">
        <v>30</v>
      </c>
      <c r="B41" s="147"/>
      <c r="C41" s="147"/>
      <c r="D41" s="147"/>
      <c r="E41" s="147"/>
      <c r="F41" s="147"/>
      <c r="G41" s="147"/>
      <c r="H41" s="147"/>
      <c r="I41" s="147"/>
      <c r="J41" s="147"/>
      <c r="K41" s="147"/>
      <c r="L41" s="147"/>
      <c r="M41" s="148"/>
      <c r="N41" s="296"/>
      <c r="O41" s="150">
        <f>IF((O23+O28+O33+O38)&lt;=40,(O23+O28+O33+O38),"ERROR EXCEDE LOS 40 PUNTOS")</f>
        <v>14.040000000000001</v>
      </c>
    </row>
    <row r="42" spans="1:26" s="255" customFormat="1" x14ac:dyDescent="0.25">
      <c r="A42" s="297"/>
      <c r="B42" s="157"/>
      <c r="C42" s="157"/>
      <c r="D42" s="157"/>
      <c r="E42" s="157"/>
      <c r="F42" s="157"/>
      <c r="G42" s="157"/>
      <c r="H42" s="157"/>
      <c r="I42" s="157"/>
      <c r="J42" s="157"/>
      <c r="K42" s="157"/>
      <c r="L42" s="157"/>
      <c r="M42" s="157"/>
      <c r="N42" s="157"/>
      <c r="O42" s="152"/>
    </row>
    <row r="43" spans="1:26" s="255" customFormat="1" x14ac:dyDescent="0.25">
      <c r="A43" s="297"/>
      <c r="B43" s="157"/>
      <c r="C43" s="157"/>
      <c r="D43" s="157"/>
      <c r="E43" s="157"/>
      <c r="F43" s="157"/>
      <c r="G43" s="157"/>
      <c r="H43" s="157"/>
      <c r="I43" s="157"/>
      <c r="J43" s="157"/>
      <c r="K43" s="157"/>
      <c r="L43" s="157"/>
      <c r="M43" s="157"/>
      <c r="N43" s="157"/>
      <c r="O43" s="152"/>
    </row>
    <row r="44" spans="1:26" s="258" customFormat="1" ht="15.75" customHeight="1" x14ac:dyDescent="0.25">
      <c r="A44" s="153"/>
      <c r="B44" s="154"/>
      <c r="C44" s="154"/>
      <c r="D44" s="154"/>
      <c r="E44" s="154"/>
      <c r="F44" s="154"/>
      <c r="G44" s="154"/>
      <c r="H44" s="154"/>
      <c r="I44" s="154"/>
      <c r="J44" s="154"/>
      <c r="K44" s="154"/>
      <c r="L44" s="154"/>
      <c r="M44" s="154"/>
      <c r="N44" s="154"/>
      <c r="O44" s="155"/>
      <c r="P44" s="245"/>
      <c r="Q44" s="245"/>
      <c r="R44" s="245"/>
      <c r="S44" s="245"/>
      <c r="T44" s="245"/>
      <c r="U44" s="245"/>
      <c r="V44" s="245"/>
      <c r="W44" s="245"/>
      <c r="X44" s="245"/>
      <c r="Y44" s="245"/>
      <c r="Z44" s="245"/>
    </row>
    <row r="45" spans="1:26" s="258" customFormat="1" ht="15.75" customHeight="1" thickBot="1" x14ac:dyDescent="0.3">
      <c r="A45" s="153"/>
      <c r="B45" s="154"/>
      <c r="C45" s="154"/>
      <c r="D45" s="154"/>
      <c r="E45" s="154"/>
      <c r="F45" s="154"/>
      <c r="G45" s="154"/>
      <c r="H45" s="154"/>
      <c r="I45" s="154"/>
      <c r="J45" s="154"/>
      <c r="K45" s="154"/>
      <c r="L45" s="154"/>
      <c r="M45" s="154"/>
      <c r="N45" s="154"/>
      <c r="O45" s="155"/>
      <c r="P45" s="245"/>
      <c r="Q45" s="245"/>
      <c r="R45" s="245"/>
      <c r="S45" s="245"/>
      <c r="T45" s="245"/>
      <c r="U45" s="245"/>
      <c r="V45" s="245"/>
      <c r="W45" s="245"/>
      <c r="X45" s="245"/>
      <c r="Y45" s="245"/>
      <c r="Z45" s="245"/>
    </row>
    <row r="46" spans="1:26" s="258" customFormat="1" ht="27" customHeight="1" thickBot="1" x14ac:dyDescent="0.3">
      <c r="A46" s="78" t="s">
        <v>141</v>
      </c>
      <c r="B46" s="79"/>
      <c r="C46" s="79"/>
      <c r="D46" s="79"/>
      <c r="E46" s="79"/>
      <c r="F46" s="79"/>
      <c r="G46" s="79"/>
      <c r="H46" s="79"/>
      <c r="I46" s="79"/>
      <c r="J46" s="79"/>
      <c r="K46" s="79"/>
      <c r="L46" s="79"/>
      <c r="M46" s="79"/>
      <c r="N46" s="79"/>
      <c r="O46" s="80"/>
      <c r="P46" s="245"/>
      <c r="Q46" s="245"/>
      <c r="R46" s="245"/>
      <c r="S46" s="245"/>
      <c r="T46" s="245"/>
      <c r="U46" s="245"/>
      <c r="V46" s="245"/>
      <c r="W46" s="245"/>
      <c r="X46" s="245"/>
      <c r="Y46" s="245"/>
      <c r="Z46" s="245"/>
    </row>
    <row r="47" spans="1:26" s="258" customFormat="1" ht="15.75" customHeight="1" thickBot="1" x14ac:dyDescent="0.3">
      <c r="A47" s="156"/>
      <c r="B47" s="157"/>
      <c r="C47" s="157"/>
      <c r="D47" s="157"/>
      <c r="E47" s="157"/>
      <c r="F47" s="157"/>
      <c r="G47" s="157"/>
      <c r="H47" s="157"/>
      <c r="I47" s="157"/>
      <c r="J47" s="157"/>
      <c r="K47" s="157"/>
      <c r="L47" s="157"/>
      <c r="M47" s="157"/>
      <c r="N47" s="157"/>
      <c r="O47" s="158"/>
      <c r="P47" s="245"/>
      <c r="Q47" s="245"/>
      <c r="R47" s="245"/>
      <c r="S47" s="245"/>
      <c r="T47" s="245"/>
      <c r="U47" s="245"/>
      <c r="V47" s="245"/>
      <c r="W47" s="245"/>
      <c r="X47" s="245"/>
      <c r="Y47" s="245"/>
      <c r="Z47" s="245"/>
    </row>
    <row r="48" spans="1:26" s="258" customFormat="1" ht="45" customHeight="1" x14ac:dyDescent="0.25">
      <c r="A48" s="159" t="s">
        <v>142</v>
      </c>
      <c r="B48" s="159"/>
      <c r="C48" s="159"/>
      <c r="D48" s="159"/>
      <c r="E48" s="159"/>
      <c r="F48" s="160"/>
      <c r="G48" s="160"/>
      <c r="H48" s="160"/>
      <c r="I48" s="161" t="s">
        <v>127</v>
      </c>
      <c r="J48" s="162" t="s">
        <v>128</v>
      </c>
      <c r="K48" s="162" t="s">
        <v>143</v>
      </c>
      <c r="L48" s="163"/>
      <c r="M48" s="164"/>
      <c r="N48" s="157"/>
      <c r="O48" s="165" t="s">
        <v>129</v>
      </c>
      <c r="P48" s="245"/>
      <c r="Q48" s="245"/>
      <c r="R48" s="245"/>
      <c r="S48" s="245"/>
      <c r="T48" s="245"/>
      <c r="U48" s="245"/>
      <c r="V48" s="245"/>
      <c r="W48" s="245"/>
      <c r="X48" s="245"/>
      <c r="Y48" s="245"/>
      <c r="Z48" s="245"/>
    </row>
    <row r="49" spans="1:26" s="258" customFormat="1" ht="15.75" customHeight="1" x14ac:dyDescent="0.25">
      <c r="A49" s="166">
        <v>1</v>
      </c>
      <c r="B49" s="167" t="s">
        <v>144</v>
      </c>
      <c r="C49" s="167"/>
      <c r="D49" s="167"/>
      <c r="E49" s="167"/>
      <c r="F49" s="168"/>
      <c r="G49" s="168"/>
      <c r="H49" s="168"/>
      <c r="I49" s="169" t="s">
        <v>145</v>
      </c>
      <c r="J49" s="170">
        <v>1</v>
      </c>
      <c r="K49" s="170">
        <v>2</v>
      </c>
      <c r="L49" s="171"/>
      <c r="M49" s="143"/>
      <c r="N49" s="143"/>
      <c r="O49" s="170">
        <f>J49+K49</f>
        <v>3</v>
      </c>
      <c r="P49" s="245"/>
      <c r="Q49" s="245"/>
      <c r="R49" s="245"/>
      <c r="S49" s="245"/>
      <c r="T49" s="245"/>
      <c r="U49" s="245"/>
      <c r="V49" s="245"/>
      <c r="W49" s="245"/>
      <c r="X49" s="245"/>
      <c r="Y49" s="245"/>
      <c r="Z49" s="245"/>
    </row>
    <row r="50" spans="1:26" s="258" customFormat="1" ht="15.75" customHeight="1" x14ac:dyDescent="0.25">
      <c r="A50" s="166">
        <v>2</v>
      </c>
      <c r="B50" s="172" t="s">
        <v>146</v>
      </c>
      <c r="C50" s="167"/>
      <c r="D50" s="167"/>
      <c r="E50" s="167"/>
      <c r="F50" s="168"/>
      <c r="G50" s="168"/>
      <c r="H50" s="168"/>
      <c r="I50" s="169" t="s">
        <v>145</v>
      </c>
      <c r="J50" s="170">
        <v>1</v>
      </c>
      <c r="K50" s="170">
        <v>1</v>
      </c>
      <c r="L50" s="171"/>
      <c r="M50" s="143"/>
      <c r="N50" s="143"/>
      <c r="O50" s="170">
        <f t="shared" ref="O50:O56" si="0">J50+K50</f>
        <v>2</v>
      </c>
      <c r="P50" s="245"/>
      <c r="Q50" s="245"/>
      <c r="R50" s="245"/>
      <c r="S50" s="245"/>
      <c r="T50" s="245"/>
      <c r="U50" s="245"/>
      <c r="V50" s="245"/>
      <c r="W50" s="245"/>
      <c r="X50" s="245"/>
      <c r="Y50" s="245"/>
      <c r="Z50" s="245"/>
    </row>
    <row r="51" spans="1:26" s="258" customFormat="1" ht="35.450000000000003" customHeight="1" x14ac:dyDescent="0.25">
      <c r="A51" s="166">
        <v>3</v>
      </c>
      <c r="B51" s="167" t="s">
        <v>147</v>
      </c>
      <c r="C51" s="167"/>
      <c r="D51" s="167"/>
      <c r="E51" s="167"/>
      <c r="F51" s="168"/>
      <c r="G51" s="168"/>
      <c r="H51" s="168"/>
      <c r="I51" s="169" t="s">
        <v>148</v>
      </c>
      <c r="J51" s="170">
        <v>4</v>
      </c>
      <c r="K51" s="170">
        <v>4</v>
      </c>
      <c r="L51" s="171"/>
      <c r="M51" s="143"/>
      <c r="N51" s="143"/>
      <c r="O51" s="170">
        <f t="shared" si="0"/>
        <v>8</v>
      </c>
      <c r="P51" s="245"/>
      <c r="Q51" s="245"/>
      <c r="R51" s="245"/>
      <c r="S51" s="245"/>
      <c r="T51" s="245"/>
      <c r="U51" s="245"/>
      <c r="V51" s="245"/>
      <c r="W51" s="245"/>
      <c r="X51" s="245"/>
      <c r="Y51" s="245"/>
      <c r="Z51" s="245"/>
    </row>
    <row r="52" spans="1:26" s="258" customFormat="1" ht="37.15" customHeight="1" x14ac:dyDescent="0.25">
      <c r="A52" s="166">
        <v>4</v>
      </c>
      <c r="B52" s="167" t="s">
        <v>149</v>
      </c>
      <c r="C52" s="167"/>
      <c r="D52" s="167"/>
      <c r="E52" s="167"/>
      <c r="F52" s="168"/>
      <c r="G52" s="168"/>
      <c r="H52" s="168"/>
      <c r="I52" s="169" t="s">
        <v>150</v>
      </c>
      <c r="J52" s="170">
        <v>4</v>
      </c>
      <c r="K52" s="170">
        <v>3</v>
      </c>
      <c r="L52" s="171"/>
      <c r="M52" s="143"/>
      <c r="N52" s="143"/>
      <c r="O52" s="170">
        <f t="shared" si="0"/>
        <v>7</v>
      </c>
      <c r="P52" s="245"/>
      <c r="Q52" s="245"/>
      <c r="R52" s="245"/>
      <c r="S52" s="245"/>
      <c r="T52" s="245"/>
      <c r="U52" s="245"/>
      <c r="V52" s="245"/>
      <c r="W52" s="245"/>
      <c r="X52" s="245"/>
      <c r="Y52" s="245"/>
      <c r="Z52" s="245"/>
    </row>
    <row r="53" spans="1:26" s="258" customFormat="1" ht="43.9" customHeight="1" x14ac:dyDescent="0.25">
      <c r="A53" s="166">
        <v>5</v>
      </c>
      <c r="B53" s="167" t="s">
        <v>151</v>
      </c>
      <c r="C53" s="167"/>
      <c r="D53" s="167"/>
      <c r="E53" s="167"/>
      <c r="F53" s="168"/>
      <c r="G53" s="168"/>
      <c r="H53" s="168"/>
      <c r="I53" s="169" t="s">
        <v>150</v>
      </c>
      <c r="J53" s="170">
        <v>3</v>
      </c>
      <c r="K53" s="170">
        <v>4</v>
      </c>
      <c r="L53" s="171"/>
      <c r="M53" s="143"/>
      <c r="N53" s="143"/>
      <c r="O53" s="170">
        <f t="shared" si="0"/>
        <v>7</v>
      </c>
      <c r="P53" s="245"/>
      <c r="Q53" s="245"/>
      <c r="R53" s="245"/>
      <c r="S53" s="245"/>
      <c r="T53" s="245"/>
      <c r="U53" s="245"/>
      <c r="V53" s="245"/>
      <c r="W53" s="245"/>
      <c r="X53" s="245"/>
      <c r="Y53" s="245"/>
      <c r="Z53" s="245"/>
    </row>
    <row r="54" spans="1:26" s="258" customFormat="1" ht="45" customHeight="1" x14ac:dyDescent="0.25">
      <c r="A54" s="166">
        <v>6</v>
      </c>
      <c r="B54" s="167" t="s">
        <v>152</v>
      </c>
      <c r="C54" s="167"/>
      <c r="D54" s="167"/>
      <c r="E54" s="167"/>
      <c r="F54" s="168"/>
      <c r="G54" s="168"/>
      <c r="H54" s="168"/>
      <c r="I54" s="169" t="s">
        <v>150</v>
      </c>
      <c r="J54" s="170">
        <v>4</v>
      </c>
      <c r="K54" s="170">
        <v>4</v>
      </c>
      <c r="L54" s="171"/>
      <c r="M54" s="143"/>
      <c r="N54" s="143"/>
      <c r="O54" s="170">
        <f t="shared" si="0"/>
        <v>8</v>
      </c>
      <c r="P54" s="245"/>
      <c r="Q54" s="245"/>
      <c r="R54" s="245"/>
      <c r="S54" s="245"/>
      <c r="T54" s="245"/>
      <c r="U54" s="245"/>
      <c r="V54" s="245"/>
      <c r="W54" s="245"/>
      <c r="X54" s="245"/>
      <c r="Y54" s="245"/>
      <c r="Z54" s="245"/>
    </row>
    <row r="55" spans="1:26" s="258" customFormat="1" ht="37.15" customHeight="1" x14ac:dyDescent="0.25">
      <c r="A55" s="166">
        <v>7</v>
      </c>
      <c r="B55" s="167" t="s">
        <v>153</v>
      </c>
      <c r="C55" s="167"/>
      <c r="D55" s="167"/>
      <c r="E55" s="167"/>
      <c r="F55" s="168"/>
      <c r="G55" s="168"/>
      <c r="H55" s="168"/>
      <c r="I55" s="169" t="s">
        <v>150</v>
      </c>
      <c r="J55" s="170">
        <v>4</v>
      </c>
      <c r="K55" s="170">
        <v>3</v>
      </c>
      <c r="L55" s="171"/>
      <c r="M55" s="143"/>
      <c r="N55" s="143"/>
      <c r="O55" s="170">
        <f t="shared" si="0"/>
        <v>7</v>
      </c>
      <c r="P55" s="245"/>
      <c r="Q55" s="245"/>
      <c r="R55" s="245"/>
      <c r="S55" s="245"/>
      <c r="T55" s="245"/>
      <c r="U55" s="245"/>
      <c r="V55" s="245"/>
      <c r="W55" s="245"/>
      <c r="X55" s="245"/>
      <c r="Y55" s="245"/>
      <c r="Z55" s="245"/>
    </row>
    <row r="56" spans="1:26" s="258" customFormat="1" ht="15.75" customHeight="1" thickBot="1" x14ac:dyDescent="0.3">
      <c r="A56" s="173" t="s">
        <v>154</v>
      </c>
      <c r="B56" s="173"/>
      <c r="C56" s="173"/>
      <c r="D56" s="173"/>
      <c r="E56" s="173"/>
      <c r="F56" s="173"/>
      <c r="G56" s="173"/>
      <c r="H56" s="173"/>
      <c r="I56" s="173"/>
      <c r="J56" s="174">
        <f>SUM(J49:J55)</f>
        <v>21</v>
      </c>
      <c r="K56" s="174">
        <f>SUM(K49:K55)</f>
        <v>21</v>
      </c>
      <c r="L56" s="175"/>
      <c r="M56" s="176"/>
      <c r="N56" s="143"/>
      <c r="O56" s="170">
        <f t="shared" si="0"/>
        <v>42</v>
      </c>
      <c r="P56" s="245"/>
      <c r="Q56" s="245"/>
      <c r="R56" s="245"/>
      <c r="S56" s="245"/>
      <c r="T56" s="245"/>
      <c r="U56" s="245"/>
      <c r="V56" s="245"/>
      <c r="W56" s="245"/>
      <c r="X56" s="245"/>
      <c r="Y56" s="245"/>
      <c r="Z56" s="245"/>
    </row>
    <row r="57" spans="1:26" s="258" customFormat="1" ht="15.75" customHeight="1" thickBot="1" x14ac:dyDescent="0.3">
      <c r="A57" s="177" t="s">
        <v>155</v>
      </c>
      <c r="B57" s="178"/>
      <c r="C57" s="178"/>
      <c r="D57" s="178"/>
      <c r="E57" s="178"/>
      <c r="F57" s="178"/>
      <c r="G57" s="178"/>
      <c r="H57" s="178"/>
      <c r="I57" s="178"/>
      <c r="J57" s="178"/>
      <c r="K57" s="179"/>
      <c r="L57" s="180"/>
      <c r="M57" s="157"/>
      <c r="N57" s="181"/>
      <c r="O57" s="182">
        <f>O56/2</f>
        <v>21</v>
      </c>
      <c r="P57" s="245"/>
      <c r="Q57" s="245"/>
      <c r="R57" s="245"/>
      <c r="S57" s="245"/>
      <c r="T57" s="245"/>
      <c r="U57" s="245"/>
      <c r="V57" s="245"/>
      <c r="W57" s="245"/>
      <c r="X57" s="245"/>
      <c r="Y57" s="245"/>
      <c r="Z57" s="245"/>
    </row>
    <row r="58" spans="1:26" s="258" customFormat="1" ht="15.75" customHeight="1" x14ac:dyDescent="0.25">
      <c r="A58" s="183"/>
      <c r="B58" s="183"/>
      <c r="C58" s="183"/>
      <c r="D58" s="183"/>
      <c r="E58" s="183"/>
      <c r="F58" s="183"/>
      <c r="G58" s="183"/>
      <c r="H58" s="183"/>
      <c r="I58" s="183"/>
      <c r="J58" s="183"/>
      <c r="K58" s="183"/>
      <c r="L58" s="183"/>
      <c r="M58" s="183"/>
      <c r="N58" s="183"/>
      <c r="O58" s="183"/>
      <c r="P58" s="245"/>
      <c r="Q58" s="245"/>
      <c r="R58" s="245"/>
      <c r="S58" s="245"/>
      <c r="T58" s="245"/>
      <c r="U58" s="245"/>
      <c r="V58" s="245"/>
      <c r="W58" s="245"/>
      <c r="X58" s="245"/>
      <c r="Y58" s="245"/>
      <c r="Z58" s="245"/>
    </row>
    <row r="59" spans="1:26" s="258" customFormat="1" ht="15.75" customHeight="1" thickBot="1" x14ac:dyDescent="0.3">
      <c r="A59" s="183"/>
      <c r="B59" s="183"/>
      <c r="C59" s="183"/>
      <c r="D59" s="183"/>
      <c r="E59" s="183"/>
      <c r="F59" s="183"/>
      <c r="G59" s="183"/>
      <c r="H59" s="183"/>
      <c r="I59" s="183"/>
      <c r="J59" s="183"/>
      <c r="K59" s="183"/>
      <c r="L59" s="183"/>
      <c r="M59" s="183"/>
      <c r="N59" s="183"/>
      <c r="O59" s="183"/>
      <c r="P59" s="245"/>
      <c r="Q59" s="245"/>
      <c r="R59" s="245"/>
      <c r="S59" s="245"/>
      <c r="T59" s="245"/>
      <c r="U59" s="245"/>
      <c r="V59" s="245"/>
      <c r="W59" s="245"/>
      <c r="X59" s="245"/>
      <c r="Y59" s="245"/>
      <c r="Z59" s="245"/>
    </row>
    <row r="60" spans="1:26" s="258" customFormat="1" ht="33" customHeight="1" thickBot="1" x14ac:dyDescent="0.3">
      <c r="A60" s="184" t="s">
        <v>126</v>
      </c>
      <c r="B60" s="185"/>
      <c r="C60" s="185"/>
      <c r="D60" s="185"/>
      <c r="E60" s="185"/>
      <c r="F60" s="185"/>
      <c r="G60" s="185"/>
      <c r="H60" s="186"/>
      <c r="I60" s="187" t="s">
        <v>127</v>
      </c>
      <c r="J60" s="188" t="s">
        <v>128</v>
      </c>
      <c r="K60" s="164"/>
      <c r="L60" s="164"/>
      <c r="M60" s="164"/>
      <c r="N60" s="143"/>
      <c r="O60" s="165" t="s">
        <v>129</v>
      </c>
      <c r="P60" s="245"/>
      <c r="Q60" s="245"/>
      <c r="R60" s="245"/>
      <c r="S60" s="245"/>
      <c r="T60" s="245"/>
      <c r="U60" s="245"/>
      <c r="V60" s="245"/>
      <c r="W60" s="245"/>
      <c r="X60" s="245"/>
      <c r="Y60" s="245"/>
      <c r="Z60" s="245"/>
    </row>
    <row r="61" spans="1:26" s="258" customFormat="1" ht="37.15" customHeight="1" thickBot="1" x14ac:dyDescent="0.3">
      <c r="A61" s="189">
        <v>1</v>
      </c>
      <c r="B61" s="190" t="s">
        <v>130</v>
      </c>
      <c r="C61" s="190"/>
      <c r="D61" s="190"/>
      <c r="E61" s="190"/>
      <c r="F61" s="191"/>
      <c r="G61" s="192"/>
      <c r="H61" s="193"/>
      <c r="I61" s="194" t="s">
        <v>131</v>
      </c>
      <c r="J61" s="195">
        <v>5</v>
      </c>
      <c r="K61" s="164"/>
      <c r="L61" s="164"/>
      <c r="M61" s="164"/>
      <c r="N61" s="143"/>
      <c r="O61" s="196">
        <f>J61</f>
        <v>5</v>
      </c>
      <c r="P61" s="245"/>
      <c r="Q61" s="245"/>
      <c r="R61" s="245"/>
      <c r="S61" s="245"/>
      <c r="T61" s="245"/>
      <c r="U61" s="245"/>
      <c r="V61" s="245"/>
      <c r="W61" s="245"/>
      <c r="X61" s="245"/>
      <c r="Y61" s="245"/>
      <c r="Z61" s="245"/>
    </row>
    <row r="62" spans="1:26" s="258" customFormat="1" ht="29.45" customHeight="1" thickBot="1" x14ac:dyDescent="0.3">
      <c r="A62" s="197">
        <v>2</v>
      </c>
      <c r="B62" s="172" t="s">
        <v>132</v>
      </c>
      <c r="C62" s="172"/>
      <c r="D62" s="172"/>
      <c r="E62" s="172"/>
      <c r="F62" s="168"/>
      <c r="G62" s="198"/>
      <c r="H62" s="199"/>
      <c r="I62" s="200" t="s">
        <v>131</v>
      </c>
      <c r="J62" s="201">
        <v>4</v>
      </c>
      <c r="K62" s="164"/>
      <c r="L62" s="164"/>
      <c r="M62" s="164"/>
      <c r="N62" s="143"/>
      <c r="O62" s="196">
        <f>J62</f>
        <v>4</v>
      </c>
      <c r="P62" s="245"/>
      <c r="Q62" s="245"/>
      <c r="R62" s="245"/>
      <c r="S62" s="245"/>
      <c r="T62" s="245"/>
      <c r="U62" s="245"/>
      <c r="V62" s="245"/>
      <c r="W62" s="245"/>
      <c r="X62" s="245"/>
      <c r="Y62" s="245"/>
      <c r="Z62" s="245"/>
    </row>
    <row r="63" spans="1:26" s="258" customFormat="1" ht="37.9" customHeight="1" thickBot="1" x14ac:dyDescent="0.3">
      <c r="A63" s="202">
        <v>3</v>
      </c>
      <c r="B63" s="203" t="s">
        <v>133</v>
      </c>
      <c r="C63" s="203"/>
      <c r="D63" s="203"/>
      <c r="E63" s="203"/>
      <c r="F63" s="204"/>
      <c r="G63" s="205"/>
      <c r="H63" s="206"/>
      <c r="I63" s="207" t="s">
        <v>131</v>
      </c>
      <c r="J63" s="208">
        <v>4</v>
      </c>
      <c r="K63" s="164"/>
      <c r="L63" s="164"/>
      <c r="M63" s="164"/>
      <c r="N63" s="143"/>
      <c r="O63" s="196">
        <f>J63</f>
        <v>4</v>
      </c>
      <c r="P63" s="245"/>
      <c r="Q63" s="245"/>
      <c r="R63" s="245"/>
      <c r="S63" s="245"/>
      <c r="T63" s="245"/>
      <c r="U63" s="245"/>
      <c r="V63" s="245"/>
      <c r="W63" s="245"/>
      <c r="X63" s="245"/>
      <c r="Y63" s="245"/>
      <c r="Z63" s="245"/>
    </row>
    <row r="64" spans="1:26" s="258" customFormat="1" ht="15.75" customHeight="1" thickBot="1" x14ac:dyDescent="0.3">
      <c r="A64" s="209" t="s">
        <v>134</v>
      </c>
      <c r="B64" s="210"/>
      <c r="C64" s="210"/>
      <c r="D64" s="210"/>
      <c r="E64" s="210"/>
      <c r="F64" s="210"/>
      <c r="G64" s="210"/>
      <c r="H64" s="210"/>
      <c r="I64" s="211"/>
      <c r="J64" s="107">
        <f>J61+J62+J63</f>
        <v>13</v>
      </c>
      <c r="K64" s="176"/>
      <c r="L64" s="176"/>
      <c r="M64" s="176"/>
      <c r="N64" s="143"/>
      <c r="O64" s="120"/>
      <c r="P64" s="245"/>
      <c r="Q64" s="245"/>
      <c r="R64" s="245"/>
      <c r="S64" s="245"/>
      <c r="T64" s="245"/>
      <c r="U64" s="245"/>
      <c r="V64" s="245"/>
      <c r="W64" s="245"/>
      <c r="X64" s="245"/>
      <c r="Y64" s="245"/>
      <c r="Z64" s="245"/>
    </row>
    <row r="65" spans="1:26" s="258" customFormat="1" ht="15.75" customHeight="1" thickTop="1" thickBot="1" x14ac:dyDescent="0.3">
      <c r="A65" s="212" t="s">
        <v>135</v>
      </c>
      <c r="B65" s="213"/>
      <c r="C65" s="213"/>
      <c r="D65" s="213"/>
      <c r="E65" s="213"/>
      <c r="F65" s="213"/>
      <c r="G65" s="213"/>
      <c r="H65" s="213"/>
      <c r="I65" s="213"/>
      <c r="J65" s="214"/>
      <c r="K65" s="215"/>
      <c r="L65" s="215"/>
      <c r="M65" s="176"/>
      <c r="N65" s="143"/>
      <c r="O65" s="216">
        <f>SUM(O61:O63)</f>
        <v>13</v>
      </c>
      <c r="P65" s="245"/>
      <c r="Q65" s="245"/>
      <c r="R65" s="245"/>
      <c r="S65" s="245"/>
      <c r="T65" s="245"/>
      <c r="U65" s="245"/>
      <c r="V65" s="245"/>
      <c r="W65" s="245"/>
      <c r="X65" s="245"/>
      <c r="Y65" s="245"/>
      <c r="Z65" s="245"/>
    </row>
    <row r="66" spans="1:26" s="258" customFormat="1" ht="15.75" customHeight="1" x14ac:dyDescent="0.25">
      <c r="A66" s="183"/>
      <c r="B66" s="183"/>
      <c r="C66" s="183"/>
      <c r="D66" s="183"/>
      <c r="E66" s="183"/>
      <c r="F66" s="183"/>
      <c r="G66" s="183"/>
      <c r="H66" s="183"/>
      <c r="I66" s="183"/>
      <c r="J66" s="183"/>
      <c r="K66" s="183"/>
      <c r="L66" s="183"/>
      <c r="M66" s="183"/>
      <c r="N66" s="183"/>
      <c r="O66" s="183"/>
      <c r="P66" s="245"/>
      <c r="Q66" s="245"/>
      <c r="R66" s="245"/>
      <c r="S66" s="245"/>
      <c r="T66" s="245"/>
      <c r="U66" s="245"/>
      <c r="V66" s="245"/>
      <c r="W66" s="245"/>
      <c r="X66" s="245"/>
      <c r="Y66" s="245"/>
      <c r="Z66" s="245"/>
    </row>
    <row r="67" spans="1:26" s="258" customFormat="1" ht="15.75" customHeight="1" thickBot="1" x14ac:dyDescent="0.3">
      <c r="A67" s="183"/>
      <c r="B67" s="183"/>
      <c r="C67" s="183"/>
      <c r="D67" s="183"/>
      <c r="E67" s="183"/>
      <c r="F67" s="183"/>
      <c r="G67" s="183"/>
      <c r="H67" s="183"/>
      <c r="I67" s="183"/>
      <c r="J67" s="183"/>
      <c r="K67" s="183"/>
      <c r="L67" s="183"/>
      <c r="M67" s="183"/>
      <c r="N67" s="183"/>
      <c r="O67" s="183"/>
      <c r="P67" s="245"/>
      <c r="Q67" s="245"/>
      <c r="R67" s="245"/>
      <c r="S67" s="245"/>
      <c r="T67" s="245"/>
      <c r="U67" s="245"/>
      <c r="V67" s="245"/>
      <c r="W67" s="245"/>
      <c r="X67" s="245"/>
      <c r="Y67" s="245"/>
      <c r="Z67" s="245"/>
    </row>
    <row r="68" spans="1:26" s="258" customFormat="1" ht="27" customHeight="1" thickBot="1" x14ac:dyDescent="0.3">
      <c r="A68" s="217" t="s">
        <v>136</v>
      </c>
      <c r="B68" s="218"/>
      <c r="C68" s="218"/>
      <c r="D68" s="218"/>
      <c r="E68" s="218"/>
      <c r="F68" s="218"/>
      <c r="G68" s="218"/>
      <c r="H68" s="218"/>
      <c r="I68" s="218"/>
      <c r="J68" s="218"/>
      <c r="K68" s="218"/>
      <c r="L68" s="218"/>
      <c r="M68" s="218"/>
      <c r="N68" s="218"/>
      <c r="O68" s="219"/>
      <c r="P68" s="245"/>
      <c r="Q68" s="245"/>
      <c r="R68" s="245"/>
      <c r="S68" s="245"/>
      <c r="T68" s="245"/>
      <c r="U68" s="245"/>
      <c r="V68" s="245"/>
      <c r="W68" s="245"/>
      <c r="X68" s="245"/>
      <c r="Y68" s="245"/>
      <c r="Z68" s="245"/>
    </row>
    <row r="69" spans="1:26" s="258" customFormat="1" ht="15.75" customHeight="1" thickBot="1" x14ac:dyDescent="0.3">
      <c r="A69" s="144"/>
      <c r="B69" s="73"/>
      <c r="C69" s="73"/>
      <c r="D69" s="73"/>
      <c r="E69" s="73"/>
      <c r="F69" s="73"/>
      <c r="G69" s="73"/>
      <c r="H69" s="73"/>
      <c r="I69" s="73"/>
      <c r="J69" s="73"/>
      <c r="K69" s="73"/>
      <c r="L69" s="73"/>
      <c r="M69" s="73"/>
      <c r="N69" s="73"/>
      <c r="O69" s="103"/>
      <c r="P69" s="245"/>
      <c r="Q69" s="245"/>
      <c r="R69" s="245"/>
      <c r="S69" s="245"/>
      <c r="T69" s="245"/>
      <c r="U69" s="245"/>
      <c r="V69" s="245"/>
      <c r="W69" s="245"/>
      <c r="X69" s="245"/>
      <c r="Y69" s="245"/>
      <c r="Z69" s="245"/>
    </row>
    <row r="70" spans="1:26" s="258" customFormat="1" ht="15.75" customHeight="1" thickTop="1" x14ac:dyDescent="0.25">
      <c r="A70" s="220" t="s">
        <v>30</v>
      </c>
      <c r="B70" s="221"/>
      <c r="C70" s="221"/>
      <c r="D70" s="221"/>
      <c r="E70" s="221"/>
      <c r="F70" s="221"/>
      <c r="G70" s="221"/>
      <c r="H70" s="221"/>
      <c r="I70" s="221"/>
      <c r="J70" s="221"/>
      <c r="K70" s="222"/>
      <c r="L70" s="223"/>
      <c r="M70" s="223"/>
      <c r="N70" s="224"/>
      <c r="O70" s="225">
        <f>O11</f>
        <v>14.040000000000001</v>
      </c>
      <c r="P70" s="245"/>
      <c r="Q70" s="245"/>
      <c r="R70" s="245"/>
      <c r="S70" s="245"/>
      <c r="T70" s="245"/>
      <c r="U70" s="245"/>
      <c r="V70" s="245"/>
      <c r="W70" s="245"/>
      <c r="X70" s="245"/>
      <c r="Y70" s="245"/>
      <c r="Z70" s="245"/>
    </row>
    <row r="71" spans="1:26" s="258" customFormat="1" ht="15.75" customHeight="1" x14ac:dyDescent="0.25">
      <c r="A71" s="226" t="s">
        <v>137</v>
      </c>
      <c r="B71" s="227"/>
      <c r="C71" s="227"/>
      <c r="D71" s="227"/>
      <c r="E71" s="227"/>
      <c r="F71" s="227"/>
      <c r="G71" s="227"/>
      <c r="H71" s="227"/>
      <c r="I71" s="227"/>
      <c r="J71" s="227"/>
      <c r="K71" s="228"/>
      <c r="L71" s="223"/>
      <c r="M71" s="223"/>
      <c r="N71" s="224"/>
      <c r="O71" s="229">
        <f>O57</f>
        <v>21</v>
      </c>
      <c r="P71" s="245"/>
      <c r="Q71" s="245"/>
      <c r="R71" s="245"/>
      <c r="S71" s="245"/>
      <c r="T71" s="245"/>
      <c r="U71" s="245"/>
      <c r="V71" s="245"/>
      <c r="W71" s="245"/>
      <c r="X71" s="245"/>
      <c r="Y71" s="245"/>
      <c r="Z71" s="245"/>
    </row>
    <row r="72" spans="1:26" s="258" customFormat="1" ht="15.75" customHeight="1" x14ac:dyDescent="0.25">
      <c r="A72" s="226" t="s">
        <v>135</v>
      </c>
      <c r="B72" s="227"/>
      <c r="C72" s="227"/>
      <c r="D72" s="227"/>
      <c r="E72" s="227"/>
      <c r="F72" s="227"/>
      <c r="G72" s="227"/>
      <c r="H72" s="227"/>
      <c r="I72" s="227"/>
      <c r="J72" s="227"/>
      <c r="K72" s="228"/>
      <c r="L72" s="223"/>
      <c r="M72" s="223"/>
      <c r="N72" s="224"/>
      <c r="O72" s="230">
        <f>O65</f>
        <v>13</v>
      </c>
      <c r="P72" s="245"/>
      <c r="Q72" s="245"/>
      <c r="R72" s="245"/>
      <c r="S72" s="245"/>
      <c r="T72" s="245"/>
      <c r="U72" s="245"/>
      <c r="V72" s="245"/>
      <c r="W72" s="245"/>
      <c r="X72" s="245"/>
      <c r="Y72" s="245"/>
      <c r="Z72" s="245"/>
    </row>
    <row r="73" spans="1:26" s="258" customFormat="1" ht="15.75" customHeight="1" thickBot="1" x14ac:dyDescent="0.3">
      <c r="A73" s="231" t="s">
        <v>138</v>
      </c>
      <c r="B73" s="232"/>
      <c r="C73" s="232"/>
      <c r="D73" s="232"/>
      <c r="E73" s="232"/>
      <c r="F73" s="232"/>
      <c r="G73" s="232"/>
      <c r="H73" s="232"/>
      <c r="I73" s="232"/>
      <c r="J73" s="233" t="s">
        <v>139</v>
      </c>
      <c r="K73" s="234" t="s">
        <v>12</v>
      </c>
      <c r="L73" s="223"/>
      <c r="M73" s="223"/>
      <c r="N73" s="224"/>
      <c r="O73" s="230"/>
      <c r="P73" s="245"/>
      <c r="Q73" s="245"/>
      <c r="R73" s="245"/>
      <c r="S73" s="245"/>
      <c r="T73" s="245"/>
      <c r="U73" s="245"/>
      <c r="V73" s="245"/>
      <c r="W73" s="245"/>
      <c r="X73" s="245"/>
      <c r="Y73" s="245"/>
      <c r="Z73" s="245"/>
    </row>
    <row r="74" spans="1:26" s="258" customFormat="1" ht="31.15" customHeight="1" thickTop="1" thickBot="1" x14ac:dyDescent="0.3">
      <c r="A74" s="235" t="s">
        <v>140</v>
      </c>
      <c r="B74" s="236"/>
      <c r="C74" s="236"/>
      <c r="D74" s="236"/>
      <c r="E74" s="236"/>
      <c r="F74" s="236"/>
      <c r="G74" s="236"/>
      <c r="H74" s="236"/>
      <c r="I74" s="236"/>
      <c r="J74" s="236"/>
      <c r="K74" s="237"/>
      <c r="L74" s="238"/>
      <c r="M74" s="239"/>
      <c r="N74" s="27"/>
      <c r="O74" s="28">
        <f>SUM(O70:O72)</f>
        <v>48.04</v>
      </c>
      <c r="P74" s="245"/>
      <c r="Q74" s="245"/>
      <c r="R74" s="245"/>
      <c r="S74" s="245"/>
      <c r="T74" s="245"/>
      <c r="U74" s="245"/>
      <c r="V74" s="245"/>
      <c r="W74" s="245"/>
      <c r="X74" s="245"/>
      <c r="Y74" s="245"/>
      <c r="Z74" s="245"/>
    </row>
    <row r="75" spans="1:26" s="258" customFormat="1" ht="15.75" customHeight="1" x14ac:dyDescent="0.25">
      <c r="A75" s="245"/>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row>
  </sheetData>
  <sheetProtection algorithmName="SHA-512" hashValue="Pdjtw9SkaMrDG6EpaX76zQfRi1IAlcXrWYPSSjWlUA0B4OpvXCAJHRbbIZSedFSPhnll4lkNC5sZBREsOj6m+g==" saltValue="E5cD7sk9l8T2tk/ezN1txw==" spinCount="100000" sheet="1" objects="1" scenarios="1"/>
  <mergeCells count="71">
    <mergeCell ref="A72:K72"/>
    <mergeCell ref="A73:I73"/>
    <mergeCell ref="A74:K74"/>
    <mergeCell ref="A64:I64"/>
    <mergeCell ref="A65:J65"/>
    <mergeCell ref="A68:O68"/>
    <mergeCell ref="A70:K70"/>
    <mergeCell ref="A71:K71"/>
    <mergeCell ref="A57:K57"/>
    <mergeCell ref="A60:H60"/>
    <mergeCell ref="B61:H61"/>
    <mergeCell ref="B62:H62"/>
    <mergeCell ref="B63:H63"/>
    <mergeCell ref="B52:H52"/>
    <mergeCell ref="B53:H53"/>
    <mergeCell ref="B54:H54"/>
    <mergeCell ref="B55:H55"/>
    <mergeCell ref="A56:I56"/>
    <mergeCell ref="A46:O46"/>
    <mergeCell ref="A48:H48"/>
    <mergeCell ref="B49:H49"/>
    <mergeCell ref="B50:H50"/>
    <mergeCell ref="B51:H51"/>
    <mergeCell ref="A1:E3"/>
    <mergeCell ref="F1:O1"/>
    <mergeCell ref="F2:O2"/>
    <mergeCell ref="F3:O3"/>
    <mergeCell ref="A4:D4"/>
    <mergeCell ref="E4:G4"/>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9:B19"/>
    <mergeCell ref="E19:M19"/>
    <mergeCell ref="A21:B21"/>
    <mergeCell ref="D21:M21"/>
    <mergeCell ref="A23:M23"/>
    <mergeCell ref="A14:M14"/>
    <mergeCell ref="A15:B15"/>
    <mergeCell ref="D15:M15"/>
    <mergeCell ref="A17:B17"/>
    <mergeCell ref="E17:M1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s>
  <dataValidations count="6">
    <dataValidation type="decimal" allowBlank="1" showInputMessage="1" showErrorMessage="1" errorTitle="Error Pregado" error="El pregrado no puede superar los 4 PUNTOS" sqref="O15">
      <formula1>0</formula1>
      <formula2>4</formula2>
    </dataValidation>
    <dataValidation allowBlank="1" showInputMessage="1" showErrorMessage="1" errorTitle="Error Especializacion" error="La especializacion no puede superar 1 PUNTO" sqref="O17"/>
    <dataValidation allowBlank="1" showInputMessage="1" showErrorMessage="1" errorTitle="Error Maestrias" error="La maestria no puede superar los 3 PUNTOS" sqref="O19"/>
    <dataValidation allowBlank="1" showInputMessage="1" showErrorMessage="1" errorTitle="Error Doctorado" error="El doctorado no puede superar los 6 PUNTOS" sqref="O21"/>
    <dataValidation type="decimal" allowBlank="1" showInputMessage="1" showErrorMessage="1" errorTitle="Error Formacion Academica" error="La formacion academica no puede superar los 10 PUNTOS" sqref="O23">
      <formula1>0</formula1>
      <formula2>9</formula2>
    </dataValidation>
    <dataValidation type="decimal" allowBlank="1" showInputMessage="1" showErrorMessage="1" errorTitle="Error General" error="La evaluación de hoja de vida no puede superar los 30 PUNTOS" sqref="O11">
      <formula1>0</formula1>
      <formula2>30</formula2>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workbookViewId="0">
      <selection activeCell="A11" sqref="A11:B11"/>
    </sheetView>
  </sheetViews>
  <sheetFormatPr baseColWidth="10" defaultRowHeight="15" x14ac:dyDescent="0.25"/>
  <cols>
    <col min="1" max="1" width="9.5703125" style="245" customWidth="1"/>
    <col min="2" max="2" width="11.140625" style="245" customWidth="1"/>
    <col min="3" max="3" width="17.28515625" style="245" customWidth="1"/>
    <col min="4" max="4" width="11.42578125" style="245" hidden="1" customWidth="1"/>
    <col min="5" max="5" width="8.28515625" style="245" customWidth="1"/>
    <col min="6" max="6" width="8.85546875" style="245" customWidth="1"/>
    <col min="7" max="7" width="6.140625" style="245" customWidth="1"/>
    <col min="8" max="8" width="11.42578125" style="245"/>
    <col min="9" max="9" width="13.42578125" style="245" customWidth="1"/>
    <col min="10" max="10" width="13.28515625" style="245" customWidth="1"/>
    <col min="11" max="12" width="12.42578125" style="245" customWidth="1"/>
    <col min="13" max="13" width="11.42578125" style="245"/>
    <col min="14" max="14" width="5.5703125" style="245" customWidth="1"/>
    <col min="15" max="15" width="14.5703125" style="245" customWidth="1"/>
    <col min="16" max="16" width="11.42578125" style="245"/>
    <col min="17" max="17" width="11.85546875" style="245" bestFit="1" customWidth="1"/>
    <col min="18" max="257" width="11.42578125" style="245"/>
    <col min="258" max="258" width="10.140625" style="245" customWidth="1"/>
    <col min="259" max="259" width="10.5703125" style="245" customWidth="1"/>
    <col min="260" max="260" width="12.5703125" style="245" customWidth="1"/>
    <col min="261" max="261" width="0" style="245" hidden="1" customWidth="1"/>
    <col min="262" max="262" width="11.28515625" style="245" customWidth="1"/>
    <col min="263" max="264" width="11.42578125" style="245"/>
    <col min="265" max="265" width="13.42578125" style="245" customWidth="1"/>
    <col min="266" max="266" width="12.140625" style="245" customWidth="1"/>
    <col min="267" max="268" width="12.42578125" style="245" customWidth="1"/>
    <col min="269" max="269" width="11.42578125" style="245"/>
    <col min="270" max="270" width="5.5703125" style="245" customWidth="1"/>
    <col min="271" max="271" width="14.140625" style="245" customWidth="1"/>
    <col min="272" max="513" width="11.42578125" style="245"/>
    <col min="514" max="514" width="10.140625" style="245" customWidth="1"/>
    <col min="515" max="515" width="10.5703125" style="245" customWidth="1"/>
    <col min="516" max="516" width="12.5703125" style="245" customWidth="1"/>
    <col min="517" max="517" width="0" style="245" hidden="1" customWidth="1"/>
    <col min="518" max="518" width="11.28515625" style="245" customWidth="1"/>
    <col min="519" max="520" width="11.42578125" style="245"/>
    <col min="521" max="521" width="13.42578125" style="245" customWidth="1"/>
    <col min="522" max="522" width="12.140625" style="245" customWidth="1"/>
    <col min="523" max="524" width="12.42578125" style="245" customWidth="1"/>
    <col min="525" max="525" width="11.42578125" style="245"/>
    <col min="526" max="526" width="5.5703125" style="245" customWidth="1"/>
    <col min="527" max="527" width="14.140625" style="245" customWidth="1"/>
    <col min="528" max="769" width="11.42578125" style="245"/>
    <col min="770" max="770" width="10.140625" style="245" customWidth="1"/>
    <col min="771" max="771" width="10.5703125" style="245" customWidth="1"/>
    <col min="772" max="772" width="12.5703125" style="245" customWidth="1"/>
    <col min="773" max="773" width="0" style="245" hidden="1" customWidth="1"/>
    <col min="774" max="774" width="11.28515625" style="245" customWidth="1"/>
    <col min="775" max="776" width="11.42578125" style="245"/>
    <col min="777" max="777" width="13.42578125" style="245" customWidth="1"/>
    <col min="778" max="778" width="12.140625" style="245" customWidth="1"/>
    <col min="779" max="780" width="12.42578125" style="245" customWidth="1"/>
    <col min="781" max="781" width="11.42578125" style="245"/>
    <col min="782" max="782" width="5.5703125" style="245" customWidth="1"/>
    <col min="783" max="783" width="14.140625" style="245" customWidth="1"/>
    <col min="784" max="1025" width="11.42578125" style="245"/>
    <col min="1026" max="1026" width="10.140625" style="245" customWidth="1"/>
    <col min="1027" max="1027" width="10.5703125" style="245" customWidth="1"/>
    <col min="1028" max="1028" width="12.5703125" style="245" customWidth="1"/>
    <col min="1029" max="1029" width="0" style="245" hidden="1" customWidth="1"/>
    <col min="1030" max="1030" width="11.28515625" style="245" customWidth="1"/>
    <col min="1031" max="1032" width="11.42578125" style="245"/>
    <col min="1033" max="1033" width="13.42578125" style="245" customWidth="1"/>
    <col min="1034" max="1034" width="12.140625" style="245" customWidth="1"/>
    <col min="1035" max="1036" width="12.42578125" style="245" customWidth="1"/>
    <col min="1037" max="1037" width="11.42578125" style="245"/>
    <col min="1038" max="1038" width="5.5703125" style="245" customWidth="1"/>
    <col min="1039" max="1039" width="14.140625" style="245" customWidth="1"/>
    <col min="1040" max="1281" width="11.42578125" style="245"/>
    <col min="1282" max="1282" width="10.140625" style="245" customWidth="1"/>
    <col min="1283" max="1283" width="10.5703125" style="245" customWidth="1"/>
    <col min="1284" max="1284" width="12.5703125" style="245" customWidth="1"/>
    <col min="1285" max="1285" width="0" style="245" hidden="1" customWidth="1"/>
    <col min="1286" max="1286" width="11.28515625" style="245" customWidth="1"/>
    <col min="1287" max="1288" width="11.42578125" style="245"/>
    <col min="1289" max="1289" width="13.42578125" style="245" customWidth="1"/>
    <col min="1290" max="1290" width="12.140625" style="245" customWidth="1"/>
    <col min="1291" max="1292" width="12.42578125" style="245" customWidth="1"/>
    <col min="1293" max="1293" width="11.42578125" style="245"/>
    <col min="1294" max="1294" width="5.5703125" style="245" customWidth="1"/>
    <col min="1295" max="1295" width="14.140625" style="245" customWidth="1"/>
    <col min="1296" max="1537" width="11.42578125" style="245"/>
    <col min="1538" max="1538" width="10.140625" style="245" customWidth="1"/>
    <col min="1539" max="1539" width="10.5703125" style="245" customWidth="1"/>
    <col min="1540" max="1540" width="12.5703125" style="245" customWidth="1"/>
    <col min="1541" max="1541" width="0" style="245" hidden="1" customWidth="1"/>
    <col min="1542" max="1542" width="11.28515625" style="245" customWidth="1"/>
    <col min="1543" max="1544" width="11.42578125" style="245"/>
    <col min="1545" max="1545" width="13.42578125" style="245" customWidth="1"/>
    <col min="1546" max="1546" width="12.140625" style="245" customWidth="1"/>
    <col min="1547" max="1548" width="12.42578125" style="245" customWidth="1"/>
    <col min="1549" max="1549" width="11.42578125" style="245"/>
    <col min="1550" max="1550" width="5.5703125" style="245" customWidth="1"/>
    <col min="1551" max="1551" width="14.140625" style="245" customWidth="1"/>
    <col min="1552" max="1793" width="11.42578125" style="245"/>
    <col min="1794" max="1794" width="10.140625" style="245" customWidth="1"/>
    <col min="1795" max="1795" width="10.5703125" style="245" customWidth="1"/>
    <col min="1796" max="1796" width="12.5703125" style="245" customWidth="1"/>
    <col min="1797" max="1797" width="0" style="245" hidden="1" customWidth="1"/>
    <col min="1798" max="1798" width="11.28515625" style="245" customWidth="1"/>
    <col min="1799" max="1800" width="11.42578125" style="245"/>
    <col min="1801" max="1801" width="13.42578125" style="245" customWidth="1"/>
    <col min="1802" max="1802" width="12.140625" style="245" customWidth="1"/>
    <col min="1803" max="1804" width="12.42578125" style="245" customWidth="1"/>
    <col min="1805" max="1805" width="11.42578125" style="245"/>
    <col min="1806" max="1806" width="5.5703125" style="245" customWidth="1"/>
    <col min="1807" max="1807" width="14.140625" style="245" customWidth="1"/>
    <col min="1808" max="2049" width="11.42578125" style="245"/>
    <col min="2050" max="2050" width="10.140625" style="245" customWidth="1"/>
    <col min="2051" max="2051" width="10.5703125" style="245" customWidth="1"/>
    <col min="2052" max="2052" width="12.5703125" style="245" customWidth="1"/>
    <col min="2053" max="2053" width="0" style="245" hidden="1" customWidth="1"/>
    <col min="2054" max="2054" width="11.28515625" style="245" customWidth="1"/>
    <col min="2055" max="2056" width="11.42578125" style="245"/>
    <col min="2057" max="2057" width="13.42578125" style="245" customWidth="1"/>
    <col min="2058" max="2058" width="12.140625" style="245" customWidth="1"/>
    <col min="2059" max="2060" width="12.42578125" style="245" customWidth="1"/>
    <col min="2061" max="2061" width="11.42578125" style="245"/>
    <col min="2062" max="2062" width="5.5703125" style="245" customWidth="1"/>
    <col min="2063" max="2063" width="14.140625" style="245" customWidth="1"/>
    <col min="2064" max="2305" width="11.42578125" style="245"/>
    <col min="2306" max="2306" width="10.140625" style="245" customWidth="1"/>
    <col min="2307" max="2307" width="10.5703125" style="245" customWidth="1"/>
    <col min="2308" max="2308" width="12.5703125" style="245" customWidth="1"/>
    <col min="2309" max="2309" width="0" style="245" hidden="1" customWidth="1"/>
    <col min="2310" max="2310" width="11.28515625" style="245" customWidth="1"/>
    <col min="2311" max="2312" width="11.42578125" style="245"/>
    <col min="2313" max="2313" width="13.42578125" style="245" customWidth="1"/>
    <col min="2314" max="2314" width="12.140625" style="245" customWidth="1"/>
    <col min="2315" max="2316" width="12.42578125" style="245" customWidth="1"/>
    <col min="2317" max="2317" width="11.42578125" style="245"/>
    <col min="2318" max="2318" width="5.5703125" style="245" customWidth="1"/>
    <col min="2319" max="2319" width="14.140625" style="245" customWidth="1"/>
    <col min="2320" max="2561" width="11.42578125" style="245"/>
    <col min="2562" max="2562" width="10.140625" style="245" customWidth="1"/>
    <col min="2563" max="2563" width="10.5703125" style="245" customWidth="1"/>
    <col min="2564" max="2564" width="12.5703125" style="245" customWidth="1"/>
    <col min="2565" max="2565" width="0" style="245" hidden="1" customWidth="1"/>
    <col min="2566" max="2566" width="11.28515625" style="245" customWidth="1"/>
    <col min="2567" max="2568" width="11.42578125" style="245"/>
    <col min="2569" max="2569" width="13.42578125" style="245" customWidth="1"/>
    <col min="2570" max="2570" width="12.140625" style="245" customWidth="1"/>
    <col min="2571" max="2572" width="12.42578125" style="245" customWidth="1"/>
    <col min="2573" max="2573" width="11.42578125" style="245"/>
    <col min="2574" max="2574" width="5.5703125" style="245" customWidth="1"/>
    <col min="2575" max="2575" width="14.140625" style="245" customWidth="1"/>
    <col min="2576" max="2817" width="11.42578125" style="245"/>
    <col min="2818" max="2818" width="10.140625" style="245" customWidth="1"/>
    <col min="2819" max="2819" width="10.5703125" style="245" customWidth="1"/>
    <col min="2820" max="2820" width="12.5703125" style="245" customWidth="1"/>
    <col min="2821" max="2821" width="0" style="245" hidden="1" customWidth="1"/>
    <col min="2822" max="2822" width="11.28515625" style="245" customWidth="1"/>
    <col min="2823" max="2824" width="11.42578125" style="245"/>
    <col min="2825" max="2825" width="13.42578125" style="245" customWidth="1"/>
    <col min="2826" max="2826" width="12.140625" style="245" customWidth="1"/>
    <col min="2827" max="2828" width="12.42578125" style="245" customWidth="1"/>
    <col min="2829" max="2829" width="11.42578125" style="245"/>
    <col min="2830" max="2830" width="5.5703125" style="245" customWidth="1"/>
    <col min="2831" max="2831" width="14.140625" style="245" customWidth="1"/>
    <col min="2832" max="3073" width="11.42578125" style="245"/>
    <col min="3074" max="3074" width="10.140625" style="245" customWidth="1"/>
    <col min="3075" max="3075" width="10.5703125" style="245" customWidth="1"/>
    <col min="3076" max="3076" width="12.5703125" style="245" customWidth="1"/>
    <col min="3077" max="3077" width="0" style="245" hidden="1" customWidth="1"/>
    <col min="3078" max="3078" width="11.28515625" style="245" customWidth="1"/>
    <col min="3079" max="3080" width="11.42578125" style="245"/>
    <col min="3081" max="3081" width="13.42578125" style="245" customWidth="1"/>
    <col min="3082" max="3082" width="12.140625" style="245" customWidth="1"/>
    <col min="3083" max="3084" width="12.42578125" style="245" customWidth="1"/>
    <col min="3085" max="3085" width="11.42578125" style="245"/>
    <col min="3086" max="3086" width="5.5703125" style="245" customWidth="1"/>
    <col min="3087" max="3087" width="14.140625" style="245" customWidth="1"/>
    <col min="3088" max="3329" width="11.42578125" style="245"/>
    <col min="3330" max="3330" width="10.140625" style="245" customWidth="1"/>
    <col min="3331" max="3331" width="10.5703125" style="245" customWidth="1"/>
    <col min="3332" max="3332" width="12.5703125" style="245" customWidth="1"/>
    <col min="3333" max="3333" width="0" style="245" hidden="1" customWidth="1"/>
    <col min="3334" max="3334" width="11.28515625" style="245" customWidth="1"/>
    <col min="3335" max="3336" width="11.42578125" style="245"/>
    <col min="3337" max="3337" width="13.42578125" style="245" customWidth="1"/>
    <col min="3338" max="3338" width="12.140625" style="245" customWidth="1"/>
    <col min="3339" max="3340" width="12.42578125" style="245" customWidth="1"/>
    <col min="3341" max="3341" width="11.42578125" style="245"/>
    <col min="3342" max="3342" width="5.5703125" style="245" customWidth="1"/>
    <col min="3343" max="3343" width="14.140625" style="245" customWidth="1"/>
    <col min="3344" max="3585" width="11.42578125" style="245"/>
    <col min="3586" max="3586" width="10.140625" style="245" customWidth="1"/>
    <col min="3587" max="3587" width="10.5703125" style="245" customWidth="1"/>
    <col min="3588" max="3588" width="12.5703125" style="245" customWidth="1"/>
    <col min="3589" max="3589" width="0" style="245" hidden="1" customWidth="1"/>
    <col min="3590" max="3590" width="11.28515625" style="245" customWidth="1"/>
    <col min="3591" max="3592" width="11.42578125" style="245"/>
    <col min="3593" max="3593" width="13.42578125" style="245" customWidth="1"/>
    <col min="3594" max="3594" width="12.140625" style="245" customWidth="1"/>
    <col min="3595" max="3596" width="12.42578125" style="245" customWidth="1"/>
    <col min="3597" max="3597" width="11.42578125" style="245"/>
    <col min="3598" max="3598" width="5.5703125" style="245" customWidth="1"/>
    <col min="3599" max="3599" width="14.140625" style="245" customWidth="1"/>
    <col min="3600" max="3841" width="11.42578125" style="245"/>
    <col min="3842" max="3842" width="10.140625" style="245" customWidth="1"/>
    <col min="3843" max="3843" width="10.5703125" style="245" customWidth="1"/>
    <col min="3844" max="3844" width="12.5703125" style="245" customWidth="1"/>
    <col min="3845" max="3845" width="0" style="245" hidden="1" customWidth="1"/>
    <col min="3846" max="3846" width="11.28515625" style="245" customWidth="1"/>
    <col min="3847" max="3848" width="11.42578125" style="245"/>
    <col min="3849" max="3849" width="13.42578125" style="245" customWidth="1"/>
    <col min="3850" max="3850" width="12.140625" style="245" customWidth="1"/>
    <col min="3851" max="3852" width="12.42578125" style="245" customWidth="1"/>
    <col min="3853" max="3853" width="11.42578125" style="245"/>
    <col min="3854" max="3854" width="5.5703125" style="245" customWidth="1"/>
    <col min="3855" max="3855" width="14.140625" style="245" customWidth="1"/>
    <col min="3856" max="4097" width="11.42578125" style="245"/>
    <col min="4098" max="4098" width="10.140625" style="245" customWidth="1"/>
    <col min="4099" max="4099" width="10.5703125" style="245" customWidth="1"/>
    <col min="4100" max="4100" width="12.5703125" style="245" customWidth="1"/>
    <col min="4101" max="4101" width="0" style="245" hidden="1" customWidth="1"/>
    <col min="4102" max="4102" width="11.28515625" style="245" customWidth="1"/>
    <col min="4103" max="4104" width="11.42578125" style="245"/>
    <col min="4105" max="4105" width="13.42578125" style="245" customWidth="1"/>
    <col min="4106" max="4106" width="12.140625" style="245" customWidth="1"/>
    <col min="4107" max="4108" width="12.42578125" style="245" customWidth="1"/>
    <col min="4109" max="4109" width="11.42578125" style="245"/>
    <col min="4110" max="4110" width="5.5703125" style="245" customWidth="1"/>
    <col min="4111" max="4111" width="14.140625" style="245" customWidth="1"/>
    <col min="4112" max="4353" width="11.42578125" style="245"/>
    <col min="4354" max="4354" width="10.140625" style="245" customWidth="1"/>
    <col min="4355" max="4355" width="10.5703125" style="245" customWidth="1"/>
    <col min="4356" max="4356" width="12.5703125" style="245" customWidth="1"/>
    <col min="4357" max="4357" width="0" style="245" hidden="1" customWidth="1"/>
    <col min="4358" max="4358" width="11.28515625" style="245" customWidth="1"/>
    <col min="4359" max="4360" width="11.42578125" style="245"/>
    <col min="4361" max="4361" width="13.42578125" style="245" customWidth="1"/>
    <col min="4362" max="4362" width="12.140625" style="245" customWidth="1"/>
    <col min="4363" max="4364" width="12.42578125" style="245" customWidth="1"/>
    <col min="4365" max="4365" width="11.42578125" style="245"/>
    <col min="4366" max="4366" width="5.5703125" style="245" customWidth="1"/>
    <col min="4367" max="4367" width="14.140625" style="245" customWidth="1"/>
    <col min="4368" max="4609" width="11.42578125" style="245"/>
    <col min="4610" max="4610" width="10.140625" style="245" customWidth="1"/>
    <col min="4611" max="4611" width="10.5703125" style="245" customWidth="1"/>
    <col min="4612" max="4612" width="12.5703125" style="245" customWidth="1"/>
    <col min="4613" max="4613" width="0" style="245" hidden="1" customWidth="1"/>
    <col min="4614" max="4614" width="11.28515625" style="245" customWidth="1"/>
    <col min="4615" max="4616" width="11.42578125" style="245"/>
    <col min="4617" max="4617" width="13.42578125" style="245" customWidth="1"/>
    <col min="4618" max="4618" width="12.140625" style="245" customWidth="1"/>
    <col min="4619" max="4620" width="12.42578125" style="245" customWidth="1"/>
    <col min="4621" max="4621" width="11.42578125" style="245"/>
    <col min="4622" max="4622" width="5.5703125" style="245" customWidth="1"/>
    <col min="4623" max="4623" width="14.140625" style="245" customWidth="1"/>
    <col min="4624" max="4865" width="11.42578125" style="245"/>
    <col min="4866" max="4866" width="10.140625" style="245" customWidth="1"/>
    <col min="4867" max="4867" width="10.5703125" style="245" customWidth="1"/>
    <col min="4868" max="4868" width="12.5703125" style="245" customWidth="1"/>
    <col min="4869" max="4869" width="0" style="245" hidden="1" customWidth="1"/>
    <col min="4870" max="4870" width="11.28515625" style="245" customWidth="1"/>
    <col min="4871" max="4872" width="11.42578125" style="245"/>
    <col min="4873" max="4873" width="13.42578125" style="245" customWidth="1"/>
    <col min="4874" max="4874" width="12.140625" style="245" customWidth="1"/>
    <col min="4875" max="4876" width="12.42578125" style="245" customWidth="1"/>
    <col min="4877" max="4877" width="11.42578125" style="245"/>
    <col min="4878" max="4878" width="5.5703125" style="245" customWidth="1"/>
    <col min="4879" max="4879" width="14.140625" style="245" customWidth="1"/>
    <col min="4880" max="5121" width="11.42578125" style="245"/>
    <col min="5122" max="5122" width="10.140625" style="245" customWidth="1"/>
    <col min="5123" max="5123" width="10.5703125" style="245" customWidth="1"/>
    <col min="5124" max="5124" width="12.5703125" style="245" customWidth="1"/>
    <col min="5125" max="5125" width="0" style="245" hidden="1" customWidth="1"/>
    <col min="5126" max="5126" width="11.28515625" style="245" customWidth="1"/>
    <col min="5127" max="5128" width="11.42578125" style="245"/>
    <col min="5129" max="5129" width="13.42578125" style="245" customWidth="1"/>
    <col min="5130" max="5130" width="12.140625" style="245" customWidth="1"/>
    <col min="5131" max="5132" width="12.42578125" style="245" customWidth="1"/>
    <col min="5133" max="5133" width="11.42578125" style="245"/>
    <col min="5134" max="5134" width="5.5703125" style="245" customWidth="1"/>
    <col min="5135" max="5135" width="14.140625" style="245" customWidth="1"/>
    <col min="5136" max="5377" width="11.42578125" style="245"/>
    <col min="5378" max="5378" width="10.140625" style="245" customWidth="1"/>
    <col min="5379" max="5379" width="10.5703125" style="245" customWidth="1"/>
    <col min="5380" max="5380" width="12.5703125" style="245" customWidth="1"/>
    <col min="5381" max="5381" width="0" style="245" hidden="1" customWidth="1"/>
    <col min="5382" max="5382" width="11.28515625" style="245" customWidth="1"/>
    <col min="5383" max="5384" width="11.42578125" style="245"/>
    <col min="5385" max="5385" width="13.42578125" style="245" customWidth="1"/>
    <col min="5386" max="5386" width="12.140625" style="245" customWidth="1"/>
    <col min="5387" max="5388" width="12.42578125" style="245" customWidth="1"/>
    <col min="5389" max="5389" width="11.42578125" style="245"/>
    <col min="5390" max="5390" width="5.5703125" style="245" customWidth="1"/>
    <col min="5391" max="5391" width="14.140625" style="245" customWidth="1"/>
    <col min="5392" max="5633" width="11.42578125" style="245"/>
    <col min="5634" max="5634" width="10.140625" style="245" customWidth="1"/>
    <col min="5635" max="5635" width="10.5703125" style="245" customWidth="1"/>
    <col min="5636" max="5636" width="12.5703125" style="245" customWidth="1"/>
    <col min="5637" max="5637" width="0" style="245" hidden="1" customWidth="1"/>
    <col min="5638" max="5638" width="11.28515625" style="245" customWidth="1"/>
    <col min="5639" max="5640" width="11.42578125" style="245"/>
    <col min="5641" max="5641" width="13.42578125" style="245" customWidth="1"/>
    <col min="5642" max="5642" width="12.140625" style="245" customWidth="1"/>
    <col min="5643" max="5644" width="12.42578125" style="245" customWidth="1"/>
    <col min="5645" max="5645" width="11.42578125" style="245"/>
    <col min="5646" max="5646" width="5.5703125" style="245" customWidth="1"/>
    <col min="5647" max="5647" width="14.140625" style="245" customWidth="1"/>
    <col min="5648" max="5889" width="11.42578125" style="245"/>
    <col min="5890" max="5890" width="10.140625" style="245" customWidth="1"/>
    <col min="5891" max="5891" width="10.5703125" style="245" customWidth="1"/>
    <col min="5892" max="5892" width="12.5703125" style="245" customWidth="1"/>
    <col min="5893" max="5893" width="0" style="245" hidden="1" customWidth="1"/>
    <col min="5894" max="5894" width="11.28515625" style="245" customWidth="1"/>
    <col min="5895" max="5896" width="11.42578125" style="245"/>
    <col min="5897" max="5897" width="13.42578125" style="245" customWidth="1"/>
    <col min="5898" max="5898" width="12.140625" style="245" customWidth="1"/>
    <col min="5899" max="5900" width="12.42578125" style="245" customWidth="1"/>
    <col min="5901" max="5901" width="11.42578125" style="245"/>
    <col min="5902" max="5902" width="5.5703125" style="245" customWidth="1"/>
    <col min="5903" max="5903" width="14.140625" style="245" customWidth="1"/>
    <col min="5904" max="6145" width="11.42578125" style="245"/>
    <col min="6146" max="6146" width="10.140625" style="245" customWidth="1"/>
    <col min="6147" max="6147" width="10.5703125" style="245" customWidth="1"/>
    <col min="6148" max="6148" width="12.5703125" style="245" customWidth="1"/>
    <col min="6149" max="6149" width="0" style="245" hidden="1" customWidth="1"/>
    <col min="6150" max="6150" width="11.28515625" style="245" customWidth="1"/>
    <col min="6151" max="6152" width="11.42578125" style="245"/>
    <col min="6153" max="6153" width="13.42578125" style="245" customWidth="1"/>
    <col min="6154" max="6154" width="12.140625" style="245" customWidth="1"/>
    <col min="6155" max="6156" width="12.42578125" style="245" customWidth="1"/>
    <col min="6157" max="6157" width="11.42578125" style="245"/>
    <col min="6158" max="6158" width="5.5703125" style="245" customWidth="1"/>
    <col min="6159" max="6159" width="14.140625" style="245" customWidth="1"/>
    <col min="6160" max="6401" width="11.42578125" style="245"/>
    <col min="6402" max="6402" width="10.140625" style="245" customWidth="1"/>
    <col min="6403" max="6403" width="10.5703125" style="245" customWidth="1"/>
    <col min="6404" max="6404" width="12.5703125" style="245" customWidth="1"/>
    <col min="6405" max="6405" width="0" style="245" hidden="1" customWidth="1"/>
    <col min="6406" max="6406" width="11.28515625" style="245" customWidth="1"/>
    <col min="6407" max="6408" width="11.42578125" style="245"/>
    <col min="6409" max="6409" width="13.42578125" style="245" customWidth="1"/>
    <col min="6410" max="6410" width="12.140625" style="245" customWidth="1"/>
    <col min="6411" max="6412" width="12.42578125" style="245" customWidth="1"/>
    <col min="6413" max="6413" width="11.42578125" style="245"/>
    <col min="6414" max="6414" width="5.5703125" style="245" customWidth="1"/>
    <col min="6415" max="6415" width="14.140625" style="245" customWidth="1"/>
    <col min="6416" max="6657" width="11.42578125" style="245"/>
    <col min="6658" max="6658" width="10.140625" style="245" customWidth="1"/>
    <col min="6659" max="6659" width="10.5703125" style="245" customWidth="1"/>
    <col min="6660" max="6660" width="12.5703125" style="245" customWidth="1"/>
    <col min="6661" max="6661" width="0" style="245" hidden="1" customWidth="1"/>
    <col min="6662" max="6662" width="11.28515625" style="245" customWidth="1"/>
    <col min="6663" max="6664" width="11.42578125" style="245"/>
    <col min="6665" max="6665" width="13.42578125" style="245" customWidth="1"/>
    <col min="6666" max="6666" width="12.140625" style="245" customWidth="1"/>
    <col min="6667" max="6668" width="12.42578125" style="245" customWidth="1"/>
    <col min="6669" max="6669" width="11.42578125" style="245"/>
    <col min="6670" max="6670" width="5.5703125" style="245" customWidth="1"/>
    <col min="6671" max="6671" width="14.140625" style="245" customWidth="1"/>
    <col min="6672" max="6913" width="11.42578125" style="245"/>
    <col min="6914" max="6914" width="10.140625" style="245" customWidth="1"/>
    <col min="6915" max="6915" width="10.5703125" style="245" customWidth="1"/>
    <col min="6916" max="6916" width="12.5703125" style="245" customWidth="1"/>
    <col min="6917" max="6917" width="0" style="245" hidden="1" customWidth="1"/>
    <col min="6918" max="6918" width="11.28515625" style="245" customWidth="1"/>
    <col min="6919" max="6920" width="11.42578125" style="245"/>
    <col min="6921" max="6921" width="13.42578125" style="245" customWidth="1"/>
    <col min="6922" max="6922" width="12.140625" style="245" customWidth="1"/>
    <col min="6923" max="6924" width="12.42578125" style="245" customWidth="1"/>
    <col min="6925" max="6925" width="11.42578125" style="245"/>
    <col min="6926" max="6926" width="5.5703125" style="245" customWidth="1"/>
    <col min="6927" max="6927" width="14.140625" style="245" customWidth="1"/>
    <col min="6928" max="7169" width="11.42578125" style="245"/>
    <col min="7170" max="7170" width="10.140625" style="245" customWidth="1"/>
    <col min="7171" max="7171" width="10.5703125" style="245" customWidth="1"/>
    <col min="7172" max="7172" width="12.5703125" style="245" customWidth="1"/>
    <col min="7173" max="7173" width="0" style="245" hidden="1" customWidth="1"/>
    <col min="7174" max="7174" width="11.28515625" style="245" customWidth="1"/>
    <col min="7175" max="7176" width="11.42578125" style="245"/>
    <col min="7177" max="7177" width="13.42578125" style="245" customWidth="1"/>
    <col min="7178" max="7178" width="12.140625" style="245" customWidth="1"/>
    <col min="7179" max="7180" width="12.42578125" style="245" customWidth="1"/>
    <col min="7181" max="7181" width="11.42578125" style="245"/>
    <col min="7182" max="7182" width="5.5703125" style="245" customWidth="1"/>
    <col min="7183" max="7183" width="14.140625" style="245" customWidth="1"/>
    <col min="7184" max="7425" width="11.42578125" style="245"/>
    <col min="7426" max="7426" width="10.140625" style="245" customWidth="1"/>
    <col min="7427" max="7427" width="10.5703125" style="245" customWidth="1"/>
    <col min="7428" max="7428" width="12.5703125" style="245" customWidth="1"/>
    <col min="7429" max="7429" width="0" style="245" hidden="1" customWidth="1"/>
    <col min="7430" max="7430" width="11.28515625" style="245" customWidth="1"/>
    <col min="7431" max="7432" width="11.42578125" style="245"/>
    <col min="7433" max="7433" width="13.42578125" style="245" customWidth="1"/>
    <col min="7434" max="7434" width="12.140625" style="245" customWidth="1"/>
    <col min="7435" max="7436" width="12.42578125" style="245" customWidth="1"/>
    <col min="7437" max="7437" width="11.42578125" style="245"/>
    <col min="7438" max="7438" width="5.5703125" style="245" customWidth="1"/>
    <col min="7439" max="7439" width="14.140625" style="245" customWidth="1"/>
    <col min="7440" max="7681" width="11.42578125" style="245"/>
    <col min="7682" max="7682" width="10.140625" style="245" customWidth="1"/>
    <col min="7683" max="7683" width="10.5703125" style="245" customWidth="1"/>
    <col min="7684" max="7684" width="12.5703125" style="245" customWidth="1"/>
    <col min="7685" max="7685" width="0" style="245" hidden="1" customWidth="1"/>
    <col min="7686" max="7686" width="11.28515625" style="245" customWidth="1"/>
    <col min="7687" max="7688" width="11.42578125" style="245"/>
    <col min="7689" max="7689" width="13.42578125" style="245" customWidth="1"/>
    <col min="7690" max="7690" width="12.140625" style="245" customWidth="1"/>
    <col min="7691" max="7692" width="12.42578125" style="245" customWidth="1"/>
    <col min="7693" max="7693" width="11.42578125" style="245"/>
    <col min="7694" max="7694" width="5.5703125" style="245" customWidth="1"/>
    <col min="7695" max="7695" width="14.140625" style="245" customWidth="1"/>
    <col min="7696" max="7937" width="11.42578125" style="245"/>
    <col min="7938" max="7938" width="10.140625" style="245" customWidth="1"/>
    <col min="7939" max="7939" width="10.5703125" style="245" customWidth="1"/>
    <col min="7940" max="7940" width="12.5703125" style="245" customWidth="1"/>
    <col min="7941" max="7941" width="0" style="245" hidden="1" customWidth="1"/>
    <col min="7942" max="7942" width="11.28515625" style="245" customWidth="1"/>
    <col min="7943" max="7944" width="11.42578125" style="245"/>
    <col min="7945" max="7945" width="13.42578125" style="245" customWidth="1"/>
    <col min="7946" max="7946" width="12.140625" style="245" customWidth="1"/>
    <col min="7947" max="7948" width="12.42578125" style="245" customWidth="1"/>
    <col min="7949" max="7949" width="11.42578125" style="245"/>
    <col min="7950" max="7950" width="5.5703125" style="245" customWidth="1"/>
    <col min="7951" max="7951" width="14.140625" style="245" customWidth="1"/>
    <col min="7952" max="8193" width="11.42578125" style="245"/>
    <col min="8194" max="8194" width="10.140625" style="245" customWidth="1"/>
    <col min="8195" max="8195" width="10.5703125" style="245" customWidth="1"/>
    <col min="8196" max="8196" width="12.5703125" style="245" customWidth="1"/>
    <col min="8197" max="8197" width="0" style="245" hidden="1" customWidth="1"/>
    <col min="8198" max="8198" width="11.28515625" style="245" customWidth="1"/>
    <col min="8199" max="8200" width="11.42578125" style="245"/>
    <col min="8201" max="8201" width="13.42578125" style="245" customWidth="1"/>
    <col min="8202" max="8202" width="12.140625" style="245" customWidth="1"/>
    <col min="8203" max="8204" width="12.42578125" style="245" customWidth="1"/>
    <col min="8205" max="8205" width="11.42578125" style="245"/>
    <col min="8206" max="8206" width="5.5703125" style="245" customWidth="1"/>
    <col min="8207" max="8207" width="14.140625" style="245" customWidth="1"/>
    <col min="8208" max="8449" width="11.42578125" style="245"/>
    <col min="8450" max="8450" width="10.140625" style="245" customWidth="1"/>
    <col min="8451" max="8451" width="10.5703125" style="245" customWidth="1"/>
    <col min="8452" max="8452" width="12.5703125" style="245" customWidth="1"/>
    <col min="8453" max="8453" width="0" style="245" hidden="1" customWidth="1"/>
    <col min="8454" max="8454" width="11.28515625" style="245" customWidth="1"/>
    <col min="8455" max="8456" width="11.42578125" style="245"/>
    <col min="8457" max="8457" width="13.42578125" style="245" customWidth="1"/>
    <col min="8458" max="8458" width="12.140625" style="245" customWidth="1"/>
    <col min="8459" max="8460" width="12.42578125" style="245" customWidth="1"/>
    <col min="8461" max="8461" width="11.42578125" style="245"/>
    <col min="8462" max="8462" width="5.5703125" style="245" customWidth="1"/>
    <col min="8463" max="8463" width="14.140625" style="245" customWidth="1"/>
    <col min="8464" max="8705" width="11.42578125" style="245"/>
    <col min="8706" max="8706" width="10.140625" style="245" customWidth="1"/>
    <col min="8707" max="8707" width="10.5703125" style="245" customWidth="1"/>
    <col min="8708" max="8708" width="12.5703125" style="245" customWidth="1"/>
    <col min="8709" max="8709" width="0" style="245" hidden="1" customWidth="1"/>
    <col min="8710" max="8710" width="11.28515625" style="245" customWidth="1"/>
    <col min="8711" max="8712" width="11.42578125" style="245"/>
    <col min="8713" max="8713" width="13.42578125" style="245" customWidth="1"/>
    <col min="8714" max="8714" width="12.140625" style="245" customWidth="1"/>
    <col min="8715" max="8716" width="12.42578125" style="245" customWidth="1"/>
    <col min="8717" max="8717" width="11.42578125" style="245"/>
    <col min="8718" max="8718" width="5.5703125" style="245" customWidth="1"/>
    <col min="8719" max="8719" width="14.140625" style="245" customWidth="1"/>
    <col min="8720" max="8961" width="11.42578125" style="245"/>
    <col min="8962" max="8962" width="10.140625" style="245" customWidth="1"/>
    <col min="8963" max="8963" width="10.5703125" style="245" customWidth="1"/>
    <col min="8964" max="8964" width="12.5703125" style="245" customWidth="1"/>
    <col min="8965" max="8965" width="0" style="245" hidden="1" customWidth="1"/>
    <col min="8966" max="8966" width="11.28515625" style="245" customWidth="1"/>
    <col min="8967" max="8968" width="11.42578125" style="245"/>
    <col min="8969" max="8969" width="13.42578125" style="245" customWidth="1"/>
    <col min="8970" max="8970" width="12.140625" style="245" customWidth="1"/>
    <col min="8971" max="8972" width="12.42578125" style="245" customWidth="1"/>
    <col min="8973" max="8973" width="11.42578125" style="245"/>
    <col min="8974" max="8974" width="5.5703125" style="245" customWidth="1"/>
    <col min="8975" max="8975" width="14.140625" style="245" customWidth="1"/>
    <col min="8976" max="9217" width="11.42578125" style="245"/>
    <col min="9218" max="9218" width="10.140625" style="245" customWidth="1"/>
    <col min="9219" max="9219" width="10.5703125" style="245" customWidth="1"/>
    <col min="9220" max="9220" width="12.5703125" style="245" customWidth="1"/>
    <col min="9221" max="9221" width="0" style="245" hidden="1" customWidth="1"/>
    <col min="9222" max="9222" width="11.28515625" style="245" customWidth="1"/>
    <col min="9223" max="9224" width="11.42578125" style="245"/>
    <col min="9225" max="9225" width="13.42578125" style="245" customWidth="1"/>
    <col min="9226" max="9226" width="12.140625" style="245" customWidth="1"/>
    <col min="9227" max="9228" width="12.42578125" style="245" customWidth="1"/>
    <col min="9229" max="9229" width="11.42578125" style="245"/>
    <col min="9230" max="9230" width="5.5703125" style="245" customWidth="1"/>
    <col min="9231" max="9231" width="14.140625" style="245" customWidth="1"/>
    <col min="9232" max="9473" width="11.42578125" style="245"/>
    <col min="9474" max="9474" width="10.140625" style="245" customWidth="1"/>
    <col min="9475" max="9475" width="10.5703125" style="245" customWidth="1"/>
    <col min="9476" max="9476" width="12.5703125" style="245" customWidth="1"/>
    <col min="9477" max="9477" width="0" style="245" hidden="1" customWidth="1"/>
    <col min="9478" max="9478" width="11.28515625" style="245" customWidth="1"/>
    <col min="9479" max="9480" width="11.42578125" style="245"/>
    <col min="9481" max="9481" width="13.42578125" style="245" customWidth="1"/>
    <col min="9482" max="9482" width="12.140625" style="245" customWidth="1"/>
    <col min="9483" max="9484" width="12.42578125" style="245" customWidth="1"/>
    <col min="9485" max="9485" width="11.42578125" style="245"/>
    <col min="9486" max="9486" width="5.5703125" style="245" customWidth="1"/>
    <col min="9487" max="9487" width="14.140625" style="245" customWidth="1"/>
    <col min="9488" max="9729" width="11.42578125" style="245"/>
    <col min="9730" max="9730" width="10.140625" style="245" customWidth="1"/>
    <col min="9731" max="9731" width="10.5703125" style="245" customWidth="1"/>
    <col min="9732" max="9732" width="12.5703125" style="245" customWidth="1"/>
    <col min="9733" max="9733" width="0" style="245" hidden="1" customWidth="1"/>
    <col min="9734" max="9734" width="11.28515625" style="245" customWidth="1"/>
    <col min="9735" max="9736" width="11.42578125" style="245"/>
    <col min="9737" max="9737" width="13.42578125" style="245" customWidth="1"/>
    <col min="9738" max="9738" width="12.140625" style="245" customWidth="1"/>
    <col min="9739" max="9740" width="12.42578125" style="245" customWidth="1"/>
    <col min="9741" max="9741" width="11.42578125" style="245"/>
    <col min="9742" max="9742" width="5.5703125" style="245" customWidth="1"/>
    <col min="9743" max="9743" width="14.140625" style="245" customWidth="1"/>
    <col min="9744" max="9985" width="11.42578125" style="245"/>
    <col min="9986" max="9986" width="10.140625" style="245" customWidth="1"/>
    <col min="9987" max="9987" width="10.5703125" style="245" customWidth="1"/>
    <col min="9988" max="9988" width="12.5703125" style="245" customWidth="1"/>
    <col min="9989" max="9989" width="0" style="245" hidden="1" customWidth="1"/>
    <col min="9990" max="9990" width="11.28515625" style="245" customWidth="1"/>
    <col min="9991" max="9992" width="11.42578125" style="245"/>
    <col min="9993" max="9993" width="13.42578125" style="245" customWidth="1"/>
    <col min="9994" max="9994" width="12.140625" style="245" customWidth="1"/>
    <col min="9995" max="9996" width="12.42578125" style="245" customWidth="1"/>
    <col min="9997" max="9997" width="11.42578125" style="245"/>
    <col min="9998" max="9998" width="5.5703125" style="245" customWidth="1"/>
    <col min="9999" max="9999" width="14.140625" style="245" customWidth="1"/>
    <col min="10000" max="10241" width="11.42578125" style="245"/>
    <col min="10242" max="10242" width="10.140625" style="245" customWidth="1"/>
    <col min="10243" max="10243" width="10.5703125" style="245" customWidth="1"/>
    <col min="10244" max="10244" width="12.5703125" style="245" customWidth="1"/>
    <col min="10245" max="10245" width="0" style="245" hidden="1" customWidth="1"/>
    <col min="10246" max="10246" width="11.28515625" style="245" customWidth="1"/>
    <col min="10247" max="10248" width="11.42578125" style="245"/>
    <col min="10249" max="10249" width="13.42578125" style="245" customWidth="1"/>
    <col min="10250" max="10250" width="12.140625" style="245" customWidth="1"/>
    <col min="10251" max="10252" width="12.42578125" style="245" customWidth="1"/>
    <col min="10253" max="10253" width="11.42578125" style="245"/>
    <col min="10254" max="10254" width="5.5703125" style="245" customWidth="1"/>
    <col min="10255" max="10255" width="14.140625" style="245" customWidth="1"/>
    <col min="10256" max="10497" width="11.42578125" style="245"/>
    <col min="10498" max="10498" width="10.140625" style="245" customWidth="1"/>
    <col min="10499" max="10499" width="10.5703125" style="245" customWidth="1"/>
    <col min="10500" max="10500" width="12.5703125" style="245" customWidth="1"/>
    <col min="10501" max="10501" width="0" style="245" hidden="1" customWidth="1"/>
    <col min="10502" max="10502" width="11.28515625" style="245" customWidth="1"/>
    <col min="10503" max="10504" width="11.42578125" style="245"/>
    <col min="10505" max="10505" width="13.42578125" style="245" customWidth="1"/>
    <col min="10506" max="10506" width="12.140625" style="245" customWidth="1"/>
    <col min="10507" max="10508" width="12.42578125" style="245" customWidth="1"/>
    <col min="10509" max="10509" width="11.42578125" style="245"/>
    <col min="10510" max="10510" width="5.5703125" style="245" customWidth="1"/>
    <col min="10511" max="10511" width="14.140625" style="245" customWidth="1"/>
    <col min="10512" max="10753" width="11.42578125" style="245"/>
    <col min="10754" max="10754" width="10.140625" style="245" customWidth="1"/>
    <col min="10755" max="10755" width="10.5703125" style="245" customWidth="1"/>
    <col min="10756" max="10756" width="12.5703125" style="245" customWidth="1"/>
    <col min="10757" max="10757" width="0" style="245" hidden="1" customWidth="1"/>
    <col min="10758" max="10758" width="11.28515625" style="245" customWidth="1"/>
    <col min="10759" max="10760" width="11.42578125" style="245"/>
    <col min="10761" max="10761" width="13.42578125" style="245" customWidth="1"/>
    <col min="10762" max="10762" width="12.140625" style="245" customWidth="1"/>
    <col min="10763" max="10764" width="12.42578125" style="245" customWidth="1"/>
    <col min="10765" max="10765" width="11.42578125" style="245"/>
    <col min="10766" max="10766" width="5.5703125" style="245" customWidth="1"/>
    <col min="10767" max="10767" width="14.140625" style="245" customWidth="1"/>
    <col min="10768" max="11009" width="11.42578125" style="245"/>
    <col min="11010" max="11010" width="10.140625" style="245" customWidth="1"/>
    <col min="11011" max="11011" width="10.5703125" style="245" customWidth="1"/>
    <col min="11012" max="11012" width="12.5703125" style="245" customWidth="1"/>
    <col min="11013" max="11013" width="0" style="245" hidden="1" customWidth="1"/>
    <col min="11014" max="11014" width="11.28515625" style="245" customWidth="1"/>
    <col min="11015" max="11016" width="11.42578125" style="245"/>
    <col min="11017" max="11017" width="13.42578125" style="245" customWidth="1"/>
    <col min="11018" max="11018" width="12.140625" style="245" customWidth="1"/>
    <col min="11019" max="11020" width="12.42578125" style="245" customWidth="1"/>
    <col min="11021" max="11021" width="11.42578125" style="245"/>
    <col min="11022" max="11022" width="5.5703125" style="245" customWidth="1"/>
    <col min="11023" max="11023" width="14.140625" style="245" customWidth="1"/>
    <col min="11024" max="11265" width="11.42578125" style="245"/>
    <col min="11266" max="11266" width="10.140625" style="245" customWidth="1"/>
    <col min="11267" max="11267" width="10.5703125" style="245" customWidth="1"/>
    <col min="11268" max="11268" width="12.5703125" style="245" customWidth="1"/>
    <col min="11269" max="11269" width="0" style="245" hidden="1" customWidth="1"/>
    <col min="11270" max="11270" width="11.28515625" style="245" customWidth="1"/>
    <col min="11271" max="11272" width="11.42578125" style="245"/>
    <col min="11273" max="11273" width="13.42578125" style="245" customWidth="1"/>
    <col min="11274" max="11274" width="12.140625" style="245" customWidth="1"/>
    <col min="11275" max="11276" width="12.42578125" style="245" customWidth="1"/>
    <col min="11277" max="11277" width="11.42578125" style="245"/>
    <col min="11278" max="11278" width="5.5703125" style="245" customWidth="1"/>
    <col min="11279" max="11279" width="14.140625" style="245" customWidth="1"/>
    <col min="11280" max="11521" width="11.42578125" style="245"/>
    <col min="11522" max="11522" width="10.140625" style="245" customWidth="1"/>
    <col min="11523" max="11523" width="10.5703125" style="245" customWidth="1"/>
    <col min="11524" max="11524" width="12.5703125" style="245" customWidth="1"/>
    <col min="11525" max="11525" width="0" style="245" hidden="1" customWidth="1"/>
    <col min="11526" max="11526" width="11.28515625" style="245" customWidth="1"/>
    <col min="11527" max="11528" width="11.42578125" style="245"/>
    <col min="11529" max="11529" width="13.42578125" style="245" customWidth="1"/>
    <col min="11530" max="11530" width="12.140625" style="245" customWidth="1"/>
    <col min="11531" max="11532" width="12.42578125" style="245" customWidth="1"/>
    <col min="11533" max="11533" width="11.42578125" style="245"/>
    <col min="11534" max="11534" width="5.5703125" style="245" customWidth="1"/>
    <col min="11535" max="11535" width="14.140625" style="245" customWidth="1"/>
    <col min="11536" max="11777" width="11.42578125" style="245"/>
    <col min="11778" max="11778" width="10.140625" style="245" customWidth="1"/>
    <col min="11779" max="11779" width="10.5703125" style="245" customWidth="1"/>
    <col min="11780" max="11780" width="12.5703125" style="245" customWidth="1"/>
    <col min="11781" max="11781" width="0" style="245" hidden="1" customWidth="1"/>
    <col min="11782" max="11782" width="11.28515625" style="245" customWidth="1"/>
    <col min="11783" max="11784" width="11.42578125" style="245"/>
    <col min="11785" max="11785" width="13.42578125" style="245" customWidth="1"/>
    <col min="11786" max="11786" width="12.140625" style="245" customWidth="1"/>
    <col min="11787" max="11788" width="12.42578125" style="245" customWidth="1"/>
    <col min="11789" max="11789" width="11.42578125" style="245"/>
    <col min="11790" max="11790" width="5.5703125" style="245" customWidth="1"/>
    <col min="11791" max="11791" width="14.140625" style="245" customWidth="1"/>
    <col min="11792" max="12033" width="11.42578125" style="245"/>
    <col min="12034" max="12034" width="10.140625" style="245" customWidth="1"/>
    <col min="12035" max="12035" width="10.5703125" style="245" customWidth="1"/>
    <col min="12036" max="12036" width="12.5703125" style="245" customWidth="1"/>
    <col min="12037" max="12037" width="0" style="245" hidden="1" customWidth="1"/>
    <col min="12038" max="12038" width="11.28515625" style="245" customWidth="1"/>
    <col min="12039" max="12040" width="11.42578125" style="245"/>
    <col min="12041" max="12041" width="13.42578125" style="245" customWidth="1"/>
    <col min="12042" max="12042" width="12.140625" style="245" customWidth="1"/>
    <col min="12043" max="12044" width="12.42578125" style="245" customWidth="1"/>
    <col min="12045" max="12045" width="11.42578125" style="245"/>
    <col min="12046" max="12046" width="5.5703125" style="245" customWidth="1"/>
    <col min="12047" max="12047" width="14.140625" style="245" customWidth="1"/>
    <col min="12048" max="12289" width="11.42578125" style="245"/>
    <col min="12290" max="12290" width="10.140625" style="245" customWidth="1"/>
    <col min="12291" max="12291" width="10.5703125" style="245" customWidth="1"/>
    <col min="12292" max="12292" width="12.5703125" style="245" customWidth="1"/>
    <col min="12293" max="12293" width="0" style="245" hidden="1" customWidth="1"/>
    <col min="12294" max="12294" width="11.28515625" style="245" customWidth="1"/>
    <col min="12295" max="12296" width="11.42578125" style="245"/>
    <col min="12297" max="12297" width="13.42578125" style="245" customWidth="1"/>
    <col min="12298" max="12298" width="12.140625" style="245" customWidth="1"/>
    <col min="12299" max="12300" width="12.42578125" style="245" customWidth="1"/>
    <col min="12301" max="12301" width="11.42578125" style="245"/>
    <col min="12302" max="12302" width="5.5703125" style="245" customWidth="1"/>
    <col min="12303" max="12303" width="14.140625" style="245" customWidth="1"/>
    <col min="12304" max="12545" width="11.42578125" style="245"/>
    <col min="12546" max="12546" width="10.140625" style="245" customWidth="1"/>
    <col min="12547" max="12547" width="10.5703125" style="245" customWidth="1"/>
    <col min="12548" max="12548" width="12.5703125" style="245" customWidth="1"/>
    <col min="12549" max="12549" width="0" style="245" hidden="1" customWidth="1"/>
    <col min="12550" max="12550" width="11.28515625" style="245" customWidth="1"/>
    <col min="12551" max="12552" width="11.42578125" style="245"/>
    <col min="12553" max="12553" width="13.42578125" style="245" customWidth="1"/>
    <col min="12554" max="12554" width="12.140625" style="245" customWidth="1"/>
    <col min="12555" max="12556" width="12.42578125" style="245" customWidth="1"/>
    <col min="12557" max="12557" width="11.42578125" style="245"/>
    <col min="12558" max="12558" width="5.5703125" style="245" customWidth="1"/>
    <col min="12559" max="12559" width="14.140625" style="245" customWidth="1"/>
    <col min="12560" max="12801" width="11.42578125" style="245"/>
    <col min="12802" max="12802" width="10.140625" style="245" customWidth="1"/>
    <col min="12803" max="12803" width="10.5703125" style="245" customWidth="1"/>
    <col min="12804" max="12804" width="12.5703125" style="245" customWidth="1"/>
    <col min="12805" max="12805" width="0" style="245" hidden="1" customWidth="1"/>
    <col min="12806" max="12806" width="11.28515625" style="245" customWidth="1"/>
    <col min="12807" max="12808" width="11.42578125" style="245"/>
    <col min="12809" max="12809" width="13.42578125" style="245" customWidth="1"/>
    <col min="12810" max="12810" width="12.140625" style="245" customWidth="1"/>
    <col min="12811" max="12812" width="12.42578125" style="245" customWidth="1"/>
    <col min="12813" max="12813" width="11.42578125" style="245"/>
    <col min="12814" max="12814" width="5.5703125" style="245" customWidth="1"/>
    <col min="12815" max="12815" width="14.140625" style="245" customWidth="1"/>
    <col min="12816" max="13057" width="11.42578125" style="245"/>
    <col min="13058" max="13058" width="10.140625" style="245" customWidth="1"/>
    <col min="13059" max="13059" width="10.5703125" style="245" customWidth="1"/>
    <col min="13060" max="13060" width="12.5703125" style="245" customWidth="1"/>
    <col min="13061" max="13061" width="0" style="245" hidden="1" customWidth="1"/>
    <col min="13062" max="13062" width="11.28515625" style="245" customWidth="1"/>
    <col min="13063" max="13064" width="11.42578125" style="245"/>
    <col min="13065" max="13065" width="13.42578125" style="245" customWidth="1"/>
    <col min="13066" max="13066" width="12.140625" style="245" customWidth="1"/>
    <col min="13067" max="13068" width="12.42578125" style="245" customWidth="1"/>
    <col min="13069" max="13069" width="11.42578125" style="245"/>
    <col min="13070" max="13070" width="5.5703125" style="245" customWidth="1"/>
    <col min="13071" max="13071" width="14.140625" style="245" customWidth="1"/>
    <col min="13072" max="13313" width="11.42578125" style="245"/>
    <col min="13314" max="13314" width="10.140625" style="245" customWidth="1"/>
    <col min="13315" max="13315" width="10.5703125" style="245" customWidth="1"/>
    <col min="13316" max="13316" width="12.5703125" style="245" customWidth="1"/>
    <col min="13317" max="13317" width="0" style="245" hidden="1" customWidth="1"/>
    <col min="13318" max="13318" width="11.28515625" style="245" customWidth="1"/>
    <col min="13319" max="13320" width="11.42578125" style="245"/>
    <col min="13321" max="13321" width="13.42578125" style="245" customWidth="1"/>
    <col min="13322" max="13322" width="12.140625" style="245" customWidth="1"/>
    <col min="13323" max="13324" width="12.42578125" style="245" customWidth="1"/>
    <col min="13325" max="13325" width="11.42578125" style="245"/>
    <col min="13326" max="13326" width="5.5703125" style="245" customWidth="1"/>
    <col min="13327" max="13327" width="14.140625" style="245" customWidth="1"/>
    <col min="13328" max="13569" width="11.42578125" style="245"/>
    <col min="13570" max="13570" width="10.140625" style="245" customWidth="1"/>
    <col min="13571" max="13571" width="10.5703125" style="245" customWidth="1"/>
    <col min="13572" max="13572" width="12.5703125" style="245" customWidth="1"/>
    <col min="13573" max="13573" width="0" style="245" hidden="1" customWidth="1"/>
    <col min="13574" max="13574" width="11.28515625" style="245" customWidth="1"/>
    <col min="13575" max="13576" width="11.42578125" style="245"/>
    <col min="13577" max="13577" width="13.42578125" style="245" customWidth="1"/>
    <col min="13578" max="13578" width="12.140625" style="245" customWidth="1"/>
    <col min="13579" max="13580" width="12.42578125" style="245" customWidth="1"/>
    <col min="13581" max="13581" width="11.42578125" style="245"/>
    <col min="13582" max="13582" width="5.5703125" style="245" customWidth="1"/>
    <col min="13583" max="13583" width="14.140625" style="245" customWidth="1"/>
    <col min="13584" max="13825" width="11.42578125" style="245"/>
    <col min="13826" max="13826" width="10.140625" style="245" customWidth="1"/>
    <col min="13827" max="13827" width="10.5703125" style="245" customWidth="1"/>
    <col min="13828" max="13828" width="12.5703125" style="245" customWidth="1"/>
    <col min="13829" max="13829" width="0" style="245" hidden="1" customWidth="1"/>
    <col min="13830" max="13830" width="11.28515625" style="245" customWidth="1"/>
    <col min="13831" max="13832" width="11.42578125" style="245"/>
    <col min="13833" max="13833" width="13.42578125" style="245" customWidth="1"/>
    <col min="13834" max="13834" width="12.140625" style="245" customWidth="1"/>
    <col min="13835" max="13836" width="12.42578125" style="245" customWidth="1"/>
    <col min="13837" max="13837" width="11.42578125" style="245"/>
    <col min="13838" max="13838" width="5.5703125" style="245" customWidth="1"/>
    <col min="13839" max="13839" width="14.140625" style="245" customWidth="1"/>
    <col min="13840" max="14081" width="11.42578125" style="245"/>
    <col min="14082" max="14082" width="10.140625" style="245" customWidth="1"/>
    <col min="14083" max="14083" width="10.5703125" style="245" customWidth="1"/>
    <col min="14084" max="14084" width="12.5703125" style="245" customWidth="1"/>
    <col min="14085" max="14085" width="0" style="245" hidden="1" customWidth="1"/>
    <col min="14086" max="14086" width="11.28515625" style="245" customWidth="1"/>
    <col min="14087" max="14088" width="11.42578125" style="245"/>
    <col min="14089" max="14089" width="13.42578125" style="245" customWidth="1"/>
    <col min="14090" max="14090" width="12.140625" style="245" customWidth="1"/>
    <col min="14091" max="14092" width="12.42578125" style="245" customWidth="1"/>
    <col min="14093" max="14093" width="11.42578125" style="245"/>
    <col min="14094" max="14094" width="5.5703125" style="245" customWidth="1"/>
    <col min="14095" max="14095" width="14.140625" style="245" customWidth="1"/>
    <col min="14096" max="14337" width="11.42578125" style="245"/>
    <col min="14338" max="14338" width="10.140625" style="245" customWidth="1"/>
    <col min="14339" max="14339" width="10.5703125" style="245" customWidth="1"/>
    <col min="14340" max="14340" width="12.5703125" style="245" customWidth="1"/>
    <col min="14341" max="14341" width="0" style="245" hidden="1" customWidth="1"/>
    <col min="14342" max="14342" width="11.28515625" style="245" customWidth="1"/>
    <col min="14343" max="14344" width="11.42578125" style="245"/>
    <col min="14345" max="14345" width="13.42578125" style="245" customWidth="1"/>
    <col min="14346" max="14346" width="12.140625" style="245" customWidth="1"/>
    <col min="14347" max="14348" width="12.42578125" style="245" customWidth="1"/>
    <col min="14349" max="14349" width="11.42578125" style="245"/>
    <col min="14350" max="14350" width="5.5703125" style="245" customWidth="1"/>
    <col min="14351" max="14351" width="14.140625" style="245" customWidth="1"/>
    <col min="14352" max="14593" width="11.42578125" style="245"/>
    <col min="14594" max="14594" width="10.140625" style="245" customWidth="1"/>
    <col min="14595" max="14595" width="10.5703125" style="245" customWidth="1"/>
    <col min="14596" max="14596" width="12.5703125" style="245" customWidth="1"/>
    <col min="14597" max="14597" width="0" style="245" hidden="1" customWidth="1"/>
    <col min="14598" max="14598" width="11.28515625" style="245" customWidth="1"/>
    <col min="14599" max="14600" width="11.42578125" style="245"/>
    <col min="14601" max="14601" width="13.42578125" style="245" customWidth="1"/>
    <col min="14602" max="14602" width="12.140625" style="245" customWidth="1"/>
    <col min="14603" max="14604" width="12.42578125" style="245" customWidth="1"/>
    <col min="14605" max="14605" width="11.42578125" style="245"/>
    <col min="14606" max="14606" width="5.5703125" style="245" customWidth="1"/>
    <col min="14607" max="14607" width="14.140625" style="245" customWidth="1"/>
    <col min="14608" max="14849" width="11.42578125" style="245"/>
    <col min="14850" max="14850" width="10.140625" style="245" customWidth="1"/>
    <col min="14851" max="14851" width="10.5703125" style="245" customWidth="1"/>
    <col min="14852" max="14852" width="12.5703125" style="245" customWidth="1"/>
    <col min="14853" max="14853" width="0" style="245" hidden="1" customWidth="1"/>
    <col min="14854" max="14854" width="11.28515625" style="245" customWidth="1"/>
    <col min="14855" max="14856" width="11.42578125" style="245"/>
    <col min="14857" max="14857" width="13.42578125" style="245" customWidth="1"/>
    <col min="14858" max="14858" width="12.140625" style="245" customWidth="1"/>
    <col min="14859" max="14860" width="12.42578125" style="245" customWidth="1"/>
    <col min="14861" max="14861" width="11.42578125" style="245"/>
    <col min="14862" max="14862" width="5.5703125" style="245" customWidth="1"/>
    <col min="14863" max="14863" width="14.140625" style="245" customWidth="1"/>
    <col min="14864" max="15105" width="11.42578125" style="245"/>
    <col min="15106" max="15106" width="10.140625" style="245" customWidth="1"/>
    <col min="15107" max="15107" width="10.5703125" style="245" customWidth="1"/>
    <col min="15108" max="15108" width="12.5703125" style="245" customWidth="1"/>
    <col min="15109" max="15109" width="0" style="245" hidden="1" customWidth="1"/>
    <col min="15110" max="15110" width="11.28515625" style="245" customWidth="1"/>
    <col min="15111" max="15112" width="11.42578125" style="245"/>
    <col min="15113" max="15113" width="13.42578125" style="245" customWidth="1"/>
    <col min="15114" max="15114" width="12.140625" style="245" customWidth="1"/>
    <col min="15115" max="15116" width="12.42578125" style="245" customWidth="1"/>
    <col min="15117" max="15117" width="11.42578125" style="245"/>
    <col min="15118" max="15118" width="5.5703125" style="245" customWidth="1"/>
    <col min="15119" max="15119" width="14.140625" style="245" customWidth="1"/>
    <col min="15120" max="15361" width="11.42578125" style="245"/>
    <col min="15362" max="15362" width="10.140625" style="245" customWidth="1"/>
    <col min="15363" max="15363" width="10.5703125" style="245" customWidth="1"/>
    <col min="15364" max="15364" width="12.5703125" style="245" customWidth="1"/>
    <col min="15365" max="15365" width="0" style="245" hidden="1" customWidth="1"/>
    <col min="15366" max="15366" width="11.28515625" style="245" customWidth="1"/>
    <col min="15367" max="15368" width="11.42578125" style="245"/>
    <col min="15369" max="15369" width="13.42578125" style="245" customWidth="1"/>
    <col min="15370" max="15370" width="12.140625" style="245" customWidth="1"/>
    <col min="15371" max="15372" width="12.42578125" style="245" customWidth="1"/>
    <col min="15373" max="15373" width="11.42578125" style="245"/>
    <col min="15374" max="15374" width="5.5703125" style="245" customWidth="1"/>
    <col min="15375" max="15375" width="14.140625" style="245" customWidth="1"/>
    <col min="15376" max="15617" width="11.42578125" style="245"/>
    <col min="15618" max="15618" width="10.140625" style="245" customWidth="1"/>
    <col min="15619" max="15619" width="10.5703125" style="245" customWidth="1"/>
    <col min="15620" max="15620" width="12.5703125" style="245" customWidth="1"/>
    <col min="15621" max="15621" width="0" style="245" hidden="1" customWidth="1"/>
    <col min="15622" max="15622" width="11.28515625" style="245" customWidth="1"/>
    <col min="15623" max="15624" width="11.42578125" style="245"/>
    <col min="15625" max="15625" width="13.42578125" style="245" customWidth="1"/>
    <col min="15626" max="15626" width="12.140625" style="245" customWidth="1"/>
    <col min="15627" max="15628" width="12.42578125" style="245" customWidth="1"/>
    <col min="15629" max="15629" width="11.42578125" style="245"/>
    <col min="15630" max="15630" width="5.5703125" style="245" customWidth="1"/>
    <col min="15631" max="15631" width="14.140625" style="245" customWidth="1"/>
    <col min="15632" max="15873" width="11.42578125" style="245"/>
    <col min="15874" max="15874" width="10.140625" style="245" customWidth="1"/>
    <col min="15875" max="15875" width="10.5703125" style="245" customWidth="1"/>
    <col min="15876" max="15876" width="12.5703125" style="245" customWidth="1"/>
    <col min="15877" max="15877" width="0" style="245" hidden="1" customWidth="1"/>
    <col min="15878" max="15878" width="11.28515625" style="245" customWidth="1"/>
    <col min="15879" max="15880" width="11.42578125" style="245"/>
    <col min="15881" max="15881" width="13.42578125" style="245" customWidth="1"/>
    <col min="15882" max="15882" width="12.140625" style="245" customWidth="1"/>
    <col min="15883" max="15884" width="12.42578125" style="245" customWidth="1"/>
    <col min="15885" max="15885" width="11.42578125" style="245"/>
    <col min="15886" max="15886" width="5.5703125" style="245" customWidth="1"/>
    <col min="15887" max="15887" width="14.140625" style="245" customWidth="1"/>
    <col min="15888" max="16129" width="11.42578125" style="245"/>
    <col min="16130" max="16130" width="10.140625" style="245" customWidth="1"/>
    <col min="16131" max="16131" width="10.5703125" style="245" customWidth="1"/>
    <col min="16132" max="16132" width="12.5703125" style="245" customWidth="1"/>
    <col min="16133" max="16133" width="0" style="245" hidden="1" customWidth="1"/>
    <col min="16134" max="16134" width="11.28515625" style="245" customWidth="1"/>
    <col min="16135" max="16136" width="11.42578125" style="245"/>
    <col min="16137" max="16137" width="13.42578125" style="245" customWidth="1"/>
    <col min="16138" max="16138" width="12.140625" style="245" customWidth="1"/>
    <col min="16139" max="16140" width="12.42578125" style="245" customWidth="1"/>
    <col min="16141" max="16141" width="11.42578125" style="245"/>
    <col min="16142" max="16142" width="5.5703125" style="245" customWidth="1"/>
    <col min="16143" max="16143" width="14.140625" style="245" customWidth="1"/>
    <col min="16144" max="16384" width="11.42578125" style="245"/>
  </cols>
  <sheetData>
    <row r="1" spans="1:17" s="245" customFormat="1" ht="21.75" customHeight="1" thickBot="1" x14ac:dyDescent="0.3">
      <c r="A1" s="240" t="s">
        <v>14</v>
      </c>
      <c r="B1" s="241"/>
      <c r="C1" s="241"/>
      <c r="D1" s="241"/>
      <c r="E1" s="242"/>
      <c r="F1" s="243" t="s">
        <v>15</v>
      </c>
      <c r="G1" s="243"/>
      <c r="H1" s="243"/>
      <c r="I1" s="243"/>
      <c r="J1" s="243"/>
      <c r="K1" s="243"/>
      <c r="L1" s="243"/>
      <c r="M1" s="243"/>
      <c r="N1" s="243"/>
      <c r="O1" s="244"/>
    </row>
    <row r="2" spans="1:17" s="245" customFormat="1" ht="45" customHeight="1" thickBot="1" x14ac:dyDescent="0.3">
      <c r="A2" s="246"/>
      <c r="B2" s="247"/>
      <c r="C2" s="247"/>
      <c r="D2" s="247"/>
      <c r="E2" s="248"/>
      <c r="F2" s="243" t="s">
        <v>16</v>
      </c>
      <c r="G2" s="243"/>
      <c r="H2" s="243"/>
      <c r="I2" s="243"/>
      <c r="J2" s="243"/>
      <c r="K2" s="243"/>
      <c r="L2" s="243"/>
      <c r="M2" s="243"/>
      <c r="N2" s="243"/>
      <c r="O2" s="244"/>
      <c r="Q2" s="249"/>
    </row>
    <row r="3" spans="1:17" s="255" customFormat="1" ht="19.5" customHeight="1" thickBot="1" x14ac:dyDescent="0.3">
      <c r="A3" s="250"/>
      <c r="B3" s="251"/>
      <c r="C3" s="251"/>
      <c r="D3" s="251"/>
      <c r="E3" s="252"/>
      <c r="F3" s="253" t="s">
        <v>17</v>
      </c>
      <c r="G3" s="253"/>
      <c r="H3" s="253"/>
      <c r="I3" s="253"/>
      <c r="J3" s="253"/>
      <c r="K3" s="253"/>
      <c r="L3" s="253"/>
      <c r="M3" s="253"/>
      <c r="N3" s="253"/>
      <c r="O3" s="254"/>
      <c r="Q3" s="256"/>
    </row>
    <row r="4" spans="1:17" s="255" customFormat="1" ht="15.75" x14ac:dyDescent="0.25">
      <c r="A4" s="63" t="s">
        <v>18</v>
      </c>
      <c r="B4" s="64"/>
      <c r="C4" s="64"/>
      <c r="D4" s="64"/>
      <c r="E4" s="65" t="s">
        <v>48</v>
      </c>
      <c r="F4" s="65"/>
      <c r="G4" s="65"/>
      <c r="H4" s="66"/>
      <c r="I4" s="66"/>
      <c r="J4" s="66"/>
      <c r="K4" s="66"/>
      <c r="L4" s="66"/>
      <c r="M4" s="66"/>
      <c r="N4" s="66"/>
      <c r="O4" s="67"/>
    </row>
    <row r="5" spans="1:17" s="255" customFormat="1" ht="15.75" x14ac:dyDescent="0.25">
      <c r="A5" s="68" t="s">
        <v>19</v>
      </c>
      <c r="B5" s="69"/>
      <c r="C5" s="69"/>
      <c r="D5" s="69"/>
      <c r="E5" s="70" t="s">
        <v>51</v>
      </c>
      <c r="F5" s="70"/>
      <c r="G5" s="70"/>
      <c r="H5" s="71"/>
      <c r="I5" s="71"/>
      <c r="J5" s="71"/>
      <c r="K5" s="71"/>
      <c r="L5" s="71"/>
      <c r="M5" s="71"/>
      <c r="N5" s="71"/>
      <c r="O5" s="72"/>
    </row>
    <row r="6" spans="1:17" s="255" customFormat="1" ht="15.75" x14ac:dyDescent="0.25">
      <c r="A6" s="68" t="s">
        <v>49</v>
      </c>
      <c r="B6" s="69"/>
      <c r="C6" s="69"/>
      <c r="D6" s="69"/>
      <c r="E6" s="73" t="s">
        <v>50</v>
      </c>
      <c r="F6" s="71"/>
      <c r="G6" s="71"/>
      <c r="H6" s="71"/>
      <c r="I6" s="71"/>
      <c r="J6" s="71"/>
      <c r="K6" s="71"/>
      <c r="L6" s="71"/>
      <c r="M6" s="71"/>
      <c r="N6" s="71"/>
      <c r="O6" s="72"/>
    </row>
    <row r="7" spans="1:17" s="255" customFormat="1" ht="16.5" thickBot="1" x14ac:dyDescent="0.3">
      <c r="A7" s="74"/>
      <c r="B7" s="75"/>
      <c r="C7" s="75"/>
      <c r="D7" s="75"/>
      <c r="E7" s="73"/>
      <c r="F7" s="76"/>
      <c r="G7" s="76"/>
      <c r="H7" s="76"/>
      <c r="I7" s="76"/>
      <c r="J7" s="76"/>
      <c r="K7" s="76"/>
      <c r="L7" s="76"/>
      <c r="M7" s="76"/>
      <c r="N7" s="76"/>
      <c r="O7" s="77"/>
    </row>
    <row r="8" spans="1:17" s="245" customFormat="1" ht="27" thickBot="1" x14ac:dyDescent="0.3">
      <c r="A8" s="78" t="s">
        <v>21</v>
      </c>
      <c r="B8" s="79"/>
      <c r="C8" s="79"/>
      <c r="D8" s="79"/>
      <c r="E8" s="79"/>
      <c r="F8" s="79"/>
      <c r="G8" s="79"/>
      <c r="H8" s="79"/>
      <c r="I8" s="79"/>
      <c r="J8" s="79"/>
      <c r="K8" s="79"/>
      <c r="L8" s="79"/>
      <c r="M8" s="79"/>
      <c r="N8" s="79"/>
      <c r="O8" s="80"/>
    </row>
    <row r="9" spans="1:17" s="245" customFormat="1" ht="15" customHeight="1" x14ac:dyDescent="0.25">
      <c r="A9" s="81" t="s">
        <v>22</v>
      </c>
      <c r="B9" s="82"/>
      <c r="C9" s="83" t="s">
        <v>23</v>
      </c>
      <c r="D9" s="84"/>
      <c r="E9" s="85" t="s">
        <v>24</v>
      </c>
      <c r="F9" s="86"/>
      <c r="G9" s="85" t="s">
        <v>25</v>
      </c>
      <c r="H9" s="86"/>
      <c r="I9" s="87" t="s">
        <v>26</v>
      </c>
      <c r="J9" s="87" t="s">
        <v>27</v>
      </c>
      <c r="K9" s="87" t="s">
        <v>28</v>
      </c>
      <c r="L9" s="88" t="s">
        <v>29</v>
      </c>
      <c r="M9" s="89"/>
      <c r="N9" s="89"/>
      <c r="O9" s="90" t="s">
        <v>30</v>
      </c>
    </row>
    <row r="10" spans="1:17" s="245" customFormat="1" ht="31.5" customHeight="1" thickBot="1" x14ac:dyDescent="0.3">
      <c r="A10" s="91"/>
      <c r="B10" s="92"/>
      <c r="C10" s="93"/>
      <c r="D10" s="94"/>
      <c r="E10" s="93"/>
      <c r="F10" s="95"/>
      <c r="G10" s="93"/>
      <c r="H10" s="95"/>
      <c r="I10" s="96"/>
      <c r="J10" s="96"/>
      <c r="K10" s="96"/>
      <c r="L10" s="97"/>
      <c r="M10" s="98"/>
      <c r="N10" s="98"/>
      <c r="O10" s="99"/>
    </row>
    <row r="11" spans="1:17" s="245" customFormat="1" ht="44.25" customHeight="1" thickBot="1" x14ac:dyDescent="0.3">
      <c r="A11" s="100" t="s">
        <v>53</v>
      </c>
      <c r="B11" s="101"/>
      <c r="C11" s="32">
        <f>O15</f>
        <v>4</v>
      </c>
      <c r="D11" s="33"/>
      <c r="E11" s="61">
        <f>O17</f>
        <v>0</v>
      </c>
      <c r="F11" s="62"/>
      <c r="G11" s="61">
        <f>O19</f>
        <v>3</v>
      </c>
      <c r="H11" s="62"/>
      <c r="I11" s="8">
        <f>O21</f>
        <v>3</v>
      </c>
      <c r="J11" s="8">
        <f>O28</f>
        <v>6.1400000000000006</v>
      </c>
      <c r="K11" s="8">
        <f>O33</f>
        <v>3.75</v>
      </c>
      <c r="L11" s="9">
        <f>O38</f>
        <v>7.5</v>
      </c>
      <c r="M11" s="10"/>
      <c r="N11" s="10"/>
      <c r="O11" s="11">
        <f>IF( SUM(C11:L11)&lt;=40,SUM(C11:L11),"EXCEDE LOS 40 PUNTOS")</f>
        <v>27.39</v>
      </c>
    </row>
    <row r="12" spans="1:17" s="245" customFormat="1" ht="16.5" thickTop="1" thickBot="1" x14ac:dyDescent="0.3">
      <c r="A12" s="102"/>
      <c r="B12" s="73"/>
      <c r="C12" s="73"/>
      <c r="D12" s="73"/>
      <c r="E12" s="73"/>
      <c r="F12" s="73"/>
      <c r="G12" s="73"/>
      <c r="H12" s="73"/>
      <c r="I12" s="73"/>
      <c r="J12" s="73"/>
      <c r="K12" s="73"/>
      <c r="L12" s="73"/>
      <c r="M12" s="73"/>
      <c r="N12" s="73"/>
      <c r="O12" s="103"/>
    </row>
    <row r="13" spans="1:17" s="245" customFormat="1" ht="18.75" thickBot="1" x14ac:dyDescent="0.3">
      <c r="A13" s="104" t="s">
        <v>31</v>
      </c>
      <c r="B13" s="105"/>
      <c r="C13" s="105"/>
      <c r="D13" s="105"/>
      <c r="E13" s="105"/>
      <c r="F13" s="105"/>
      <c r="G13" s="105"/>
      <c r="H13" s="105"/>
      <c r="I13" s="105"/>
      <c r="J13" s="105"/>
      <c r="K13" s="105"/>
      <c r="L13" s="105"/>
      <c r="M13" s="105"/>
      <c r="N13" s="106"/>
      <c r="O13" s="107" t="s">
        <v>32</v>
      </c>
    </row>
    <row r="14" spans="1:17" s="245" customFormat="1" ht="24" thickBot="1" x14ac:dyDescent="0.3">
      <c r="A14" s="108" t="s">
        <v>33</v>
      </c>
      <c r="B14" s="109"/>
      <c r="C14" s="109"/>
      <c r="D14" s="109"/>
      <c r="E14" s="109"/>
      <c r="F14" s="109"/>
      <c r="G14" s="109"/>
      <c r="H14" s="109"/>
      <c r="I14" s="109"/>
      <c r="J14" s="109"/>
      <c r="K14" s="109"/>
      <c r="L14" s="109"/>
      <c r="M14" s="110"/>
      <c r="N14" s="73"/>
      <c r="O14" s="103"/>
    </row>
    <row r="15" spans="1:17" s="245" customFormat="1" ht="31.5" customHeight="1" thickBot="1" x14ac:dyDescent="0.3">
      <c r="A15" s="111" t="s">
        <v>34</v>
      </c>
      <c r="B15" s="112"/>
      <c r="C15" s="113"/>
      <c r="D15" s="114" t="s">
        <v>63</v>
      </c>
      <c r="E15" s="115"/>
      <c r="F15" s="115"/>
      <c r="G15" s="115"/>
      <c r="H15" s="115"/>
      <c r="I15" s="115"/>
      <c r="J15" s="115"/>
      <c r="K15" s="115"/>
      <c r="L15" s="115"/>
      <c r="M15" s="116"/>
      <c r="N15" s="117"/>
      <c r="O15" s="24">
        <v>4</v>
      </c>
    </row>
    <row r="16" spans="1:17" s="245" customFormat="1" ht="15.75" thickBot="1" x14ac:dyDescent="0.3">
      <c r="A16" s="118"/>
      <c r="B16" s="73"/>
      <c r="C16" s="73"/>
      <c r="D16" s="119"/>
      <c r="E16" s="73"/>
      <c r="F16" s="73"/>
      <c r="G16" s="73"/>
      <c r="H16" s="73"/>
      <c r="I16" s="73"/>
      <c r="J16" s="73"/>
      <c r="K16" s="73"/>
      <c r="L16" s="73"/>
      <c r="M16" s="73"/>
      <c r="N16" s="73"/>
      <c r="O16" s="120"/>
    </row>
    <row r="17" spans="1:18" s="245" customFormat="1" ht="40.5" customHeight="1" thickBot="1" x14ac:dyDescent="0.3">
      <c r="A17" s="121" t="s">
        <v>35</v>
      </c>
      <c r="B17" s="122"/>
      <c r="C17" s="73"/>
      <c r="D17" s="123"/>
      <c r="E17" s="124"/>
      <c r="F17" s="125"/>
      <c r="G17" s="125"/>
      <c r="H17" s="125"/>
      <c r="I17" s="125"/>
      <c r="J17" s="125"/>
      <c r="K17" s="125"/>
      <c r="L17" s="125"/>
      <c r="M17" s="126"/>
      <c r="N17" s="117"/>
      <c r="O17" s="24"/>
    </row>
    <row r="18" spans="1:18" s="245" customFormat="1" ht="15.75" thickBot="1" x14ac:dyDescent="0.3">
      <c r="A18" s="118"/>
      <c r="B18" s="73"/>
      <c r="C18" s="73"/>
      <c r="D18" s="119"/>
      <c r="E18" s="73"/>
      <c r="F18" s="73"/>
      <c r="G18" s="73"/>
      <c r="H18" s="73"/>
      <c r="I18" s="73"/>
      <c r="J18" s="73"/>
      <c r="K18" s="73"/>
      <c r="L18" s="73"/>
      <c r="M18" s="73"/>
      <c r="N18" s="73"/>
      <c r="O18" s="120"/>
    </row>
    <row r="19" spans="1:18" s="245" customFormat="1" ht="40.5" customHeight="1" thickBot="1" x14ac:dyDescent="0.3">
      <c r="A19" s="121" t="s">
        <v>36</v>
      </c>
      <c r="B19" s="122"/>
      <c r="C19" s="113"/>
      <c r="D19" s="127"/>
      <c r="E19" s="125" t="s">
        <v>81</v>
      </c>
      <c r="F19" s="125"/>
      <c r="G19" s="125"/>
      <c r="H19" s="125"/>
      <c r="I19" s="125"/>
      <c r="J19" s="125"/>
      <c r="K19" s="125"/>
      <c r="L19" s="125"/>
      <c r="M19" s="126"/>
      <c r="N19" s="117"/>
      <c r="O19" s="24">
        <v>3</v>
      </c>
    </row>
    <row r="20" spans="1:18" s="245" customFormat="1" ht="15.75" thickBot="1" x14ac:dyDescent="0.3">
      <c r="A20" s="118"/>
      <c r="B20" s="73"/>
      <c r="C20" s="73"/>
      <c r="D20" s="73"/>
      <c r="E20" s="73"/>
      <c r="F20" s="73"/>
      <c r="G20" s="73"/>
      <c r="H20" s="73"/>
      <c r="I20" s="73"/>
      <c r="J20" s="73"/>
      <c r="K20" s="73"/>
      <c r="L20" s="73"/>
      <c r="M20" s="73"/>
      <c r="N20" s="73"/>
      <c r="O20" s="120"/>
    </row>
    <row r="21" spans="1:18" s="245" customFormat="1" ht="48.75" customHeight="1" thickBot="1" x14ac:dyDescent="0.3">
      <c r="A21" s="121" t="s">
        <v>37</v>
      </c>
      <c r="B21" s="122"/>
      <c r="C21" s="113"/>
      <c r="D21" s="128" t="s">
        <v>82</v>
      </c>
      <c r="E21" s="129"/>
      <c r="F21" s="129"/>
      <c r="G21" s="129"/>
      <c r="H21" s="129"/>
      <c r="I21" s="129"/>
      <c r="J21" s="129"/>
      <c r="K21" s="129"/>
      <c r="L21" s="129"/>
      <c r="M21" s="130"/>
      <c r="N21" s="117"/>
      <c r="O21" s="24">
        <v>3</v>
      </c>
    </row>
    <row r="22" spans="1:18" s="245" customFormat="1" ht="16.5" thickBot="1" x14ac:dyDescent="0.3">
      <c r="A22" s="131"/>
      <c r="B22" s="132"/>
      <c r="C22" s="133"/>
      <c r="D22" s="134"/>
      <c r="E22" s="134"/>
      <c r="F22" s="134"/>
      <c r="G22" s="134"/>
      <c r="H22" s="134"/>
      <c r="I22" s="134"/>
      <c r="J22" s="134"/>
      <c r="K22" s="134"/>
      <c r="L22" s="134"/>
      <c r="M22" s="134"/>
      <c r="N22" s="133"/>
      <c r="O22" s="120"/>
    </row>
    <row r="23" spans="1:18" s="245" customFormat="1" ht="19.5" thickTop="1" thickBot="1" x14ac:dyDescent="0.3">
      <c r="A23" s="135" t="s">
        <v>38</v>
      </c>
      <c r="B23" s="136"/>
      <c r="C23" s="136"/>
      <c r="D23" s="136"/>
      <c r="E23" s="136"/>
      <c r="F23" s="136"/>
      <c r="G23" s="136"/>
      <c r="H23" s="136"/>
      <c r="I23" s="136"/>
      <c r="J23" s="136"/>
      <c r="K23" s="136"/>
      <c r="L23" s="136"/>
      <c r="M23" s="137"/>
      <c r="N23" s="73"/>
      <c r="O23" s="138">
        <f>IF( SUM(O15:O21)&lt;=10,SUM(O15:O21),"EXCEDE LOS 10 PUNTOS VALIDOS")</f>
        <v>10</v>
      </c>
    </row>
    <row r="24" spans="1:18" s="245" customFormat="1" ht="18.75" thickBot="1" x14ac:dyDescent="0.3">
      <c r="A24" s="139"/>
      <c r="B24" s="140"/>
      <c r="C24" s="140"/>
      <c r="D24" s="140"/>
      <c r="E24" s="140"/>
      <c r="F24" s="140"/>
      <c r="G24" s="140"/>
      <c r="H24" s="140"/>
      <c r="I24" s="140"/>
      <c r="J24" s="140"/>
      <c r="K24" s="140"/>
      <c r="L24" s="140"/>
      <c r="M24" s="140"/>
      <c r="N24" s="73"/>
      <c r="O24" s="120"/>
    </row>
    <row r="25" spans="1:18" s="245" customFormat="1" ht="24" thickBot="1" x14ac:dyDescent="0.3">
      <c r="A25" s="108" t="s">
        <v>39</v>
      </c>
      <c r="B25" s="109"/>
      <c r="C25" s="109"/>
      <c r="D25" s="109"/>
      <c r="E25" s="109"/>
      <c r="F25" s="109"/>
      <c r="G25" s="109"/>
      <c r="H25" s="109"/>
      <c r="I25" s="109"/>
      <c r="J25" s="109"/>
      <c r="K25" s="109"/>
      <c r="L25" s="109"/>
      <c r="M25" s="110"/>
      <c r="N25" s="73"/>
      <c r="O25" s="120"/>
    </row>
    <row r="26" spans="1:18" s="245" customFormat="1" ht="309.75" customHeight="1" thickBot="1" x14ac:dyDescent="0.3">
      <c r="A26" s="111" t="s">
        <v>40</v>
      </c>
      <c r="B26" s="112"/>
      <c r="C26" s="113"/>
      <c r="D26" s="114" t="s">
        <v>93</v>
      </c>
      <c r="E26" s="115"/>
      <c r="F26" s="115"/>
      <c r="G26" s="115"/>
      <c r="H26" s="115"/>
      <c r="I26" s="115"/>
      <c r="J26" s="115"/>
      <c r="K26" s="115"/>
      <c r="L26" s="115"/>
      <c r="M26" s="116"/>
      <c r="N26" s="117"/>
      <c r="O26" s="24">
        <f>0.84+0.73+4.57</f>
        <v>6.1400000000000006</v>
      </c>
      <c r="Q26" s="257"/>
      <c r="R26" s="257"/>
    </row>
    <row r="27" spans="1:18" s="245" customFormat="1" ht="16.5" thickBot="1" x14ac:dyDescent="0.3">
      <c r="A27" s="131"/>
      <c r="B27" s="132"/>
      <c r="C27" s="133"/>
      <c r="D27" s="134"/>
      <c r="E27" s="134"/>
      <c r="F27" s="134"/>
      <c r="G27" s="134"/>
      <c r="H27" s="134"/>
      <c r="I27" s="134"/>
      <c r="J27" s="134"/>
      <c r="K27" s="134"/>
      <c r="L27" s="134"/>
      <c r="M27" s="134"/>
      <c r="N27" s="133"/>
      <c r="O27" s="120"/>
    </row>
    <row r="28" spans="1:18" s="245" customFormat="1" ht="19.5" thickTop="1" thickBot="1" x14ac:dyDescent="0.3">
      <c r="A28" s="135" t="s">
        <v>41</v>
      </c>
      <c r="B28" s="136"/>
      <c r="C28" s="136"/>
      <c r="D28" s="136"/>
      <c r="E28" s="136"/>
      <c r="F28" s="136"/>
      <c r="G28" s="136"/>
      <c r="H28" s="136"/>
      <c r="I28" s="136"/>
      <c r="J28" s="136"/>
      <c r="K28" s="136"/>
      <c r="L28" s="136"/>
      <c r="M28" s="137"/>
      <c r="N28" s="133"/>
      <c r="O28" s="138">
        <f>IF(O26&lt;=10,O26,"EXCEDE LOS 10 PUNTOS PERMITIDOS")</f>
        <v>6.1400000000000006</v>
      </c>
      <c r="Q28" s="257"/>
      <c r="R28" s="257"/>
    </row>
    <row r="29" spans="1:18" s="245" customFormat="1" ht="15.75" thickBot="1" x14ac:dyDescent="0.3">
      <c r="A29" s="142"/>
      <c r="B29" s="143"/>
      <c r="C29" s="143"/>
      <c r="D29" s="143"/>
      <c r="E29" s="143"/>
      <c r="F29" s="143"/>
      <c r="G29" s="143"/>
      <c r="H29" s="143"/>
      <c r="I29" s="143"/>
      <c r="J29" s="143"/>
      <c r="K29" s="143"/>
      <c r="L29" s="143"/>
      <c r="M29" s="143"/>
      <c r="N29" s="143"/>
      <c r="O29" s="120"/>
    </row>
    <row r="30" spans="1:18" s="245" customFormat="1" ht="24" thickBot="1" x14ac:dyDescent="0.3">
      <c r="A30" s="108" t="s">
        <v>42</v>
      </c>
      <c r="B30" s="109"/>
      <c r="C30" s="109"/>
      <c r="D30" s="109"/>
      <c r="E30" s="109"/>
      <c r="F30" s="109"/>
      <c r="G30" s="109"/>
      <c r="H30" s="109"/>
      <c r="I30" s="109"/>
      <c r="J30" s="109"/>
      <c r="K30" s="109"/>
      <c r="L30" s="109"/>
      <c r="M30" s="110"/>
      <c r="N30" s="143"/>
      <c r="O30" s="120"/>
    </row>
    <row r="31" spans="1:18" s="245" customFormat="1" ht="174" customHeight="1" thickBot="1" x14ac:dyDescent="0.3">
      <c r="A31" s="111" t="s">
        <v>43</v>
      </c>
      <c r="B31" s="112"/>
      <c r="C31" s="113"/>
      <c r="D31" s="114" t="s">
        <v>97</v>
      </c>
      <c r="E31" s="115"/>
      <c r="F31" s="115"/>
      <c r="G31" s="115"/>
      <c r="H31" s="115"/>
      <c r="I31" s="115"/>
      <c r="J31" s="115"/>
      <c r="K31" s="115"/>
      <c r="L31" s="115"/>
      <c r="M31" s="116"/>
      <c r="N31" s="117"/>
      <c r="O31" s="24">
        <f>0.24+1.33+2.18</f>
        <v>3.75</v>
      </c>
    </row>
    <row r="32" spans="1:18" s="245" customFormat="1" ht="15.75" thickBot="1" x14ac:dyDescent="0.3">
      <c r="A32" s="144"/>
      <c r="B32" s="73"/>
      <c r="C32" s="73"/>
      <c r="D32" s="73"/>
      <c r="E32" s="73"/>
      <c r="F32" s="73"/>
      <c r="G32" s="73"/>
      <c r="H32" s="73"/>
      <c r="I32" s="73"/>
      <c r="J32" s="73"/>
      <c r="K32" s="73"/>
      <c r="L32" s="73"/>
      <c r="M32" s="73"/>
      <c r="N32" s="73"/>
      <c r="O32" s="120"/>
      <c r="P32" s="262"/>
    </row>
    <row r="33" spans="1:26" s="245" customFormat="1" ht="19.5" thickTop="1" thickBot="1" x14ac:dyDescent="0.3">
      <c r="A33" s="135" t="s">
        <v>44</v>
      </c>
      <c r="B33" s="136"/>
      <c r="C33" s="136"/>
      <c r="D33" s="136"/>
      <c r="E33" s="136"/>
      <c r="F33" s="136"/>
      <c r="G33" s="136"/>
      <c r="H33" s="136"/>
      <c r="I33" s="136"/>
      <c r="J33" s="136"/>
      <c r="K33" s="136"/>
      <c r="L33" s="136"/>
      <c r="M33" s="137"/>
      <c r="N33" s="133"/>
      <c r="O33" s="138">
        <f>IF(O31&lt;=10,O31,"EXCEDE LOS 10 PUNTOS PERMITIDOS")</f>
        <v>3.75</v>
      </c>
    </row>
    <row r="34" spans="1:26" s="245" customFormat="1" ht="15.75" thickBot="1" x14ac:dyDescent="0.3">
      <c r="A34" s="144"/>
      <c r="B34" s="73"/>
      <c r="C34" s="73"/>
      <c r="D34" s="73"/>
      <c r="E34" s="73"/>
      <c r="F34" s="73"/>
      <c r="G34" s="73"/>
      <c r="H34" s="73"/>
      <c r="I34" s="73"/>
      <c r="J34" s="73"/>
      <c r="K34" s="73"/>
      <c r="L34" s="73"/>
      <c r="M34" s="73"/>
      <c r="N34" s="73"/>
      <c r="O34" s="120"/>
    </row>
    <row r="35" spans="1:26" s="245" customFormat="1" ht="24" thickBot="1" x14ac:dyDescent="0.3">
      <c r="A35" s="108" t="s">
        <v>45</v>
      </c>
      <c r="B35" s="109"/>
      <c r="C35" s="109"/>
      <c r="D35" s="109"/>
      <c r="E35" s="109"/>
      <c r="F35" s="109"/>
      <c r="G35" s="109"/>
      <c r="H35" s="109"/>
      <c r="I35" s="109"/>
      <c r="J35" s="109"/>
      <c r="K35" s="109"/>
      <c r="L35" s="109"/>
      <c r="M35" s="110"/>
      <c r="N35" s="73"/>
      <c r="O35" s="120"/>
    </row>
    <row r="36" spans="1:26" s="245" customFormat="1" ht="153" customHeight="1" thickBot="1" x14ac:dyDescent="0.3">
      <c r="A36" s="121" t="s">
        <v>46</v>
      </c>
      <c r="B36" s="122"/>
      <c r="C36" s="113"/>
      <c r="D36" s="114" t="s">
        <v>98</v>
      </c>
      <c r="E36" s="115"/>
      <c r="F36" s="115"/>
      <c r="G36" s="115"/>
      <c r="H36" s="115"/>
      <c r="I36" s="115"/>
      <c r="J36" s="115"/>
      <c r="K36" s="115"/>
      <c r="L36" s="115"/>
      <c r="M36" s="116"/>
      <c r="N36" s="117"/>
      <c r="O36" s="24">
        <f>5+2+0.5</f>
        <v>7.5</v>
      </c>
    </row>
    <row r="37" spans="1:26" s="245" customFormat="1" ht="16.5" thickBot="1" x14ac:dyDescent="0.3">
      <c r="A37" s="131"/>
      <c r="B37" s="132"/>
      <c r="C37" s="133"/>
      <c r="D37" s="134"/>
      <c r="E37" s="134"/>
      <c r="F37" s="134"/>
      <c r="G37" s="134"/>
      <c r="H37" s="134"/>
      <c r="I37" s="134"/>
      <c r="J37" s="134"/>
      <c r="K37" s="134"/>
      <c r="L37" s="134"/>
      <c r="M37" s="134"/>
      <c r="N37" s="133"/>
      <c r="O37" s="120"/>
    </row>
    <row r="38" spans="1:26" s="245" customFormat="1" ht="19.5" thickTop="1" thickBot="1" x14ac:dyDescent="0.3">
      <c r="A38" s="135" t="s">
        <v>47</v>
      </c>
      <c r="B38" s="136"/>
      <c r="C38" s="136"/>
      <c r="D38" s="136"/>
      <c r="E38" s="136"/>
      <c r="F38" s="136"/>
      <c r="G38" s="136"/>
      <c r="H38" s="136"/>
      <c r="I38" s="136"/>
      <c r="J38" s="136"/>
      <c r="K38" s="136"/>
      <c r="L38" s="136"/>
      <c r="M38" s="137"/>
      <c r="N38" s="133"/>
      <c r="O38" s="138">
        <f>IF(O36&lt;=10,O36,"EXCEDE LOS 10 PUNTOS PERMITIDOS")</f>
        <v>7.5</v>
      </c>
    </row>
    <row r="39" spans="1:26" s="245" customFormat="1" x14ac:dyDescent="0.25">
      <c r="A39" s="144"/>
      <c r="B39" s="73"/>
      <c r="C39" s="73"/>
      <c r="D39" s="73"/>
      <c r="E39" s="73"/>
      <c r="F39" s="73"/>
      <c r="G39" s="73"/>
      <c r="H39" s="73"/>
      <c r="I39" s="73"/>
      <c r="J39" s="73"/>
      <c r="K39" s="73"/>
      <c r="L39" s="73"/>
      <c r="M39" s="73"/>
      <c r="N39" s="73"/>
      <c r="O39" s="120"/>
    </row>
    <row r="40" spans="1:26" s="245" customFormat="1" ht="15.75" thickBot="1" x14ac:dyDescent="0.3">
      <c r="A40" s="144"/>
      <c r="B40" s="73"/>
      <c r="C40" s="73"/>
      <c r="D40" s="73"/>
      <c r="E40" s="73"/>
      <c r="F40" s="73"/>
      <c r="G40" s="73"/>
      <c r="H40" s="73"/>
      <c r="I40" s="73"/>
      <c r="J40" s="73"/>
      <c r="K40" s="73"/>
      <c r="L40" s="73"/>
      <c r="M40" s="73"/>
      <c r="N40" s="73"/>
      <c r="O40" s="145"/>
    </row>
    <row r="41" spans="1:26" s="245" customFormat="1" ht="24.75" thickTop="1" thickBot="1" x14ac:dyDescent="0.3">
      <c r="A41" s="146" t="s">
        <v>30</v>
      </c>
      <c r="B41" s="147"/>
      <c r="C41" s="147"/>
      <c r="D41" s="147"/>
      <c r="E41" s="147"/>
      <c r="F41" s="147"/>
      <c r="G41" s="147"/>
      <c r="H41" s="147"/>
      <c r="I41" s="147"/>
      <c r="J41" s="147"/>
      <c r="K41" s="147"/>
      <c r="L41" s="147"/>
      <c r="M41" s="148"/>
      <c r="N41" s="149"/>
      <c r="O41" s="150">
        <f>IF((O23+O28+O33+O38)&lt;=40,(O23+O28+O33+O38),"ERROR EXCEDE LOS 40 PUNTOS")</f>
        <v>27.39</v>
      </c>
    </row>
    <row r="42" spans="1:26" s="245" customFormat="1" x14ac:dyDescent="0.25">
      <c r="A42" s="151"/>
      <c r="B42" s="73"/>
      <c r="C42" s="73"/>
      <c r="D42" s="73"/>
      <c r="E42" s="73"/>
      <c r="F42" s="73"/>
      <c r="G42" s="73"/>
      <c r="H42" s="73"/>
      <c r="I42" s="73"/>
      <c r="J42" s="73"/>
      <c r="K42" s="73"/>
      <c r="L42" s="73"/>
      <c r="M42" s="73"/>
      <c r="N42" s="73"/>
      <c r="O42" s="152"/>
    </row>
    <row r="43" spans="1:26" s="245" customFormat="1" x14ac:dyDescent="0.25">
      <c r="A43" s="151"/>
      <c r="B43" s="73"/>
      <c r="C43" s="73"/>
      <c r="D43" s="73"/>
      <c r="E43" s="73"/>
      <c r="F43" s="73"/>
      <c r="G43" s="73"/>
      <c r="H43" s="73"/>
      <c r="I43" s="73"/>
      <c r="J43" s="73"/>
      <c r="K43" s="73"/>
      <c r="L43" s="73"/>
      <c r="M43" s="73"/>
      <c r="N43" s="73"/>
      <c r="O43" s="152"/>
    </row>
    <row r="44" spans="1:26" s="258" customFormat="1" ht="15.75" customHeight="1" x14ac:dyDescent="0.25">
      <c r="A44" s="153"/>
      <c r="B44" s="154"/>
      <c r="C44" s="154"/>
      <c r="D44" s="154"/>
      <c r="E44" s="154"/>
      <c r="F44" s="154"/>
      <c r="G44" s="154"/>
      <c r="H44" s="154"/>
      <c r="I44" s="154"/>
      <c r="J44" s="154"/>
      <c r="K44" s="154"/>
      <c r="L44" s="154"/>
      <c r="M44" s="154"/>
      <c r="N44" s="154"/>
      <c r="O44" s="155"/>
      <c r="P44" s="245"/>
      <c r="Q44" s="245"/>
      <c r="R44" s="245"/>
      <c r="S44" s="245"/>
      <c r="T44" s="245"/>
      <c r="U44" s="245"/>
      <c r="V44" s="245"/>
      <c r="W44" s="245"/>
      <c r="X44" s="245"/>
      <c r="Y44" s="245"/>
      <c r="Z44" s="245"/>
    </row>
    <row r="45" spans="1:26" s="258" customFormat="1" ht="15.75" customHeight="1" thickBot="1" x14ac:dyDescent="0.3">
      <c r="A45" s="153"/>
      <c r="B45" s="154"/>
      <c r="C45" s="154"/>
      <c r="D45" s="154"/>
      <c r="E45" s="154"/>
      <c r="F45" s="154"/>
      <c r="G45" s="154"/>
      <c r="H45" s="154"/>
      <c r="I45" s="154"/>
      <c r="J45" s="154"/>
      <c r="K45" s="154"/>
      <c r="L45" s="154"/>
      <c r="M45" s="154"/>
      <c r="N45" s="154"/>
      <c r="O45" s="155"/>
      <c r="P45" s="245"/>
      <c r="Q45" s="245"/>
      <c r="R45" s="245"/>
      <c r="S45" s="245"/>
      <c r="T45" s="245"/>
      <c r="U45" s="245"/>
      <c r="V45" s="245"/>
      <c r="W45" s="245"/>
      <c r="X45" s="245"/>
      <c r="Y45" s="245"/>
      <c r="Z45" s="245"/>
    </row>
    <row r="46" spans="1:26" s="258" customFormat="1" ht="27" customHeight="1" thickBot="1" x14ac:dyDescent="0.3">
      <c r="A46" s="78" t="s">
        <v>141</v>
      </c>
      <c r="B46" s="79"/>
      <c r="C46" s="79"/>
      <c r="D46" s="79"/>
      <c r="E46" s="79"/>
      <c r="F46" s="79"/>
      <c r="G46" s="79"/>
      <c r="H46" s="79"/>
      <c r="I46" s="79"/>
      <c r="J46" s="79"/>
      <c r="K46" s="79"/>
      <c r="L46" s="79"/>
      <c r="M46" s="79"/>
      <c r="N46" s="79"/>
      <c r="O46" s="80"/>
      <c r="P46" s="245"/>
      <c r="Q46" s="245"/>
      <c r="R46" s="245"/>
      <c r="S46" s="245"/>
      <c r="T46" s="245"/>
      <c r="U46" s="245"/>
      <c r="V46" s="245"/>
      <c r="W46" s="245"/>
      <c r="X46" s="245"/>
      <c r="Y46" s="245"/>
      <c r="Z46" s="245"/>
    </row>
    <row r="47" spans="1:26" s="258" customFormat="1" ht="15.75" customHeight="1" thickBot="1" x14ac:dyDescent="0.3">
      <c r="A47" s="156"/>
      <c r="B47" s="157"/>
      <c r="C47" s="157"/>
      <c r="D47" s="157"/>
      <c r="E47" s="157"/>
      <c r="F47" s="157"/>
      <c r="G47" s="157"/>
      <c r="H47" s="157"/>
      <c r="I47" s="157"/>
      <c r="J47" s="157"/>
      <c r="K47" s="157"/>
      <c r="L47" s="157"/>
      <c r="M47" s="157"/>
      <c r="N47" s="157"/>
      <c r="O47" s="158"/>
      <c r="P47" s="245"/>
      <c r="Q47" s="245"/>
      <c r="R47" s="245"/>
      <c r="S47" s="245"/>
      <c r="T47" s="245"/>
      <c r="U47" s="245"/>
      <c r="V47" s="245"/>
      <c r="W47" s="245"/>
      <c r="X47" s="245"/>
      <c r="Y47" s="245"/>
      <c r="Z47" s="245"/>
    </row>
    <row r="48" spans="1:26" s="258" customFormat="1" ht="45" customHeight="1" x14ac:dyDescent="0.25">
      <c r="A48" s="159" t="s">
        <v>142</v>
      </c>
      <c r="B48" s="159"/>
      <c r="C48" s="159"/>
      <c r="D48" s="159"/>
      <c r="E48" s="159"/>
      <c r="F48" s="160"/>
      <c r="G48" s="160"/>
      <c r="H48" s="160"/>
      <c r="I48" s="161" t="s">
        <v>127</v>
      </c>
      <c r="J48" s="162" t="s">
        <v>128</v>
      </c>
      <c r="K48" s="162" t="s">
        <v>143</v>
      </c>
      <c r="L48" s="163"/>
      <c r="M48" s="164"/>
      <c r="N48" s="157"/>
      <c r="O48" s="165" t="s">
        <v>129</v>
      </c>
      <c r="P48" s="245"/>
      <c r="Q48" s="245"/>
      <c r="R48" s="245"/>
      <c r="S48" s="245"/>
      <c r="T48" s="245"/>
      <c r="U48" s="245"/>
      <c r="V48" s="245"/>
      <c r="W48" s="245"/>
      <c r="X48" s="245"/>
      <c r="Y48" s="245"/>
      <c r="Z48" s="245"/>
    </row>
    <row r="49" spans="1:26" s="258" customFormat="1" ht="15.75" customHeight="1" x14ac:dyDescent="0.25">
      <c r="A49" s="166">
        <v>1</v>
      </c>
      <c r="B49" s="167" t="s">
        <v>144</v>
      </c>
      <c r="C49" s="167"/>
      <c r="D49" s="167"/>
      <c r="E49" s="167"/>
      <c r="F49" s="168"/>
      <c r="G49" s="168"/>
      <c r="H49" s="168"/>
      <c r="I49" s="169" t="s">
        <v>145</v>
      </c>
      <c r="J49" s="170">
        <v>0</v>
      </c>
      <c r="K49" s="170">
        <v>0</v>
      </c>
      <c r="L49" s="171"/>
      <c r="M49" s="143"/>
      <c r="N49" s="143"/>
      <c r="O49" s="170">
        <f>J49+K49</f>
        <v>0</v>
      </c>
      <c r="P49" s="245"/>
      <c r="Q49" s="245"/>
      <c r="R49" s="245"/>
      <c r="S49" s="245"/>
      <c r="T49" s="245"/>
      <c r="U49" s="245"/>
      <c r="V49" s="245"/>
      <c r="W49" s="245"/>
      <c r="X49" s="245"/>
      <c r="Y49" s="245"/>
      <c r="Z49" s="245"/>
    </row>
    <row r="50" spans="1:26" s="258" customFormat="1" ht="15.75" customHeight="1" x14ac:dyDescent="0.25">
      <c r="A50" s="166">
        <v>2</v>
      </c>
      <c r="B50" s="172" t="s">
        <v>146</v>
      </c>
      <c r="C50" s="167"/>
      <c r="D50" s="167"/>
      <c r="E50" s="167"/>
      <c r="F50" s="168"/>
      <c r="G50" s="168"/>
      <c r="H50" s="168"/>
      <c r="I50" s="169" t="s">
        <v>145</v>
      </c>
      <c r="J50" s="170">
        <v>0</v>
      </c>
      <c r="K50" s="170">
        <v>0</v>
      </c>
      <c r="L50" s="171"/>
      <c r="M50" s="143"/>
      <c r="N50" s="143"/>
      <c r="O50" s="170">
        <f t="shared" ref="O50:O56" si="0">J50+K50</f>
        <v>0</v>
      </c>
      <c r="P50" s="245"/>
      <c r="Q50" s="245"/>
      <c r="R50" s="245"/>
      <c r="S50" s="245"/>
      <c r="T50" s="245"/>
      <c r="U50" s="245"/>
      <c r="V50" s="245"/>
      <c r="W50" s="245"/>
      <c r="X50" s="245"/>
      <c r="Y50" s="245"/>
      <c r="Z50" s="245"/>
    </row>
    <row r="51" spans="1:26" s="258" customFormat="1" ht="35.450000000000003" customHeight="1" x14ac:dyDescent="0.25">
      <c r="A51" s="166">
        <v>3</v>
      </c>
      <c r="B51" s="167" t="s">
        <v>147</v>
      </c>
      <c r="C51" s="167"/>
      <c r="D51" s="167"/>
      <c r="E51" s="167"/>
      <c r="F51" s="168"/>
      <c r="G51" s="168"/>
      <c r="H51" s="168"/>
      <c r="I51" s="169" t="s">
        <v>148</v>
      </c>
      <c r="J51" s="170">
        <v>0</v>
      </c>
      <c r="K51" s="170">
        <v>0</v>
      </c>
      <c r="L51" s="171"/>
      <c r="M51" s="143"/>
      <c r="N51" s="143"/>
      <c r="O51" s="170">
        <f t="shared" si="0"/>
        <v>0</v>
      </c>
      <c r="P51" s="245"/>
      <c r="Q51" s="245"/>
      <c r="R51" s="245"/>
      <c r="S51" s="245"/>
      <c r="T51" s="245"/>
      <c r="U51" s="245"/>
      <c r="V51" s="245"/>
      <c r="W51" s="245"/>
      <c r="X51" s="245"/>
      <c r="Y51" s="245"/>
      <c r="Z51" s="245"/>
    </row>
    <row r="52" spans="1:26" s="258" customFormat="1" ht="37.15" customHeight="1" x14ac:dyDescent="0.25">
      <c r="A52" s="166">
        <v>4</v>
      </c>
      <c r="B52" s="167" t="s">
        <v>149</v>
      </c>
      <c r="C52" s="167"/>
      <c r="D52" s="167"/>
      <c r="E52" s="167"/>
      <c r="F52" s="168"/>
      <c r="G52" s="168"/>
      <c r="H52" s="168"/>
      <c r="I52" s="169" t="s">
        <v>150</v>
      </c>
      <c r="J52" s="170">
        <v>0</v>
      </c>
      <c r="K52" s="170">
        <v>0</v>
      </c>
      <c r="L52" s="171"/>
      <c r="M52" s="143"/>
      <c r="N52" s="143"/>
      <c r="O52" s="170">
        <f t="shared" si="0"/>
        <v>0</v>
      </c>
      <c r="P52" s="245"/>
      <c r="Q52" s="245"/>
      <c r="R52" s="245"/>
      <c r="S52" s="245"/>
      <c r="T52" s="245"/>
      <c r="U52" s="245"/>
      <c r="V52" s="245"/>
      <c r="W52" s="245"/>
      <c r="X52" s="245"/>
      <c r="Y52" s="245"/>
      <c r="Z52" s="245"/>
    </row>
    <row r="53" spans="1:26" s="258" customFormat="1" ht="43.9" customHeight="1" x14ac:dyDescent="0.25">
      <c r="A53" s="166">
        <v>5</v>
      </c>
      <c r="B53" s="167" t="s">
        <v>151</v>
      </c>
      <c r="C53" s="167"/>
      <c r="D53" s="167"/>
      <c r="E53" s="167"/>
      <c r="F53" s="168"/>
      <c r="G53" s="168"/>
      <c r="H53" s="168"/>
      <c r="I53" s="169" t="s">
        <v>150</v>
      </c>
      <c r="J53" s="170">
        <v>0</v>
      </c>
      <c r="K53" s="170">
        <v>0</v>
      </c>
      <c r="L53" s="171"/>
      <c r="M53" s="143"/>
      <c r="N53" s="143"/>
      <c r="O53" s="170">
        <f t="shared" si="0"/>
        <v>0</v>
      </c>
      <c r="P53" s="245"/>
      <c r="Q53" s="245"/>
      <c r="R53" s="245"/>
      <c r="S53" s="245"/>
      <c r="T53" s="245"/>
      <c r="U53" s="245"/>
      <c r="V53" s="245"/>
      <c r="W53" s="245"/>
      <c r="X53" s="245"/>
      <c r="Y53" s="245"/>
      <c r="Z53" s="245"/>
    </row>
    <row r="54" spans="1:26" s="258" customFormat="1" ht="45" customHeight="1" x14ac:dyDescent="0.25">
      <c r="A54" s="166">
        <v>6</v>
      </c>
      <c r="B54" s="167" t="s">
        <v>152</v>
      </c>
      <c r="C54" s="167"/>
      <c r="D54" s="167"/>
      <c r="E54" s="167"/>
      <c r="F54" s="168"/>
      <c r="G54" s="168"/>
      <c r="H54" s="168"/>
      <c r="I54" s="169" t="s">
        <v>150</v>
      </c>
      <c r="J54" s="170">
        <v>0</v>
      </c>
      <c r="K54" s="170">
        <v>0</v>
      </c>
      <c r="L54" s="171"/>
      <c r="M54" s="143"/>
      <c r="N54" s="143"/>
      <c r="O54" s="170">
        <f t="shared" si="0"/>
        <v>0</v>
      </c>
      <c r="P54" s="245"/>
      <c r="Q54" s="245"/>
      <c r="R54" s="245"/>
      <c r="S54" s="245"/>
      <c r="T54" s="245"/>
      <c r="U54" s="245"/>
      <c r="V54" s="245"/>
      <c r="W54" s="245"/>
      <c r="X54" s="245"/>
      <c r="Y54" s="245"/>
      <c r="Z54" s="245"/>
    </row>
    <row r="55" spans="1:26" s="258" customFormat="1" ht="37.15" customHeight="1" x14ac:dyDescent="0.25">
      <c r="A55" s="166">
        <v>7</v>
      </c>
      <c r="B55" s="167" t="s">
        <v>153</v>
      </c>
      <c r="C55" s="167"/>
      <c r="D55" s="167"/>
      <c r="E55" s="167"/>
      <c r="F55" s="168"/>
      <c r="G55" s="168"/>
      <c r="H55" s="168"/>
      <c r="I55" s="169" t="s">
        <v>150</v>
      </c>
      <c r="J55" s="170">
        <v>0</v>
      </c>
      <c r="K55" s="170">
        <v>0</v>
      </c>
      <c r="L55" s="171"/>
      <c r="M55" s="143"/>
      <c r="N55" s="143"/>
      <c r="O55" s="170">
        <f t="shared" si="0"/>
        <v>0</v>
      </c>
      <c r="P55" s="245"/>
      <c r="Q55" s="245"/>
      <c r="R55" s="245"/>
      <c r="S55" s="245"/>
      <c r="T55" s="245"/>
      <c r="U55" s="245"/>
      <c r="V55" s="245"/>
      <c r="W55" s="245"/>
      <c r="X55" s="245"/>
      <c r="Y55" s="245"/>
      <c r="Z55" s="245"/>
    </row>
    <row r="56" spans="1:26" s="258" customFormat="1" ht="15.75" customHeight="1" thickBot="1" x14ac:dyDescent="0.3">
      <c r="A56" s="173" t="s">
        <v>154</v>
      </c>
      <c r="B56" s="173"/>
      <c r="C56" s="173"/>
      <c r="D56" s="173"/>
      <c r="E56" s="173"/>
      <c r="F56" s="173"/>
      <c r="G56" s="173"/>
      <c r="H56" s="173"/>
      <c r="I56" s="173"/>
      <c r="J56" s="174">
        <f>SUM(J49:J55)</f>
        <v>0</v>
      </c>
      <c r="K56" s="174">
        <f>SUM(K49:K55)</f>
        <v>0</v>
      </c>
      <c r="L56" s="175"/>
      <c r="M56" s="176"/>
      <c r="N56" s="143"/>
      <c r="O56" s="170">
        <f t="shared" si="0"/>
        <v>0</v>
      </c>
      <c r="P56" s="245"/>
      <c r="Q56" s="245"/>
      <c r="R56" s="245"/>
      <c r="S56" s="245"/>
      <c r="T56" s="245"/>
      <c r="U56" s="245"/>
      <c r="V56" s="245"/>
      <c r="W56" s="245"/>
      <c r="X56" s="245"/>
      <c r="Y56" s="245"/>
      <c r="Z56" s="245"/>
    </row>
    <row r="57" spans="1:26" s="258" customFormat="1" ht="15.75" customHeight="1" thickBot="1" x14ac:dyDescent="0.3">
      <c r="A57" s="177" t="s">
        <v>155</v>
      </c>
      <c r="B57" s="178"/>
      <c r="C57" s="178"/>
      <c r="D57" s="178"/>
      <c r="E57" s="178"/>
      <c r="F57" s="178"/>
      <c r="G57" s="178"/>
      <c r="H57" s="178"/>
      <c r="I57" s="178"/>
      <c r="J57" s="178"/>
      <c r="K57" s="179"/>
      <c r="L57" s="180"/>
      <c r="M57" s="157"/>
      <c r="N57" s="181"/>
      <c r="O57" s="182">
        <f>O56/2</f>
        <v>0</v>
      </c>
      <c r="P57" s="245"/>
      <c r="Q57" s="245"/>
      <c r="R57" s="245"/>
      <c r="S57" s="245"/>
      <c r="T57" s="245"/>
      <c r="U57" s="245"/>
      <c r="V57" s="245"/>
      <c r="W57" s="245"/>
      <c r="X57" s="245"/>
      <c r="Y57" s="245"/>
      <c r="Z57" s="245"/>
    </row>
    <row r="58" spans="1:26" s="258" customFormat="1" ht="15.75" customHeight="1" x14ac:dyDescent="0.25">
      <c r="A58" s="183"/>
      <c r="B58" s="183"/>
      <c r="C58" s="183"/>
      <c r="D58" s="183"/>
      <c r="E58" s="183"/>
      <c r="F58" s="183"/>
      <c r="G58" s="183"/>
      <c r="H58" s="183"/>
      <c r="I58" s="183"/>
      <c r="J58" s="183"/>
      <c r="K58" s="183"/>
      <c r="L58" s="183"/>
      <c r="M58" s="183"/>
      <c r="N58" s="183"/>
      <c r="O58" s="183"/>
      <c r="P58" s="245"/>
      <c r="Q58" s="245"/>
      <c r="R58" s="245"/>
      <c r="S58" s="245"/>
      <c r="T58" s="245"/>
      <c r="U58" s="245"/>
      <c r="V58" s="245"/>
      <c r="W58" s="245"/>
      <c r="X58" s="245"/>
      <c r="Y58" s="245"/>
      <c r="Z58" s="245"/>
    </row>
    <row r="59" spans="1:26" s="258" customFormat="1" ht="15.75" customHeight="1" thickBot="1" x14ac:dyDescent="0.3">
      <c r="A59" s="183"/>
      <c r="B59" s="183"/>
      <c r="C59" s="183"/>
      <c r="D59" s="183"/>
      <c r="E59" s="183"/>
      <c r="F59" s="183"/>
      <c r="G59" s="183"/>
      <c r="H59" s="183"/>
      <c r="I59" s="183"/>
      <c r="J59" s="183"/>
      <c r="K59" s="183"/>
      <c r="L59" s="183"/>
      <c r="M59" s="183"/>
      <c r="N59" s="183"/>
      <c r="O59" s="183"/>
      <c r="P59" s="245"/>
      <c r="Q59" s="245"/>
      <c r="R59" s="245"/>
      <c r="S59" s="245"/>
      <c r="T59" s="245"/>
      <c r="U59" s="245"/>
      <c r="V59" s="245"/>
      <c r="W59" s="245"/>
      <c r="X59" s="245"/>
      <c r="Y59" s="245"/>
      <c r="Z59" s="245"/>
    </row>
    <row r="60" spans="1:26" s="258" customFormat="1" ht="33" customHeight="1" thickBot="1" x14ac:dyDescent="0.3">
      <c r="A60" s="184" t="s">
        <v>126</v>
      </c>
      <c r="B60" s="185"/>
      <c r="C60" s="185"/>
      <c r="D60" s="185"/>
      <c r="E60" s="185"/>
      <c r="F60" s="185"/>
      <c r="G60" s="185"/>
      <c r="H60" s="186"/>
      <c r="I60" s="187" t="s">
        <v>127</v>
      </c>
      <c r="J60" s="188" t="s">
        <v>128</v>
      </c>
      <c r="K60" s="164"/>
      <c r="L60" s="164"/>
      <c r="M60" s="164"/>
      <c r="N60" s="143"/>
      <c r="O60" s="165" t="s">
        <v>129</v>
      </c>
      <c r="P60" s="245"/>
      <c r="Q60" s="245"/>
      <c r="R60" s="245"/>
      <c r="S60" s="245"/>
      <c r="T60" s="245"/>
      <c r="U60" s="245"/>
      <c r="V60" s="245"/>
      <c r="W60" s="245"/>
      <c r="X60" s="245"/>
      <c r="Y60" s="245"/>
      <c r="Z60" s="245"/>
    </row>
    <row r="61" spans="1:26" s="258" customFormat="1" ht="37.15" customHeight="1" thickBot="1" x14ac:dyDescent="0.3">
      <c r="A61" s="189">
        <v>1</v>
      </c>
      <c r="B61" s="190" t="s">
        <v>130</v>
      </c>
      <c r="C61" s="190"/>
      <c r="D61" s="190"/>
      <c r="E61" s="190"/>
      <c r="F61" s="191"/>
      <c r="G61" s="192"/>
      <c r="H61" s="193"/>
      <c r="I61" s="194" t="s">
        <v>131</v>
      </c>
      <c r="J61" s="195">
        <v>0</v>
      </c>
      <c r="K61" s="164"/>
      <c r="L61" s="164"/>
      <c r="M61" s="164"/>
      <c r="N61" s="143"/>
      <c r="O61" s="196">
        <f>J61</f>
        <v>0</v>
      </c>
      <c r="P61" s="245"/>
      <c r="Q61" s="245"/>
      <c r="R61" s="245"/>
      <c r="S61" s="245"/>
      <c r="T61" s="245"/>
      <c r="U61" s="245"/>
      <c r="V61" s="245"/>
      <c r="W61" s="245"/>
      <c r="X61" s="245"/>
      <c r="Y61" s="245"/>
      <c r="Z61" s="245"/>
    </row>
    <row r="62" spans="1:26" s="258" customFormat="1" ht="29.45" customHeight="1" thickBot="1" x14ac:dyDescent="0.3">
      <c r="A62" s="197">
        <v>2</v>
      </c>
      <c r="B62" s="172" t="s">
        <v>132</v>
      </c>
      <c r="C62" s="172"/>
      <c r="D62" s="172"/>
      <c r="E62" s="172"/>
      <c r="F62" s="168"/>
      <c r="G62" s="198"/>
      <c r="H62" s="199"/>
      <c r="I62" s="200" t="s">
        <v>131</v>
      </c>
      <c r="J62" s="201">
        <v>0</v>
      </c>
      <c r="K62" s="164"/>
      <c r="L62" s="164"/>
      <c r="M62" s="164"/>
      <c r="N62" s="143"/>
      <c r="O62" s="196">
        <f>J62</f>
        <v>0</v>
      </c>
      <c r="P62" s="245"/>
      <c r="Q62" s="245"/>
      <c r="R62" s="245"/>
      <c r="S62" s="245"/>
      <c r="T62" s="245"/>
      <c r="U62" s="245"/>
      <c r="V62" s="245"/>
      <c r="W62" s="245"/>
      <c r="X62" s="245"/>
      <c r="Y62" s="245"/>
      <c r="Z62" s="245"/>
    </row>
    <row r="63" spans="1:26" s="258" customFormat="1" ht="37.9" customHeight="1" thickBot="1" x14ac:dyDescent="0.3">
      <c r="A63" s="202">
        <v>3</v>
      </c>
      <c r="B63" s="203" t="s">
        <v>133</v>
      </c>
      <c r="C63" s="203"/>
      <c r="D63" s="203"/>
      <c r="E63" s="203"/>
      <c r="F63" s="204"/>
      <c r="G63" s="205"/>
      <c r="H63" s="206"/>
      <c r="I63" s="207" t="s">
        <v>131</v>
      </c>
      <c r="J63" s="208">
        <v>0</v>
      </c>
      <c r="K63" s="164"/>
      <c r="L63" s="164"/>
      <c r="M63" s="164"/>
      <c r="N63" s="143"/>
      <c r="O63" s="196">
        <f>J63</f>
        <v>0</v>
      </c>
      <c r="P63" s="245"/>
      <c r="Q63" s="245"/>
      <c r="R63" s="245"/>
      <c r="S63" s="245"/>
      <c r="T63" s="245"/>
      <c r="U63" s="245"/>
      <c r="V63" s="245"/>
      <c r="W63" s="245"/>
      <c r="X63" s="245"/>
      <c r="Y63" s="245"/>
      <c r="Z63" s="245"/>
    </row>
    <row r="64" spans="1:26" s="258" customFormat="1" ht="15.75" customHeight="1" thickBot="1" x14ac:dyDescent="0.3">
      <c r="A64" s="209" t="s">
        <v>134</v>
      </c>
      <c r="B64" s="210"/>
      <c r="C64" s="210"/>
      <c r="D64" s="210"/>
      <c r="E64" s="210"/>
      <c r="F64" s="210"/>
      <c r="G64" s="210"/>
      <c r="H64" s="210"/>
      <c r="I64" s="211"/>
      <c r="J64" s="107">
        <f>J61+J62+J63</f>
        <v>0</v>
      </c>
      <c r="K64" s="176"/>
      <c r="L64" s="176"/>
      <c r="M64" s="176"/>
      <c r="N64" s="143"/>
      <c r="O64" s="120"/>
      <c r="P64" s="245"/>
      <c r="Q64" s="245"/>
      <c r="R64" s="245"/>
      <c r="S64" s="245"/>
      <c r="T64" s="245"/>
      <c r="U64" s="245"/>
      <c r="V64" s="245"/>
      <c r="W64" s="245"/>
      <c r="X64" s="245"/>
      <c r="Y64" s="245"/>
      <c r="Z64" s="245"/>
    </row>
    <row r="65" spans="1:26" s="258" customFormat="1" ht="15.75" customHeight="1" thickTop="1" thickBot="1" x14ac:dyDescent="0.3">
      <c r="A65" s="212" t="s">
        <v>135</v>
      </c>
      <c r="B65" s="213"/>
      <c r="C65" s="213"/>
      <c r="D65" s="213"/>
      <c r="E65" s="213"/>
      <c r="F65" s="213"/>
      <c r="G65" s="213"/>
      <c r="H65" s="213"/>
      <c r="I65" s="213"/>
      <c r="J65" s="214"/>
      <c r="K65" s="215"/>
      <c r="L65" s="215"/>
      <c r="M65" s="176"/>
      <c r="N65" s="143"/>
      <c r="O65" s="216">
        <f>SUM(O61:O63)</f>
        <v>0</v>
      </c>
      <c r="P65" s="245"/>
      <c r="Q65" s="245"/>
      <c r="R65" s="245"/>
      <c r="S65" s="245"/>
      <c r="T65" s="245"/>
      <c r="U65" s="245"/>
      <c r="V65" s="245"/>
      <c r="W65" s="245"/>
      <c r="X65" s="245"/>
      <c r="Y65" s="245"/>
      <c r="Z65" s="245"/>
    </row>
    <row r="66" spans="1:26" s="258" customFormat="1" ht="15.75" customHeight="1" x14ac:dyDescent="0.25">
      <c r="A66" s="183"/>
      <c r="B66" s="183"/>
      <c r="C66" s="183"/>
      <c r="D66" s="183"/>
      <c r="E66" s="183"/>
      <c r="F66" s="183"/>
      <c r="G66" s="183"/>
      <c r="H66" s="183"/>
      <c r="I66" s="183"/>
      <c r="J66" s="183"/>
      <c r="K66" s="183"/>
      <c r="L66" s="183"/>
      <c r="M66" s="183"/>
      <c r="N66" s="183"/>
      <c r="O66" s="183"/>
      <c r="P66" s="245"/>
      <c r="Q66" s="245"/>
      <c r="R66" s="245"/>
      <c r="S66" s="245"/>
      <c r="T66" s="245"/>
      <c r="U66" s="245"/>
      <c r="V66" s="245"/>
      <c r="W66" s="245"/>
      <c r="X66" s="245"/>
      <c r="Y66" s="245"/>
      <c r="Z66" s="245"/>
    </row>
    <row r="67" spans="1:26" s="258" customFormat="1" ht="15.75" customHeight="1" thickBot="1" x14ac:dyDescent="0.3">
      <c r="A67" s="183"/>
      <c r="B67" s="183"/>
      <c r="C67" s="183"/>
      <c r="D67" s="183"/>
      <c r="E67" s="183"/>
      <c r="F67" s="183"/>
      <c r="G67" s="183"/>
      <c r="H67" s="183"/>
      <c r="I67" s="183"/>
      <c r="J67" s="183"/>
      <c r="K67" s="183"/>
      <c r="L67" s="183"/>
      <c r="M67" s="183"/>
      <c r="N67" s="183"/>
      <c r="O67" s="183"/>
      <c r="P67" s="245"/>
      <c r="Q67" s="245"/>
      <c r="R67" s="245"/>
      <c r="S67" s="245"/>
      <c r="T67" s="245"/>
      <c r="U67" s="245"/>
      <c r="V67" s="245"/>
      <c r="W67" s="245"/>
      <c r="X67" s="245"/>
      <c r="Y67" s="245"/>
      <c r="Z67" s="245"/>
    </row>
    <row r="68" spans="1:26" s="258" customFormat="1" ht="27" customHeight="1" thickBot="1" x14ac:dyDescent="0.3">
      <c r="A68" s="217" t="s">
        <v>136</v>
      </c>
      <c r="B68" s="218"/>
      <c r="C68" s="218"/>
      <c r="D68" s="218"/>
      <c r="E68" s="218"/>
      <c r="F68" s="218"/>
      <c r="G68" s="218"/>
      <c r="H68" s="218"/>
      <c r="I68" s="218"/>
      <c r="J68" s="218"/>
      <c r="K68" s="218"/>
      <c r="L68" s="218"/>
      <c r="M68" s="218"/>
      <c r="N68" s="218"/>
      <c r="O68" s="219"/>
      <c r="P68" s="245"/>
      <c r="Q68" s="245"/>
      <c r="R68" s="245"/>
      <c r="S68" s="245"/>
      <c r="T68" s="245"/>
      <c r="U68" s="245"/>
      <c r="V68" s="245"/>
      <c r="W68" s="245"/>
      <c r="X68" s="245"/>
      <c r="Y68" s="245"/>
      <c r="Z68" s="245"/>
    </row>
    <row r="69" spans="1:26" s="258" customFormat="1" ht="15.75" customHeight="1" thickBot="1" x14ac:dyDescent="0.3">
      <c r="A69" s="144"/>
      <c r="B69" s="73"/>
      <c r="C69" s="73"/>
      <c r="D69" s="73"/>
      <c r="E69" s="73"/>
      <c r="F69" s="73"/>
      <c r="G69" s="73"/>
      <c r="H69" s="73"/>
      <c r="I69" s="73"/>
      <c r="J69" s="73"/>
      <c r="K69" s="73"/>
      <c r="L69" s="73"/>
      <c r="M69" s="73"/>
      <c r="N69" s="73"/>
      <c r="O69" s="103"/>
      <c r="P69" s="245"/>
      <c r="Q69" s="245"/>
      <c r="R69" s="245"/>
      <c r="S69" s="245"/>
      <c r="T69" s="245"/>
      <c r="U69" s="245"/>
      <c r="V69" s="245"/>
      <c r="W69" s="245"/>
      <c r="X69" s="245"/>
      <c r="Y69" s="245"/>
      <c r="Z69" s="245"/>
    </row>
    <row r="70" spans="1:26" s="258" customFormat="1" ht="15.75" customHeight="1" thickTop="1" x14ac:dyDescent="0.25">
      <c r="A70" s="220" t="s">
        <v>30</v>
      </c>
      <c r="B70" s="221"/>
      <c r="C70" s="221"/>
      <c r="D70" s="221"/>
      <c r="E70" s="221"/>
      <c r="F70" s="221"/>
      <c r="G70" s="221"/>
      <c r="H70" s="221"/>
      <c r="I70" s="221"/>
      <c r="J70" s="221"/>
      <c r="K70" s="222"/>
      <c r="L70" s="223"/>
      <c r="M70" s="223"/>
      <c r="N70" s="224"/>
      <c r="O70" s="225">
        <f>O11</f>
        <v>27.39</v>
      </c>
      <c r="P70" s="245"/>
      <c r="Q70" s="245"/>
      <c r="R70" s="245"/>
      <c r="S70" s="245"/>
      <c r="T70" s="245"/>
      <c r="U70" s="245"/>
      <c r="V70" s="245"/>
      <c r="W70" s="245"/>
      <c r="X70" s="245"/>
      <c r="Y70" s="245"/>
      <c r="Z70" s="245"/>
    </row>
    <row r="71" spans="1:26" s="258" customFormat="1" ht="15.75" customHeight="1" x14ac:dyDescent="0.25">
      <c r="A71" s="226" t="s">
        <v>137</v>
      </c>
      <c r="B71" s="227"/>
      <c r="C71" s="227"/>
      <c r="D71" s="227"/>
      <c r="E71" s="227"/>
      <c r="F71" s="227"/>
      <c r="G71" s="227"/>
      <c r="H71" s="227"/>
      <c r="I71" s="227"/>
      <c r="J71" s="227"/>
      <c r="K71" s="228"/>
      <c r="L71" s="223"/>
      <c r="M71" s="223"/>
      <c r="N71" s="224"/>
      <c r="O71" s="229">
        <f>O57</f>
        <v>0</v>
      </c>
      <c r="P71" s="245"/>
      <c r="Q71" s="245"/>
      <c r="R71" s="245"/>
      <c r="S71" s="245"/>
      <c r="T71" s="245"/>
      <c r="U71" s="245"/>
      <c r="V71" s="245"/>
      <c r="W71" s="245"/>
      <c r="X71" s="245"/>
      <c r="Y71" s="245"/>
      <c r="Z71" s="245"/>
    </row>
    <row r="72" spans="1:26" s="258" customFormat="1" ht="15.75" customHeight="1" x14ac:dyDescent="0.25">
      <c r="A72" s="226" t="s">
        <v>135</v>
      </c>
      <c r="B72" s="227"/>
      <c r="C72" s="227"/>
      <c r="D72" s="227"/>
      <c r="E72" s="227"/>
      <c r="F72" s="227"/>
      <c r="G72" s="227"/>
      <c r="H72" s="227"/>
      <c r="I72" s="227"/>
      <c r="J72" s="227"/>
      <c r="K72" s="228"/>
      <c r="L72" s="223"/>
      <c r="M72" s="223"/>
      <c r="N72" s="224"/>
      <c r="O72" s="230">
        <f>O65</f>
        <v>0</v>
      </c>
      <c r="P72" s="245"/>
      <c r="Q72" s="245"/>
      <c r="R72" s="245"/>
      <c r="S72" s="245"/>
      <c r="T72" s="245"/>
      <c r="U72" s="245"/>
      <c r="V72" s="245"/>
      <c r="W72" s="245"/>
      <c r="X72" s="245"/>
      <c r="Y72" s="245"/>
      <c r="Z72" s="245"/>
    </row>
    <row r="73" spans="1:26" s="258" customFormat="1" ht="15.75" customHeight="1" thickBot="1" x14ac:dyDescent="0.3">
      <c r="A73" s="231" t="s">
        <v>138</v>
      </c>
      <c r="B73" s="232"/>
      <c r="C73" s="232"/>
      <c r="D73" s="232"/>
      <c r="E73" s="232"/>
      <c r="F73" s="232"/>
      <c r="G73" s="232"/>
      <c r="H73" s="232"/>
      <c r="I73" s="232"/>
      <c r="J73" s="233" t="s">
        <v>160</v>
      </c>
      <c r="K73" s="234" t="s">
        <v>161</v>
      </c>
      <c r="L73" s="223"/>
      <c r="M73" s="223"/>
      <c r="N73" s="224"/>
      <c r="O73" s="230"/>
      <c r="P73" s="245"/>
      <c r="Q73" s="245"/>
      <c r="R73" s="245"/>
      <c r="S73" s="245"/>
      <c r="T73" s="245"/>
      <c r="U73" s="245"/>
      <c r="V73" s="245"/>
      <c r="W73" s="245"/>
      <c r="X73" s="245"/>
      <c r="Y73" s="245"/>
      <c r="Z73" s="245"/>
    </row>
    <row r="74" spans="1:26" s="258" customFormat="1" ht="31.15" customHeight="1" thickTop="1" thickBot="1" x14ac:dyDescent="0.3">
      <c r="A74" s="235" t="s">
        <v>140</v>
      </c>
      <c r="B74" s="236"/>
      <c r="C74" s="236"/>
      <c r="D74" s="236"/>
      <c r="E74" s="236"/>
      <c r="F74" s="236"/>
      <c r="G74" s="236"/>
      <c r="H74" s="236"/>
      <c r="I74" s="236"/>
      <c r="J74" s="236"/>
      <c r="K74" s="237"/>
      <c r="L74" s="238"/>
      <c r="M74" s="239"/>
      <c r="N74" s="27"/>
      <c r="O74" s="28">
        <f>SUM(O70:O72)</f>
        <v>27.39</v>
      </c>
      <c r="P74" s="245"/>
      <c r="Q74" s="245"/>
      <c r="R74" s="245"/>
      <c r="S74" s="245"/>
      <c r="T74" s="245"/>
      <c r="U74" s="245"/>
      <c r="V74" s="245"/>
      <c r="W74" s="245"/>
      <c r="X74" s="245"/>
      <c r="Y74" s="245"/>
      <c r="Z74" s="245"/>
    </row>
    <row r="75" spans="1:26" s="258" customFormat="1" ht="15.75" customHeight="1" x14ac:dyDescent="0.25">
      <c r="A75" s="245"/>
      <c r="B75" s="245"/>
      <c r="C75" s="245"/>
      <c r="D75" s="245"/>
      <c r="E75" s="245"/>
      <c r="F75" s="245"/>
      <c r="G75" s="245"/>
      <c r="H75" s="245"/>
      <c r="I75" s="245"/>
      <c r="J75" s="245"/>
      <c r="K75" s="245"/>
      <c r="L75" s="245"/>
      <c r="M75" s="245"/>
      <c r="N75" s="245"/>
      <c r="O75" s="245"/>
      <c r="P75" s="245"/>
      <c r="Q75" s="245"/>
      <c r="R75" s="245"/>
      <c r="S75" s="245"/>
      <c r="T75" s="245"/>
      <c r="U75" s="245"/>
      <c r="V75" s="245"/>
      <c r="W75" s="245"/>
      <c r="X75" s="245"/>
      <c r="Y75" s="245"/>
      <c r="Z75" s="245"/>
    </row>
  </sheetData>
  <sheetProtection algorithmName="SHA-512" hashValue="pU5ZiGtQXIbv/D6Iwz5r6iL3ePAb8On8NnQHCeKdE2F2qcvKOL5ZVumGT83kNO6aGsSo7aFQ5bJC/q+N1hvnGw==" saltValue="PQP02R0u59wGQkxLXvQz7g==" spinCount="100000" sheet="1" objects="1" scenarios="1"/>
  <mergeCells count="71">
    <mergeCell ref="B62:H62"/>
    <mergeCell ref="B63:H63"/>
    <mergeCell ref="A64:I64"/>
    <mergeCell ref="A73:I73"/>
    <mergeCell ref="A74:K74"/>
    <mergeCell ref="A65:J65"/>
    <mergeCell ref="A68:O68"/>
    <mergeCell ref="A70:K70"/>
    <mergeCell ref="A71:K71"/>
    <mergeCell ref="A72:K72"/>
    <mergeCell ref="B49:H49"/>
    <mergeCell ref="B50:H50"/>
    <mergeCell ref="B51:H51"/>
    <mergeCell ref="A60:H60"/>
    <mergeCell ref="B61:H61"/>
    <mergeCell ref="A57:K57"/>
    <mergeCell ref="A41:M41"/>
    <mergeCell ref="A26:B26"/>
    <mergeCell ref="D26:M26"/>
    <mergeCell ref="A28:M28"/>
    <mergeCell ref="A30:M30"/>
    <mergeCell ref="A31:B31"/>
    <mergeCell ref="D31:M31"/>
    <mergeCell ref="A33:M33"/>
    <mergeCell ref="B52:H52"/>
    <mergeCell ref="B53:H53"/>
    <mergeCell ref="B54:H54"/>
    <mergeCell ref="B55:H55"/>
    <mergeCell ref="A56:I56"/>
    <mergeCell ref="A46:O46"/>
    <mergeCell ref="A48:H48"/>
    <mergeCell ref="A23:M23"/>
    <mergeCell ref="A35:M35"/>
    <mergeCell ref="A36:B36"/>
    <mergeCell ref="D36:M36"/>
    <mergeCell ref="A38:M38"/>
    <mergeCell ref="A25:M25"/>
    <mergeCell ref="A19:B19"/>
    <mergeCell ref="E19:M19"/>
    <mergeCell ref="A21:B21"/>
    <mergeCell ref="D21:M21"/>
    <mergeCell ref="O9:O10"/>
    <mergeCell ref="G11:H11"/>
    <mergeCell ref="A11:B11"/>
    <mergeCell ref="E11:F11"/>
    <mergeCell ref="A13:N13"/>
    <mergeCell ref="A14:M14"/>
    <mergeCell ref="A15:B15"/>
    <mergeCell ref="D15:M15"/>
    <mergeCell ref="A17:B17"/>
    <mergeCell ref="E17:M17"/>
    <mergeCell ref="A5:D5"/>
    <mergeCell ref="E5:G5"/>
    <mergeCell ref="A6:D6"/>
    <mergeCell ref="A8:O8"/>
    <mergeCell ref="A9:B10"/>
    <mergeCell ref="C9:C10"/>
    <mergeCell ref="E9:F10"/>
    <mergeCell ref="G9:H10"/>
    <mergeCell ref="I9:I10"/>
    <mergeCell ref="J9:J10"/>
    <mergeCell ref="K9:K10"/>
    <mergeCell ref="L9:L10"/>
    <mergeCell ref="M9:M10"/>
    <mergeCell ref="N9:N10"/>
    <mergeCell ref="A1:E3"/>
    <mergeCell ref="F1:O1"/>
    <mergeCell ref="F2:O2"/>
    <mergeCell ref="F3:O3"/>
    <mergeCell ref="A4:D4"/>
    <mergeCell ref="E4:G4"/>
  </mergeCells>
  <dataValidations count="6">
    <dataValidation type="decimal" allowBlank="1" showInputMessage="1" showErrorMessage="1" errorTitle="Error General" error="La evaluación de hoja de vida no puede superar los 30 PUNTOS" sqref="O11">
      <formula1>0</formula1>
      <formula2>30</formula2>
    </dataValidation>
    <dataValidation type="decimal" allowBlank="1" showInputMessage="1" showErrorMessage="1" errorTitle="Error Formacion Academica" error="La formacion academica no puede superar los 10 PUNTOS" sqref="O23">
      <formula1>0</formula1>
      <formula2>9</formula2>
    </dataValidation>
    <dataValidation allowBlank="1" showInputMessage="1" showErrorMessage="1" errorTitle="Error Doctorado" error="El doctorado no puede superar los 6 PUNTOS" sqref="O21"/>
    <dataValidation allowBlank="1" showInputMessage="1" showErrorMessage="1" errorTitle="Error Maestrias" error="La maestria no puede superar los 3 PUNTOS" sqref="O19"/>
    <dataValidation allowBlank="1" showInputMessage="1" showErrorMessage="1" errorTitle="Error Especializacion" error="La especializacion no puede superar 1 PUNTO" sqref="O17"/>
    <dataValidation type="decimal" allowBlank="1" showInputMessage="1" showErrorMessage="1" errorTitle="Error Pregado" error="El pregrado no puede superar los 4 PUNTOS" sqref="O15">
      <formula1>0</formula1>
      <formula2>4</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ELEGIBLES </vt:lpstr>
      <vt:lpstr>GIOVANNY AVENDAÑO</vt:lpstr>
      <vt:lpstr>ROBINZON PIÑEROS</vt:lpstr>
      <vt:lpstr>JOSÉ DÍAZ</vt:lpstr>
      <vt:lpstr>WILLIAM MEDINA</vt:lpstr>
      <vt:lpstr>CLAUDIA DEVIA</vt:lpstr>
      <vt:lpstr>MIGUEL SILVA</vt:lpstr>
      <vt:lpstr>JHONATAN  GUTIÉRREZ</vt:lpstr>
      <vt:lpstr>ISRAEL CABEZA</vt:lpstr>
      <vt:lpstr>ANDRÉS BAUTISTA</vt:lpstr>
      <vt:lpstr>KHAREN PINILLA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dcterms:created xsi:type="dcterms:W3CDTF">2022-04-25T22:39:46Z</dcterms:created>
  <dcterms:modified xsi:type="dcterms:W3CDTF">2022-08-02T20:54:08Z</dcterms:modified>
</cp:coreProperties>
</file>