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susana\Desktop\PUBLICACION RESULTADOS NOV 09 2021\"/>
    </mc:Choice>
  </mc:AlternateContent>
  <xr:revisionPtr revIDLastSave="0" documentId="8_{5D9EDF43-4630-47FC-A5DE-60771211AE4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VALUACION PERFIL " sheetId="1" r:id="rId1"/>
    <sheet name="MARIÑO JUAN" sheetId="3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3" l="1"/>
  <c r="J56" i="3"/>
  <c r="O63" i="3" l="1"/>
  <c r="O62" i="3"/>
  <c r="O61" i="3"/>
  <c r="O56" i="3"/>
  <c r="O57" i="3" s="1"/>
  <c r="O71" i="3" s="1"/>
  <c r="O55" i="3"/>
  <c r="O54" i="3"/>
  <c r="O53" i="3"/>
  <c r="O52" i="3"/>
  <c r="O51" i="3"/>
  <c r="O50" i="3"/>
  <c r="O49" i="3"/>
  <c r="O65" i="3" l="1"/>
  <c r="O72" i="3" s="1"/>
  <c r="O38" i="3"/>
  <c r="L11" i="3" s="1"/>
  <c r="O33" i="3"/>
  <c r="K11" i="3" s="1"/>
  <c r="O28" i="3"/>
  <c r="O23" i="3"/>
  <c r="I11" i="3"/>
  <c r="G11" i="3"/>
  <c r="E11" i="3"/>
  <c r="C11" i="3"/>
  <c r="E4" i="3"/>
  <c r="Q2" i="3"/>
  <c r="O41" i="3" l="1"/>
  <c r="O11" i="3"/>
  <c r="J11" i="3"/>
  <c r="O70" i="3" l="1"/>
  <c r="O74" i="3" s="1"/>
  <c r="I6" i="1" s="1"/>
</calcChain>
</file>

<file path=xl/sharedStrings.xml><?xml version="1.0" encoding="utf-8"?>
<sst xmlns="http://schemas.openxmlformats.org/spreadsheetml/2006/main" count="110" uniqueCount="96">
  <si>
    <t>UNIVERSIDAD DEL TOLIMA - VICERRECTORÍA ACADÉMICA</t>
  </si>
  <si>
    <t>N°</t>
  </si>
  <si>
    <t>APELLIDO(S) Y NOMBRE(S)</t>
  </si>
  <si>
    <t>PERFIL DE LA CONVOCATORIA AL QUE ASPIRA</t>
  </si>
  <si>
    <t>UNIDAD ACADÉMICA</t>
  </si>
  <si>
    <t>PERFIL PROFESIONAL</t>
  </si>
  <si>
    <t>CUMPLIMIENTO DEL PERFIL Y DEMÁS REQUISITOS</t>
  </si>
  <si>
    <t>PUNTAJE</t>
  </si>
  <si>
    <t>OBSERVACIONES</t>
  </si>
  <si>
    <t>PREGRADO</t>
  </si>
  <si>
    <t>POSGRADO</t>
  </si>
  <si>
    <t>SI</t>
  </si>
  <si>
    <t>NO</t>
  </si>
  <si>
    <t>X</t>
  </si>
  <si>
    <t>TOTAL FORMACIÓN ACADÉMICA</t>
  </si>
  <si>
    <t>TOTAL EXPERIENCIA PROFESIONAL</t>
  </si>
  <si>
    <t>EXPERIENCIA DOCENTE</t>
  </si>
  <si>
    <t>TOTAL EXPERIENCIA DOCENTE</t>
  </si>
  <si>
    <t>PRODUCCIÓN INTELECTUAL</t>
  </si>
  <si>
    <t>TOTAL PRODUCCIÓN INTELECTUAL</t>
  </si>
  <si>
    <t>TOTAL PUNTOS HOJA DE VIDA</t>
  </si>
  <si>
    <t>IDEAD-04-2021</t>
  </si>
  <si>
    <t>MARIÑO JIMÉNEZ JUAN PABLO</t>
  </si>
  <si>
    <t>ADMNISTRADOR DE EMPRESAS U. EXTERNADO 31/08/1998</t>
  </si>
  <si>
    <t xml:space="preserve">INSTITUTO DE EDUCACIÓN A DISTANCIA </t>
  </si>
  <si>
    <t>C</t>
  </si>
  <si>
    <t>U N I V E R S I D A D  D E L  T O L I M A</t>
  </si>
  <si>
    <t>V I C E R R E C T O R Í A    A C A D É M I C A</t>
  </si>
  <si>
    <t>CONVOCATORIA 2021</t>
  </si>
  <si>
    <t>REQUERIMIENTO PROFESORES:</t>
  </si>
  <si>
    <t>CÓDIGO:</t>
  </si>
  <si>
    <t>FACULTAD:</t>
  </si>
  <si>
    <t>INSTITUTO DE EDUCACION A DISTANCIA</t>
  </si>
  <si>
    <t>EVALUACIÓN  DE LA HOJA DE VIDA (HASTA 40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</si>
  <si>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</si>
  <si>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</si>
  <si>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</si>
  <si>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</si>
  <si>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</si>
  <si>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</si>
  <si>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</si>
  <si>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</si>
  <si>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Mariño Jiménez Juan Pablo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</si>
  <si>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</si>
  <si>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</si>
  <si>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</si>
  <si>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</si>
  <si>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t xml:space="preserve">Administrador de Empresas Universidad Externado de Colombia 31/08/1998 </t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</si>
  <si>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</si>
  <si>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t>Especialista en Gerencia de Mercadero Universidad Externado de Colombia 6/10/2003</t>
  </si>
  <si>
    <r>
      <t xml:space="preserve">MAESTRÍAS 
</t>
    </r>
    <r>
      <rPr>
        <b/>
        <sz val="8"/>
        <rFont val="Arial"/>
        <family val="2"/>
      </rPr>
      <t>(3 PUNTOS)</t>
    </r>
  </si>
  <si>
    <t xml:space="preserve">Mágister en Administración de Empresas 3/05/2001 </t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</si>
  <si>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</si>
  <si>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 xml:space="preserve">Doctor en Gestión del Turismo Universidad de Occidente Mazatlán, Sinaloa 8/12/2015 </t>
  </si>
  <si>
    <t>EXPERIENCIA PROFESIONAL (HASTA 10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</si>
  <si>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</si>
  <si>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EXPERIENCIA DOCENTE (HASTA 10 PUNTOS)</t>
  </si>
  <si>
    <t>PRODUCCIÓN INTELECTUAL (HASTA 10 PUNTOS)</t>
  </si>
  <si>
    <t xml:space="preserve">AUTOMARKET 31/08/1998-25/02/20000
AYUDAMOS 07/04/2001 - 06/01/2002
U. EXTERNADO 15/07/2003 - 15/09/2003
F. SAN ANTONIO 24/02/2003 - 08/04/2003
GIMNASIO VERMONT 01/09/2003 - 16/09/2005 
LA FONT 02/05/2005 - 31/07/2006
HOSPITAL S. JOSÉ 15/11/2003 - 14/05/2006
SEGURO SOCIAL 01/05/2006
SEGURO SOCIAL 01/12/2006 - 31/05/2007
SEGURO SOCIAL 01/06/2007 - 30/11/2007
EAN 28/02/2018 - 30/06/2018
MIN. COMERCIO 16/05/2019 - 31/12/2019
UAN 
PROYECTO "SOSTENIBILIDAD EN LAS CADENAS DE VALOR DEL TURISMO" 02/01/2018 - 30/06/2019 
PROYECTO "LA CADENA DE VALOR DEL TURISMO SOL Y PLAYA" 05/03/2016 - 20/12/2017
</t>
  </si>
  <si>
    <t xml:space="preserve">Un profesional en el área de las ciencias económicas y administrativas. Con doctorado o maestría con énfasis en el área del turismo. Con producción académica e investigativa en el área. Experiencia en docencia universitaria mínima de dos años y experiencia profesional mínima de un año. </t>
  </si>
  <si>
    <t>ESPECIALISTA EN GERENCIA DE MERCADEO UNIVERSIDAD EXTERNADO DE COLOMBIA 6/10/2003 
 MAGISTER EN ADMINISTRACIÓN DE EMPRESAS  UNIVERSIDAD EXTERNADO DE COLOMBIA 3/05/2001 
DOCTOR EN GESTIÓN DEL TURISMO 
UNIVERSIDAD DE OCCIDENTE 8/12/2015</t>
  </si>
  <si>
    <t xml:space="preserve">CÁTEDRA 
F. UNIVERSITARIA LOS LIBERTADORES
23/07/2007 - 30/12/2007
21/01/2008 - 04/03/2008
U. AGUSTINIANA 
01/08/2018 - 30/11/2018 6 HRS SEMANALES
18/04/2017 - 30/05/2017 7 HRAS SEMANALES
U. ANTIOQUIA
3/05/2021 - 31/08/2021 40 HRS SEMANALES
2/09/2019 - 31/12/2019 4 HRAS SEMANALES
04/08/2017 - 31/10/2017 
16/09/2016 - 31/12/2016
10/04/2016 - 31/05/2021
TIEMPO COMPLETO
F. UNIVERSITARIA LOS LIBERTADORES 
05/05/2008 - 14/12/2008
19/01/2009 - 13/12/2009
15/01/2010 - 22/12/2010
12/01/2011 - 20/12/2011
19/01/2012 - 02/07/2012
18/08/2017 - 02/12/2017
U. DE LA SALLE 
07/03/2012 - 31/12/2012 
03/07/2012 - 27/01/2013
UAN 
01/01/2016 - 30/12/2016
01/01/2017 - 30/12/2017
02/01/2018 - 30/12/2018
02/01/2019 - 30/12/2019
02/01/2020 - 30/12/2020
04/01/2021 - 02/09/2021
</t>
  </si>
  <si>
    <t xml:space="preserve">En la producción intelectual, se relacionan los siguientes Articulos:
 1). La accidentalidad laboral como factor de productividad y competitividad de las naciones, Revista Espacios, autores: 4 PUNTOS: 0,5 no se encuentra la revista categoría
2). Medición de la Estructura de la Gobernanza del Sector Eléctrico Colombiano, Revista: de Métodos Cuantitativos para la Economía y la Empresa - Autores: 4 ,PUNTOS: 2 
3). PERCEPCIÓN DE SEGURIDAD DEL TURISMO EXTRANJERO QUE ARRIBA EN CASAS RODANTES A PLAYAS DE MAZATLÁN (SINALOA), REVISTA:C Turismo y SociedadAUTORES:Flores, S., Mariño, J., León, M. y Liz,A. PUNTOS: 1 
4) SOSTENIBILIDAD VERSUS SUSTENTABILIDAD. Una propuesta integradora que desvirtúa su uso homólogo, REVISTA : B OPCIÓN, AUTORES: Juan Pablo Mariño Jiménez, Silvestre Flores Gamboa, Jorge Bonilla PUNTOS: 2
5). Capacidades estratégicas en instituciones de educación para el trabajo y desarrollo humano de Bogotá, Colombia, REVISTA: B ESPACIOS, AUTORES: BAEZ PALENCIA, Diego A., MARIÑO JIMÉNEZ, Juan PARRA MORENO, LÓPEZ BARRAZA, Lydia M, PUNTOS: 1
6)-Análisis empírico de la competitividad para tres destinos tradicionales de sol y playa en Colombia ,  REVISTA: B ESPACIOS, AUTORES: JUAN PABLO MARINO JIMENEZ, GISELLE VIVIANA PINOCHET SANCHEZ, NATALIA LANDINEZ FONSECA, PUNTOS: 1
7) - Bahía de Altata, Navolato - Nuevo modelo de desarrollo turístico sostenible, REVISTA: 3C empresa, NO ESTÁ CATEGORIZADA, AUTORES: JUAN PABLO MARINO JIMENEZ, PUNTOS: 0,5
8). INFLUJO DE LAS ALERTAS DE VIAJE EN UN CONTEXTO DE INSEGURIDAD INTERNACIONAL El caso de Mazatlán, Sinaloa (México), REVISTA: Estudios y perspectivas del turismo, NO ESTÁ CATEGORIZADA, AUTORES:  JUAN PABLO MARINO JIMENEZ, PUNTOS: 0,5 
9). LA CADENA DE VALOR DEL TURISMO, UN ABORDAJE TEÓRICO-CONCEPTUAL EN ALGUNOS PAÍSES DE IBEROAMÉRICA Y EL CARIBE, REVISTA; Ciencia desde el occidente, NO ESTÁ CATEGORIZADA, AUTORES: JUAN PABLO MARINO JIMENEZ, GISELLE VIVIANA PINOCHET SANCHEZ, PUNTOS :0,5 
10) Medical tourism as a way to strengthen the Health Sector and its implications in the Regional Economy, Case Study: City of Bucaramanga and its Metropolitan Área, Colombia, REVISTA: TIPO B - ESPACIOS, AUTORES; JUAN PABLO MARINO JIMENEZ, GISELLE VIVIANA PINOCHET SANCHEZ, PUNTOS : 2
                                                                                                                                                                                                     TIENE MÁS PRODUCCIÓN PERO YA ALCANZÓ EL MÁXIMO DE PUNTAJE  </t>
  </si>
  <si>
    <t>PROPUESTA DE INVESTIGACIÓN-CREACIÓN (MÁXIMO HASTA 30 PUNTOS)</t>
  </si>
  <si>
    <t>PROPUESTA DE INVESTIGACIÓN 
(HASTA 30 PUNTOS)</t>
  </si>
  <si>
    <t>LÍMITES DE LOS VALORES</t>
  </si>
  <si>
    <t>JURADO 1</t>
  </si>
  <si>
    <t>JURADO 2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</si>
  <si>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</si>
  <si>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</si>
  <si>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</si>
  <si>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</si>
  <si>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</si>
  <si>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6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</si>
  <si>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</si>
  <si>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t>0   –   5</t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</si>
  <si>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</si>
  <si>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</si>
  <si>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</si>
  <si>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</si>
  <si>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 xml:space="preserve">TOTAL PROPUESTA DE INVESTIGACIÓN-CREACIÓN </t>
  </si>
  <si>
    <t>DISERTACIÓN ORAL - COMPTENCIA ACADÉMICA Y PEDAGÓGICA
(HASTA 30 PUNTOS)</t>
  </si>
  <si>
    <t>Plan de clase (diferencia entre saber hacer, saber valorar, ser, comprometerse y desempeñarse: conocimiento, objetivos, metodología, evaluación y recursos)</t>
  </si>
  <si>
    <t>0   a   10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</si>
  <si>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</si>
  <si>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</si>
  <si>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</si>
  <si>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DISERTACIÓN ORAL - COMPTENCIA ACADÉMICA Y PEDAGÓGICA</t>
  </si>
  <si>
    <t>RESULTADO FINAL</t>
  </si>
  <si>
    <t>TOTAL PUNTOS PROPUESTA DE INVESTIGACIÓN-CREACIÓN</t>
  </si>
  <si>
    <t>PRESENTÓ PRUEBA PSICOTÉCNICA</t>
  </si>
  <si>
    <t>PUNTAJE TOTAL</t>
  </si>
  <si>
    <t>PRESELECCIONADO:</t>
  </si>
  <si>
    <t>SI     X</t>
  </si>
  <si>
    <t>ELEGIBLE</t>
  </si>
  <si>
    <t>EVALUACIÓN DE LAS PRUEBAS ACADÉMICAS Y SUSTENTACIÓN PROPUESTAS
DE LOS ASPIRANTES AL CÓDIGO DE CONCURSO- 04-2021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</si>
</sst>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_-* #,##0.00_-;\-* #,##0.00_-;_-* &quot;-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  <scheme val="minor"/>
    </font>
    <font>
      <b/>
      <sz val="13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36">
    <xf numFmtId="0" fontId="0" fillId="0" borderId="0" xfId="0"/>
    <xf numFmtId="0" fontId="5" fillId="2" borderId="5" xfId="2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4" fontId="4" fillId="0" borderId="8" xfId="3" applyNumberFormat="1" applyFont="1" applyBorder="1" applyAlignment="1" applyProtection="1">
      <alignment vertical="center" wrapText="1"/>
      <protection locked="0"/>
    </xf>
    <xf numFmtId="4" fontId="4" fillId="0" borderId="9" xfId="3" applyNumberFormat="1" applyFont="1" applyBorder="1" applyAlignment="1" applyProtection="1">
      <alignment vertical="center" wrapText="1"/>
      <protection locked="0"/>
    </xf>
    <xf numFmtId="4" fontId="4" fillId="0" borderId="0" xfId="3" applyNumberFormat="1" applyFont="1" applyAlignment="1" applyProtection="1">
      <alignment vertical="center" wrapText="1"/>
      <protection locked="0"/>
    </xf>
    <xf numFmtId="4" fontId="4" fillId="0" borderId="13" xfId="3" applyNumberFormat="1" applyFont="1" applyBorder="1" applyAlignment="1" applyProtection="1">
      <alignment vertical="center" wrapText="1"/>
      <protection locked="0"/>
    </xf>
    <xf numFmtId="4" fontId="2" fillId="0" borderId="0" xfId="3" applyNumberFormat="1" applyAlignment="1">
      <alignment vertical="center"/>
    </xf>
    <xf numFmtId="3" fontId="3" fillId="0" borderId="14" xfId="3" applyNumberFormat="1" applyFont="1" applyBorder="1" applyAlignment="1">
      <alignment horizontal="left" vertical="center"/>
    </xf>
    <xf numFmtId="4" fontId="3" fillId="0" borderId="1" xfId="3" applyNumberFormat="1" applyFont="1" applyBorder="1" applyAlignment="1">
      <alignment horizontal="left" vertical="center"/>
    </xf>
    <xf numFmtId="4" fontId="4" fillId="0" borderId="1" xfId="3" applyNumberFormat="1" applyFont="1" applyBorder="1" applyAlignment="1">
      <alignment horizontal="center" vertical="center"/>
    </xf>
    <xf numFmtId="4" fontId="4" fillId="0" borderId="15" xfId="3" applyNumberFormat="1" applyFont="1" applyBorder="1" applyAlignment="1">
      <alignment horizontal="center" vertical="center"/>
    </xf>
    <xf numFmtId="4" fontId="4" fillId="0" borderId="17" xfId="3" applyNumberFormat="1" applyFont="1" applyBorder="1" applyAlignment="1">
      <alignment horizontal="center" vertical="center" wrapText="1"/>
    </xf>
    <xf numFmtId="4" fontId="4" fillId="0" borderId="24" xfId="3" applyNumberFormat="1" applyFont="1" applyBorder="1" applyAlignment="1">
      <alignment horizontal="center" vertical="center" wrapText="1"/>
    </xf>
    <xf numFmtId="4" fontId="2" fillId="0" borderId="31" xfId="4" applyNumberFormat="1" applyFont="1" applyFill="1" applyBorder="1" applyAlignment="1" applyProtection="1">
      <alignment horizontal="center" vertical="center" wrapText="1"/>
    </xf>
    <xf numFmtId="4" fontId="2" fillId="0" borderId="30" xfId="4" applyNumberFormat="1" applyFont="1" applyFill="1" applyBorder="1" applyAlignment="1" applyProtection="1">
      <alignment horizontal="center" vertical="center" wrapText="1"/>
    </xf>
    <xf numFmtId="4" fontId="2" fillId="0" borderId="32" xfId="4" applyNumberFormat="1" applyFont="1" applyFill="1" applyBorder="1" applyAlignment="1" applyProtection="1">
      <alignment horizontal="center" vertical="center" wrapText="1"/>
    </xf>
    <xf numFmtId="4" fontId="2" fillId="0" borderId="33" xfId="4" applyNumberFormat="1" applyFont="1" applyFill="1" applyBorder="1" applyAlignment="1" applyProtection="1">
      <alignment horizontal="center" vertical="center" wrapText="1"/>
    </xf>
    <xf numFmtId="4" fontId="2" fillId="0" borderId="0" xfId="4" applyNumberFormat="1" applyFont="1" applyFill="1" applyBorder="1" applyAlignment="1" applyProtection="1">
      <alignment horizontal="center" vertical="center" wrapText="1"/>
    </xf>
    <xf numFmtId="4" fontId="16" fillId="0" borderId="34" xfId="4" applyNumberFormat="1" applyFont="1" applyFill="1" applyBorder="1" applyAlignment="1" applyProtection="1">
      <alignment horizontal="center" vertical="center" wrapText="1"/>
    </xf>
    <xf numFmtId="3" fontId="17" fillId="0" borderId="12" xfId="3" applyNumberFormat="1" applyFont="1" applyBorder="1" applyAlignment="1">
      <alignment vertical="center"/>
    </xf>
    <xf numFmtId="4" fontId="2" fillId="0" borderId="13" xfId="3" applyNumberFormat="1" applyBorder="1" applyAlignment="1">
      <alignment vertical="center"/>
    </xf>
    <xf numFmtId="4" fontId="3" fillId="0" borderId="35" xfId="3" applyNumberFormat="1" applyFont="1" applyBorder="1" applyAlignment="1">
      <alignment horizontal="center" vertical="center"/>
    </xf>
    <xf numFmtId="4" fontId="2" fillId="0" borderId="36" xfId="3" applyNumberFormat="1" applyBorder="1" applyAlignment="1">
      <alignment horizontal="center" vertical="center"/>
    </xf>
    <xf numFmtId="4" fontId="2" fillId="0" borderId="12" xfId="3" applyNumberFormat="1" applyBorder="1" applyAlignment="1">
      <alignment horizontal="center" vertical="center"/>
    </xf>
    <xf numFmtId="4" fontId="4" fillId="0" borderId="35" xfId="3" applyNumberFormat="1" applyFont="1" applyBorder="1" applyAlignment="1" applyProtection="1">
      <alignment horizontal="center" vertical="center"/>
      <protection locked="0"/>
    </xf>
    <xf numFmtId="3" fontId="4" fillId="0" borderId="12" xfId="3" applyNumberFormat="1" applyFont="1" applyBorder="1" applyAlignment="1">
      <alignment vertical="center"/>
    </xf>
    <xf numFmtId="0" fontId="2" fillId="0" borderId="0" xfId="3"/>
    <xf numFmtId="4" fontId="4" fillId="0" borderId="13" xfId="3" applyNumberFormat="1" applyFont="1" applyBorder="1" applyAlignment="1" applyProtection="1">
      <alignment horizontal="center" vertical="center"/>
      <protection locked="0"/>
    </xf>
    <xf numFmtId="4" fontId="2" fillId="0" borderId="16" xfId="3" applyNumberFormat="1" applyBorder="1" applyAlignment="1" applyProtection="1">
      <alignment horizontal="justify" vertical="center"/>
      <protection locked="0"/>
    </xf>
    <xf numFmtId="4" fontId="2" fillId="0" borderId="16" xfId="3" applyNumberFormat="1" applyBorder="1" applyAlignment="1" applyProtection="1">
      <alignment horizontal="justify" vertical="center" wrapText="1"/>
      <protection locked="0"/>
    </xf>
    <xf numFmtId="4" fontId="3" fillId="0" borderId="12" xfId="3" applyNumberFormat="1" applyFont="1" applyBorder="1" applyAlignment="1">
      <alignment horizontal="left" vertical="center" wrapText="1"/>
    </xf>
    <xf numFmtId="4" fontId="3" fillId="0" borderId="0" xfId="3" applyNumberFormat="1" applyFont="1" applyAlignment="1">
      <alignment horizontal="left" vertical="center" wrapText="1"/>
    </xf>
    <xf numFmtId="4" fontId="2" fillId="0" borderId="0" xfId="3" applyNumberFormat="1" applyAlignment="1">
      <alignment horizontal="center" vertical="center"/>
    </xf>
    <xf numFmtId="4" fontId="2" fillId="0" borderId="0" xfId="3" applyNumberFormat="1" applyAlignment="1">
      <alignment horizontal="justify" vertical="center" wrapText="1"/>
    </xf>
    <xf numFmtId="4" fontId="4" fillId="0" borderId="13" xfId="3" applyNumberFormat="1" applyFont="1" applyBorder="1" applyAlignment="1">
      <alignment horizontal="center" vertical="center"/>
    </xf>
    <xf numFmtId="4" fontId="4" fillId="0" borderId="37" xfId="3" applyNumberFormat="1" applyFont="1" applyBorder="1" applyAlignment="1">
      <alignment horizontal="center" vertical="center" wrapText="1"/>
    </xf>
    <xf numFmtId="3" fontId="18" fillId="0" borderId="12" xfId="3" applyNumberFormat="1" applyFont="1" applyBorder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165" fontId="4" fillId="0" borderId="35" xfId="1" applyNumberFormat="1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/>
    <xf numFmtId="2" fontId="10" fillId="0" borderId="0" xfId="0" applyNumberFormat="1" applyFont="1"/>
    <xf numFmtId="3" fontId="4" fillId="0" borderId="12" xfId="3" applyNumberFormat="1" applyFont="1" applyBorder="1" applyAlignment="1">
      <alignment horizontal="center" vertical="center"/>
    </xf>
    <xf numFmtId="4" fontId="4" fillId="0" borderId="0" xfId="3" applyNumberFormat="1" applyFont="1" applyAlignment="1">
      <alignment horizontal="center" vertical="center"/>
    </xf>
    <xf numFmtId="3" fontId="2" fillId="0" borderId="12" xfId="3" applyNumberFormat="1" applyBorder="1" applyAlignment="1">
      <alignment vertical="center"/>
    </xf>
    <xf numFmtId="4" fontId="4" fillId="0" borderId="13" xfId="3" applyNumberFormat="1" applyFont="1" applyBorder="1" applyAlignment="1">
      <alignment vertical="center"/>
    </xf>
    <xf numFmtId="4" fontId="2" fillId="0" borderId="1" xfId="3" applyNumberFormat="1" applyBorder="1" applyAlignment="1">
      <alignment vertical="center"/>
    </xf>
    <xf numFmtId="4" fontId="19" fillId="5" borderId="41" xfId="3" applyNumberFormat="1" applyFont="1" applyFill="1" applyBorder="1" applyAlignment="1">
      <alignment horizontal="center" vertical="center"/>
    </xf>
    <xf numFmtId="3" fontId="2" fillId="0" borderId="0" xfId="3" applyNumberFormat="1" applyAlignment="1">
      <alignment vertical="center"/>
    </xf>
    <xf numFmtId="4" fontId="4" fillId="0" borderId="0" xfId="3" applyNumberFormat="1" applyFont="1" applyAlignment="1">
      <alignment vertical="center"/>
    </xf>
    <xf numFmtId="0" fontId="7" fillId="0" borderId="0" xfId="0" applyFont="1"/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4" fillId="0" borderId="0" xfId="3" applyNumberFormat="1" applyFont="1" applyAlignment="1">
      <alignment horizontal="center" vertical="center" wrapText="1"/>
    </xf>
    <xf numFmtId="0" fontId="26" fillId="0" borderId="0" xfId="0" applyFont="1"/>
    <xf numFmtId="4" fontId="28" fillId="0" borderId="4" xfId="3" applyNumberFormat="1" applyFont="1" applyBorder="1" applyAlignment="1">
      <alignment horizontal="center" vertical="center" wrapText="1"/>
    </xf>
    <xf numFmtId="4" fontId="4" fillId="0" borderId="4" xfId="3" applyNumberFormat="1" applyFont="1" applyBorder="1" applyAlignment="1">
      <alignment horizontal="center" vertical="center" wrapText="1"/>
    </xf>
    <xf numFmtId="4" fontId="4" fillId="0" borderId="42" xfId="3" applyNumberFormat="1" applyFont="1" applyBorder="1" applyAlignment="1">
      <alignment horizontal="center" vertical="center" wrapText="1"/>
    </xf>
    <xf numFmtId="3" fontId="4" fillId="0" borderId="4" xfId="3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4" fontId="4" fillId="0" borderId="4" xfId="3" applyNumberFormat="1" applyFont="1" applyBorder="1" applyAlignment="1" applyProtection="1">
      <alignment horizontal="center" vertical="center"/>
      <protection locked="0"/>
    </xf>
    <xf numFmtId="4" fontId="4" fillId="0" borderId="0" xfId="3" applyNumberFormat="1" applyFont="1" applyAlignment="1" applyProtection="1">
      <alignment horizontal="center" vertical="center"/>
      <protection locked="0"/>
    </xf>
    <xf numFmtId="4" fontId="4" fillId="0" borderId="4" xfId="3" applyNumberFormat="1" applyFont="1" applyBorder="1" applyAlignment="1">
      <alignment horizontal="center" vertical="center"/>
    </xf>
    <xf numFmtId="4" fontId="3" fillId="0" borderId="5" xfId="3" applyNumberFormat="1" applyFont="1" applyBorder="1" applyAlignment="1" applyProtection="1">
      <alignment horizontal="center" vertical="center"/>
      <protection locked="0"/>
    </xf>
    <xf numFmtId="4" fontId="3" fillId="0" borderId="0" xfId="3" applyNumberFormat="1" applyFont="1" applyAlignment="1" applyProtection="1">
      <alignment horizontal="center" vertical="center"/>
      <protection locked="0"/>
    </xf>
    <xf numFmtId="4" fontId="3" fillId="0" borderId="0" xfId="3" applyNumberFormat="1" applyFont="1" applyAlignment="1">
      <alignment horizontal="center" vertical="center"/>
    </xf>
    <xf numFmtId="4" fontId="18" fillId="0" borderId="0" xfId="3" applyNumberFormat="1" applyFont="1" applyAlignment="1">
      <alignment vertical="center" wrapText="1"/>
    </xf>
    <xf numFmtId="4" fontId="3" fillId="0" borderId="43" xfId="3" applyNumberFormat="1" applyFont="1" applyBorder="1" applyAlignment="1">
      <alignment horizontal="center" vertical="center"/>
    </xf>
    <xf numFmtId="4" fontId="18" fillId="0" borderId="44" xfId="3" applyNumberFormat="1" applyFont="1" applyBorder="1" applyAlignment="1">
      <alignment horizontal="center" vertical="center"/>
    </xf>
    <xf numFmtId="4" fontId="28" fillId="0" borderId="45" xfId="3" applyNumberFormat="1" applyFont="1" applyBorder="1" applyAlignment="1">
      <alignment horizontal="center" vertical="center" wrapText="1"/>
    </xf>
    <xf numFmtId="4" fontId="4" fillId="0" borderId="45" xfId="3" applyNumberFormat="1" applyFont="1" applyBorder="1" applyAlignment="1">
      <alignment horizontal="center" vertical="center" wrapText="1"/>
    </xf>
    <xf numFmtId="4" fontId="4" fillId="0" borderId="0" xfId="3" applyNumberFormat="1" applyFont="1" applyAlignment="1" applyProtection="1">
      <alignment horizontal="center" vertical="center" wrapText="1"/>
      <protection locked="0"/>
    </xf>
    <xf numFmtId="3" fontId="4" fillId="0" borderId="46" xfId="3" applyNumberFormat="1" applyFont="1" applyBorder="1" applyAlignment="1">
      <alignment horizontal="center" vertical="center"/>
    </xf>
    <xf numFmtId="4" fontId="3" fillId="0" borderId="50" xfId="3" applyNumberFormat="1" applyFont="1" applyBorder="1" applyAlignment="1">
      <alignment horizontal="center" vertical="center"/>
    </xf>
    <xf numFmtId="4" fontId="4" fillId="0" borderId="36" xfId="3" applyNumberFormat="1" applyFont="1" applyBorder="1" applyAlignment="1" applyProtection="1">
      <alignment horizontal="center" vertical="center" wrapText="1"/>
      <protection locked="0"/>
    </xf>
    <xf numFmtId="4" fontId="4" fillId="0" borderId="51" xfId="3" applyNumberFormat="1" applyFont="1" applyBorder="1" applyAlignment="1">
      <alignment horizontal="center" vertical="center"/>
    </xf>
    <xf numFmtId="3" fontId="4" fillId="0" borderId="52" xfId="3" applyNumberFormat="1" applyFont="1" applyBorder="1" applyAlignment="1">
      <alignment horizontal="center" vertical="center"/>
    </xf>
    <xf numFmtId="4" fontId="3" fillId="0" borderId="54" xfId="3" applyNumberFormat="1" applyFont="1" applyBorder="1" applyAlignment="1">
      <alignment horizontal="center" vertical="center"/>
    </xf>
    <xf numFmtId="4" fontId="4" fillId="0" borderId="55" xfId="3" applyNumberFormat="1" applyFont="1" applyBorder="1" applyAlignment="1" applyProtection="1">
      <alignment horizontal="center" vertical="center" wrapText="1"/>
      <protection locked="0"/>
    </xf>
    <xf numFmtId="3" fontId="4" fillId="0" borderId="56" xfId="3" applyNumberFormat="1" applyFont="1" applyBorder="1" applyAlignment="1">
      <alignment horizontal="center" vertical="center"/>
    </xf>
    <xf numFmtId="4" fontId="3" fillId="0" borderId="60" xfId="3" applyNumberFormat="1" applyFont="1" applyBorder="1" applyAlignment="1">
      <alignment horizontal="center" vertical="center"/>
    </xf>
    <xf numFmtId="4" fontId="4" fillId="0" borderId="60" xfId="3" applyNumberFormat="1" applyFont="1" applyBorder="1" applyAlignment="1" applyProtection="1">
      <alignment horizontal="center" vertical="center" wrapText="1"/>
      <protection locked="0"/>
    </xf>
    <xf numFmtId="4" fontId="3" fillId="0" borderId="0" xfId="3" applyNumberFormat="1" applyFont="1" applyAlignment="1">
      <alignment vertical="center" wrapText="1"/>
    </xf>
    <xf numFmtId="4" fontId="18" fillId="0" borderId="37" xfId="3" applyNumberFormat="1" applyFont="1" applyBorder="1" applyAlignment="1">
      <alignment horizontal="center" vertical="center"/>
    </xf>
    <xf numFmtId="4" fontId="18" fillId="0" borderId="0" xfId="3" applyNumberFormat="1" applyFont="1" applyAlignment="1">
      <alignment horizontal="left" vertical="center"/>
    </xf>
    <xf numFmtId="4" fontId="18" fillId="0" borderId="43" xfId="3" applyNumberFormat="1" applyFont="1" applyBorder="1" applyAlignment="1">
      <alignment horizontal="center" vertical="center"/>
    </xf>
    <xf numFmtId="4" fontId="18" fillId="0" borderId="64" xfId="3" applyNumberFormat="1" applyFont="1" applyBorder="1" applyAlignment="1">
      <alignment horizontal="center" vertical="center"/>
    </xf>
    <xf numFmtId="4" fontId="18" fillId="0" borderId="68" xfId="3" applyNumberFormat="1" applyFont="1" applyBorder="1" applyAlignment="1">
      <alignment horizontal="center" vertical="center"/>
    </xf>
    <xf numFmtId="4" fontId="18" fillId="0" borderId="69" xfId="3" applyNumberFormat="1" applyFont="1" applyBorder="1" applyAlignment="1">
      <alignment horizontal="center" vertical="center"/>
    </xf>
    <xf numFmtId="4" fontId="18" fillId="0" borderId="72" xfId="3" applyNumberFormat="1" applyFont="1" applyBorder="1" applyAlignment="1">
      <alignment vertical="center"/>
    </xf>
    <xf numFmtId="4" fontId="18" fillId="0" borderId="73" xfId="3" applyNumberFormat="1" applyFont="1" applyBorder="1" applyAlignment="1">
      <alignment vertical="center"/>
    </xf>
    <xf numFmtId="4" fontId="16" fillId="0" borderId="1" xfId="3" applyNumberFormat="1" applyFont="1" applyBorder="1" applyAlignment="1">
      <alignment horizontal="center" vertical="center"/>
    </xf>
    <xf numFmtId="4" fontId="16" fillId="0" borderId="1" xfId="3" applyNumberFormat="1" applyFont="1" applyBorder="1" applyAlignment="1">
      <alignment horizontal="left" vertical="center"/>
    </xf>
    <xf numFmtId="4" fontId="16" fillId="0" borderId="75" xfId="4" applyNumberFormat="1" applyFont="1" applyFill="1" applyBorder="1" applyAlignment="1" applyProtection="1">
      <alignment horizontal="center" vertical="center"/>
    </xf>
    <xf numFmtId="4" fontId="16" fillId="0" borderId="41" xfId="4" applyNumberFormat="1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5" fillId="0" borderId="56" xfId="2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vertical="center" wrapText="1"/>
    </xf>
    <xf numFmtId="0" fontId="6" fillId="3" borderId="57" xfId="2" applyFont="1" applyFill="1" applyBorder="1" applyAlignment="1">
      <alignment vertical="center" wrapText="1"/>
    </xf>
    <xf numFmtId="0" fontId="23" fillId="0" borderId="57" xfId="0" applyFont="1" applyFill="1" applyBorder="1" applyAlignment="1">
      <alignment horizontal="center" vertical="center"/>
    </xf>
    <xf numFmtId="4" fontId="23" fillId="0" borderId="57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6" fillId="3" borderId="57" xfId="2" applyFont="1" applyFill="1" applyBorder="1" applyAlignment="1">
      <alignment horizontal="justify" vertical="center" wrapText="1"/>
    </xf>
    <xf numFmtId="0" fontId="31" fillId="0" borderId="0" xfId="0" applyFont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5" fillId="2" borderId="76" xfId="2" applyFont="1" applyFill="1" applyBorder="1" applyAlignment="1">
      <alignment horizontal="center" vertical="center" wrapText="1"/>
    </xf>
    <xf numFmtId="0" fontId="5" fillId="2" borderId="5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2" fontId="5" fillId="2" borderId="2" xfId="2" applyNumberFormat="1" applyFont="1" applyFill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4" fontId="4" fillId="0" borderId="29" xfId="3" applyNumberFormat="1" applyFont="1" applyBorder="1" applyAlignment="1" applyProtection="1">
      <alignment horizontal="justify" vertical="center" wrapText="1"/>
      <protection locked="0"/>
    </xf>
    <xf numFmtId="4" fontId="4" fillId="0" borderId="30" xfId="3" applyNumberFormat="1" applyFont="1" applyBorder="1" applyAlignment="1" applyProtection="1">
      <alignment horizontal="justify" vertical="center" wrapText="1"/>
      <protection locked="0"/>
    </xf>
    <xf numFmtId="4" fontId="2" fillId="0" borderId="31" xfId="4" applyNumberFormat="1" applyFont="1" applyFill="1" applyBorder="1" applyAlignment="1" applyProtection="1">
      <alignment horizontal="center" vertical="center" wrapText="1"/>
    </xf>
    <xf numFmtId="4" fontId="2" fillId="0" borderId="30" xfId="4" applyNumberFormat="1" applyFont="1" applyFill="1" applyBorder="1" applyAlignment="1" applyProtection="1">
      <alignment horizontal="center" vertical="center" wrapText="1"/>
    </xf>
    <xf numFmtId="4" fontId="19" fillId="5" borderId="38" xfId="3" applyNumberFormat="1" applyFont="1" applyFill="1" applyBorder="1" applyAlignment="1">
      <alignment horizontal="center" vertical="center"/>
    </xf>
    <xf numFmtId="4" fontId="19" fillId="5" borderId="39" xfId="3" applyNumberFormat="1" applyFont="1" applyFill="1" applyBorder="1" applyAlignment="1">
      <alignment horizontal="center" vertical="center"/>
    </xf>
    <xf numFmtId="4" fontId="19" fillId="5" borderId="40" xfId="3" applyNumberFormat="1" applyFont="1" applyFill="1" applyBorder="1" applyAlignment="1">
      <alignment horizontal="center" vertical="center"/>
    </xf>
    <xf numFmtId="4" fontId="4" fillId="0" borderId="14" xfId="3" applyNumberFormat="1" applyFont="1" applyBorder="1" applyAlignment="1">
      <alignment horizontal="center" vertical="center" wrapText="1"/>
    </xf>
    <xf numFmtId="4" fontId="4" fillId="0" borderId="15" xfId="3" applyNumberFormat="1" applyFont="1" applyBorder="1" applyAlignment="1">
      <alignment horizontal="center" vertical="center" wrapText="1"/>
    </xf>
    <xf numFmtId="4" fontId="21" fillId="0" borderId="14" xfId="3" applyNumberFormat="1" applyFont="1" applyBorder="1" applyAlignment="1" applyProtection="1">
      <alignment horizontal="justify" vertical="center" wrapText="1"/>
      <protection locked="0"/>
    </xf>
    <xf numFmtId="4" fontId="21" fillId="0" borderId="1" xfId="3" applyNumberFormat="1" applyFont="1" applyBorder="1" applyAlignment="1" applyProtection="1">
      <alignment horizontal="justify" vertical="center" wrapText="1"/>
      <protection locked="0"/>
    </xf>
    <xf numFmtId="4" fontId="21" fillId="0" borderId="15" xfId="3" applyNumberFormat="1" applyFont="1" applyBorder="1" applyAlignment="1" applyProtection="1">
      <alignment horizontal="justify" vertical="center" wrapText="1"/>
      <protection locked="0"/>
    </xf>
    <xf numFmtId="3" fontId="18" fillId="4" borderId="16" xfId="3" applyNumberFormat="1" applyFont="1" applyFill="1" applyBorder="1" applyAlignment="1">
      <alignment horizontal="center" vertical="center"/>
    </xf>
    <xf numFmtId="3" fontId="18" fillId="4" borderId="10" xfId="3" applyNumberFormat="1" applyFont="1" applyFill="1" applyBorder="1" applyAlignment="1">
      <alignment horizontal="center" vertical="center"/>
    </xf>
    <xf numFmtId="3" fontId="18" fillId="4" borderId="11" xfId="3" applyNumberFormat="1" applyFont="1" applyFill="1" applyBorder="1" applyAlignment="1">
      <alignment horizontal="center" vertical="center"/>
    </xf>
    <xf numFmtId="3" fontId="19" fillId="0" borderId="16" xfId="3" applyNumberFormat="1" applyFont="1" applyBorder="1" applyAlignment="1">
      <alignment horizontal="center" vertical="center"/>
    </xf>
    <xf numFmtId="3" fontId="19" fillId="0" borderId="10" xfId="3" applyNumberFormat="1" applyFont="1" applyBorder="1" applyAlignment="1">
      <alignment horizontal="center" vertical="center"/>
    </xf>
    <xf numFmtId="3" fontId="19" fillId="0" borderId="11" xfId="3" applyNumberFormat="1" applyFont="1" applyBorder="1" applyAlignment="1">
      <alignment horizontal="center" vertical="center"/>
    </xf>
    <xf numFmtId="4" fontId="22" fillId="0" borderId="14" xfId="3" applyNumberFormat="1" applyFont="1" applyBorder="1" applyAlignment="1" applyProtection="1">
      <alignment horizontal="justify" vertical="center" wrapText="1"/>
      <protection locked="0"/>
    </xf>
    <xf numFmtId="4" fontId="22" fillId="0" borderId="1" xfId="3" applyNumberFormat="1" applyFont="1" applyBorder="1" applyAlignment="1" applyProtection="1">
      <alignment horizontal="justify" vertical="center" wrapText="1"/>
      <protection locked="0"/>
    </xf>
    <xf numFmtId="4" fontId="22" fillId="0" borderId="15" xfId="3" applyNumberFormat="1" applyFont="1" applyBorder="1" applyAlignment="1" applyProtection="1">
      <alignment horizontal="justify" vertical="center" wrapText="1"/>
      <protection locked="0"/>
    </xf>
    <xf numFmtId="4" fontId="4" fillId="0" borderId="16" xfId="3" applyNumberFormat="1" applyFont="1" applyBorder="1" applyAlignment="1">
      <alignment horizontal="center" vertical="center" wrapText="1"/>
    </xf>
    <xf numFmtId="4" fontId="4" fillId="0" borderId="11" xfId="3" applyNumberFormat="1" applyFont="1" applyBorder="1" applyAlignment="1">
      <alignment horizontal="center" vertical="center" wrapText="1"/>
    </xf>
    <xf numFmtId="4" fontId="18" fillId="0" borderId="12" xfId="3" applyNumberFormat="1" applyFont="1" applyBorder="1" applyAlignment="1">
      <alignment horizontal="center" vertical="center"/>
    </xf>
    <xf numFmtId="4" fontId="18" fillId="0" borderId="0" xfId="3" applyNumberFormat="1" applyFont="1" applyAlignment="1">
      <alignment horizontal="center" vertical="center"/>
    </xf>
    <xf numFmtId="4" fontId="18" fillId="0" borderId="13" xfId="3" applyNumberFormat="1" applyFont="1" applyBorder="1" applyAlignment="1">
      <alignment horizontal="center" vertical="center"/>
    </xf>
    <xf numFmtId="4" fontId="2" fillId="0" borderId="14" xfId="3" applyNumberFormat="1" applyBorder="1" applyAlignment="1" applyProtection="1">
      <alignment horizontal="justify" vertical="center" wrapText="1"/>
      <protection locked="0"/>
    </xf>
    <xf numFmtId="4" fontId="2" fillId="0" borderId="1" xfId="3" applyNumberFormat="1" applyBorder="1" applyAlignment="1" applyProtection="1">
      <alignment horizontal="justify" vertical="center" wrapText="1"/>
      <protection locked="0"/>
    </xf>
    <xf numFmtId="4" fontId="2" fillId="0" borderId="15" xfId="3" applyNumberFormat="1" applyBorder="1" applyAlignment="1" applyProtection="1">
      <alignment horizontal="justify" vertical="center" wrapText="1"/>
      <protection locked="0"/>
    </xf>
    <xf numFmtId="4" fontId="2" fillId="0" borderId="16" xfId="3" applyNumberFormat="1" applyBorder="1" applyAlignment="1" applyProtection="1">
      <alignment horizontal="left" vertical="center" wrapText="1"/>
      <protection locked="0"/>
    </xf>
    <xf numFmtId="4" fontId="2" fillId="0" borderId="10" xfId="3" applyNumberFormat="1" applyBorder="1" applyAlignment="1" applyProtection="1">
      <alignment horizontal="left" vertical="center" wrapText="1"/>
      <protection locked="0"/>
    </xf>
    <xf numFmtId="4" fontId="2" fillId="0" borderId="11" xfId="3" applyNumberFormat="1" applyBorder="1" applyAlignment="1" applyProtection="1">
      <alignment horizontal="left" vertical="center" wrapText="1"/>
      <protection locked="0"/>
    </xf>
    <xf numFmtId="4" fontId="2" fillId="0" borderId="16" xfId="3" applyNumberFormat="1" applyBorder="1" applyAlignment="1" applyProtection="1">
      <alignment horizontal="justify" vertical="center" wrapText="1"/>
      <protection locked="0"/>
    </xf>
    <xf numFmtId="4" fontId="2" fillId="0" borderId="10" xfId="3" applyNumberFormat="1" applyBorder="1" applyAlignment="1" applyProtection="1">
      <alignment horizontal="justify" vertical="center" wrapText="1"/>
      <protection locked="0"/>
    </xf>
    <xf numFmtId="4" fontId="2" fillId="0" borderId="11" xfId="3" applyNumberFormat="1" applyBorder="1" applyAlignment="1" applyProtection="1">
      <alignment horizontal="justify" vertical="center" wrapText="1"/>
      <protection locked="0"/>
    </xf>
    <xf numFmtId="4" fontId="3" fillId="0" borderId="12" xfId="3" applyNumberFormat="1" applyFont="1" applyBorder="1" applyAlignment="1">
      <alignment horizontal="left" vertical="center"/>
    </xf>
    <xf numFmtId="4" fontId="3" fillId="0" borderId="0" xfId="3" applyNumberFormat="1" applyFont="1" applyAlignment="1">
      <alignment horizontal="left" vertical="center"/>
    </xf>
    <xf numFmtId="4" fontId="2" fillId="0" borderId="0" xfId="3" applyNumberFormat="1" applyAlignment="1">
      <alignment horizontal="left" vertical="center"/>
    </xf>
    <xf numFmtId="4" fontId="15" fillId="0" borderId="16" xfId="3" applyNumberFormat="1" applyFont="1" applyBorder="1" applyAlignment="1">
      <alignment horizontal="center" vertical="center"/>
    </xf>
    <xf numFmtId="4" fontId="15" fillId="0" borderId="10" xfId="3" applyNumberFormat="1" applyFont="1" applyBorder="1" applyAlignment="1">
      <alignment horizontal="center" vertical="center"/>
    </xf>
    <xf numFmtId="4" fontId="15" fillId="0" borderId="11" xfId="3" applyNumberFormat="1" applyFont="1" applyBorder="1" applyAlignment="1">
      <alignment horizontal="center" vertical="center"/>
    </xf>
    <xf numFmtId="4" fontId="4" fillId="0" borderId="12" xfId="3" applyNumberFormat="1" applyFont="1" applyBorder="1" applyAlignment="1">
      <alignment horizontal="center" vertical="center" wrapText="1"/>
    </xf>
    <xf numFmtId="4" fontId="4" fillId="0" borderId="17" xfId="3" applyNumberFormat="1" applyFont="1" applyBorder="1" applyAlignment="1">
      <alignment horizontal="center" vertical="center" wrapText="1"/>
    </xf>
    <xf numFmtId="4" fontId="2" fillId="0" borderId="14" xfId="3" applyNumberFormat="1" applyBorder="1" applyAlignment="1">
      <alignment horizontal="center" vertical="center" wrapText="1"/>
    </xf>
    <xf numFmtId="4" fontId="2" fillId="0" borderId="24" xfId="3" applyNumberFormat="1" applyBorder="1" applyAlignment="1">
      <alignment horizontal="center" vertical="center" wrapText="1"/>
    </xf>
    <xf numFmtId="4" fontId="4" fillId="0" borderId="18" xfId="3" applyNumberFormat="1" applyFont="1" applyBorder="1" applyAlignment="1">
      <alignment horizontal="center" vertical="center" wrapText="1"/>
    </xf>
    <xf numFmtId="4" fontId="4" fillId="0" borderId="25" xfId="3" applyNumberFormat="1" applyFont="1" applyBorder="1" applyAlignment="1">
      <alignment horizontal="center" vertical="center" wrapText="1"/>
    </xf>
    <xf numFmtId="4" fontId="4" fillId="0" borderId="19" xfId="3" applyNumberFormat="1" applyFont="1" applyBorder="1" applyAlignment="1">
      <alignment horizontal="center" vertical="center" wrapText="1"/>
    </xf>
    <xf numFmtId="4" fontId="4" fillId="0" borderId="20" xfId="3" applyNumberFormat="1" applyFont="1" applyBorder="1" applyAlignment="1">
      <alignment horizontal="center" vertical="center" wrapText="1"/>
    </xf>
    <xf numFmtId="4" fontId="4" fillId="0" borderId="24" xfId="3" applyNumberFormat="1" applyFont="1" applyBorder="1" applyAlignment="1">
      <alignment horizontal="center" vertical="center" wrapText="1"/>
    </xf>
    <xf numFmtId="4" fontId="4" fillId="0" borderId="21" xfId="3" applyNumberFormat="1" applyFont="1" applyBorder="1" applyAlignment="1">
      <alignment horizontal="center" vertical="center" wrapText="1"/>
    </xf>
    <xf numFmtId="4" fontId="4" fillId="0" borderId="26" xfId="3" applyNumberFormat="1" applyFont="1" applyBorder="1" applyAlignment="1">
      <alignment horizontal="center" vertical="center" wrapText="1"/>
    </xf>
    <xf numFmtId="4" fontId="4" fillId="0" borderId="22" xfId="3" applyNumberFormat="1" applyFont="1" applyBorder="1" applyAlignment="1">
      <alignment horizontal="center" vertical="center" wrapText="1"/>
    </xf>
    <xf numFmtId="4" fontId="4" fillId="0" borderId="27" xfId="3" applyNumberFormat="1" applyFont="1" applyBorder="1" applyAlignment="1">
      <alignment horizontal="center" vertical="center" wrapText="1"/>
    </xf>
    <xf numFmtId="4" fontId="4" fillId="0" borderId="0" xfId="3" applyNumberFormat="1" applyFont="1" applyAlignment="1">
      <alignment horizontal="center" vertical="center" wrapText="1"/>
    </xf>
    <xf numFmtId="4" fontId="2" fillId="0" borderId="0" xfId="3" applyNumberFormat="1" applyAlignment="1">
      <alignment horizontal="center" vertical="center" wrapText="1"/>
    </xf>
    <xf numFmtId="4" fontId="4" fillId="0" borderId="23" xfId="3" applyNumberFormat="1" applyFont="1" applyBorder="1" applyAlignment="1">
      <alignment horizontal="center" vertical="center" wrapText="1"/>
    </xf>
    <xf numFmtId="4" fontId="2" fillId="0" borderId="28" xfId="3" applyNumberForma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3" fillId="0" borderId="7" xfId="3" applyNumberFormat="1" applyFont="1" applyBorder="1" applyAlignment="1">
      <alignment horizontal="left" vertical="center"/>
    </xf>
    <xf numFmtId="4" fontId="3" fillId="0" borderId="8" xfId="3" applyNumberFormat="1" applyFont="1" applyBorder="1" applyAlignment="1">
      <alignment horizontal="left" vertical="center"/>
    </xf>
    <xf numFmtId="4" fontId="2" fillId="0" borderId="8" xfId="3" applyNumberFormat="1" applyBorder="1" applyAlignment="1">
      <alignment horizontal="left" vertical="center"/>
    </xf>
    <xf numFmtId="4" fontId="27" fillId="0" borderId="4" xfId="3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4" fillId="0" borderId="4" xfId="3" applyNumberFormat="1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4" fontId="2" fillId="0" borderId="4" xfId="3" applyNumberFormat="1" applyBorder="1" applyAlignment="1">
      <alignment horizontal="justify" vertical="center" wrapText="1"/>
    </xf>
    <xf numFmtId="4" fontId="3" fillId="0" borderId="5" xfId="3" applyNumberFormat="1" applyFont="1" applyBorder="1" applyAlignment="1">
      <alignment horizontal="center" vertical="center" wrapText="1"/>
    </xf>
    <xf numFmtId="4" fontId="18" fillId="0" borderId="16" xfId="3" applyNumberFormat="1" applyFont="1" applyBorder="1" applyAlignment="1">
      <alignment horizontal="center" vertical="center" wrapText="1"/>
    </xf>
    <xf numFmtId="4" fontId="18" fillId="0" borderId="10" xfId="3" applyNumberFormat="1" applyFont="1" applyBorder="1" applyAlignment="1">
      <alignment horizontal="center" vertical="center" wrapText="1"/>
    </xf>
    <xf numFmtId="4" fontId="18" fillId="0" borderId="11" xfId="3" applyNumberFormat="1" applyFont="1" applyBorder="1" applyAlignment="1">
      <alignment horizontal="center" vertical="center" wrapText="1"/>
    </xf>
    <xf numFmtId="3" fontId="3" fillId="0" borderId="16" xfId="3" applyNumberFormat="1" applyFont="1" applyBorder="1" applyAlignment="1">
      <alignment horizontal="center" vertical="center" wrapText="1"/>
    </xf>
    <xf numFmtId="3" fontId="27" fillId="0" borderId="10" xfId="3" applyNumberFormat="1" applyFont="1" applyBorder="1" applyAlignment="1">
      <alignment horizontal="center" vertical="center"/>
    </xf>
    <xf numFmtId="3" fontId="27" fillId="0" borderId="11" xfId="3" applyNumberFormat="1" applyFont="1" applyBorder="1" applyAlignment="1">
      <alignment horizontal="center" vertical="center"/>
    </xf>
    <xf numFmtId="4" fontId="2" fillId="0" borderId="47" xfId="3" applyNumberFormat="1" applyBorder="1" applyAlignment="1">
      <alignment horizontal="justify" vertical="center" wrapText="1"/>
    </xf>
    <xf numFmtId="0" fontId="13" fillId="0" borderId="47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53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4" fontId="2" fillId="0" borderId="57" xfId="3" applyNumberFormat="1" applyBorder="1" applyAlignment="1">
      <alignment horizontal="justify" vertical="center" wrapText="1"/>
    </xf>
    <xf numFmtId="0" fontId="13" fillId="0" borderId="57" xfId="0" applyFont="1" applyBorder="1" applyAlignment="1">
      <alignment horizontal="justify" vertical="center" wrapText="1"/>
    </xf>
    <xf numFmtId="0" fontId="13" fillId="0" borderId="58" xfId="0" applyFont="1" applyBorder="1" applyAlignment="1">
      <alignment horizontal="justify" vertical="center" wrapText="1"/>
    </xf>
    <xf numFmtId="0" fontId="13" fillId="0" borderId="59" xfId="0" applyFont="1" applyBorder="1" applyAlignment="1">
      <alignment horizontal="justify" vertical="center" wrapText="1"/>
    </xf>
    <xf numFmtId="4" fontId="18" fillId="0" borderId="65" xfId="3" applyNumberFormat="1" applyFont="1" applyBorder="1" applyAlignment="1">
      <alignment horizontal="left" vertical="center"/>
    </xf>
    <xf numFmtId="4" fontId="18" fillId="0" borderId="66" xfId="3" applyNumberFormat="1" applyFont="1" applyBorder="1" applyAlignment="1">
      <alignment horizontal="left" vertical="center"/>
    </xf>
    <xf numFmtId="4" fontId="18" fillId="0" borderId="67" xfId="3" applyNumberFormat="1" applyFont="1" applyBorder="1" applyAlignment="1">
      <alignment horizontal="left" vertical="center"/>
    </xf>
    <xf numFmtId="4" fontId="18" fillId="0" borderId="70" xfId="3" applyNumberFormat="1" applyFont="1" applyBorder="1" applyAlignment="1">
      <alignment horizontal="center" vertical="center"/>
    </xf>
    <xf numFmtId="4" fontId="18" fillId="0" borderId="71" xfId="3" applyNumberFormat="1" applyFont="1" applyBorder="1" applyAlignment="1">
      <alignment horizontal="center" vertical="center"/>
    </xf>
    <xf numFmtId="4" fontId="19" fillId="0" borderId="16" xfId="3" applyNumberFormat="1" applyFont="1" applyBorder="1" applyAlignment="1">
      <alignment horizontal="center" vertical="center"/>
    </xf>
    <xf numFmtId="4" fontId="19" fillId="0" borderId="10" xfId="3" applyNumberFormat="1" applyFont="1" applyBorder="1" applyAlignment="1">
      <alignment horizontal="center" vertical="center"/>
    </xf>
    <xf numFmtId="4" fontId="19" fillId="0" borderId="74" xfId="3" applyNumberFormat="1" applyFont="1" applyBorder="1" applyAlignment="1">
      <alignment horizontal="center" vertical="center"/>
    </xf>
    <xf numFmtId="4" fontId="3" fillId="0" borderId="7" xfId="3" applyNumberFormat="1" applyFont="1" applyBorder="1" applyAlignment="1">
      <alignment horizontal="center" vertical="center" wrapText="1"/>
    </xf>
    <xf numFmtId="4" fontId="3" fillId="0" borderId="8" xfId="3" applyNumberFormat="1" applyFont="1" applyBorder="1" applyAlignment="1">
      <alignment horizontal="center" vertical="center" wrapText="1"/>
    </xf>
    <xf numFmtId="4" fontId="3" fillId="0" borderId="9" xfId="3" applyNumberFormat="1" applyFont="1" applyBorder="1" applyAlignment="1">
      <alignment horizontal="center" vertical="center" wrapText="1"/>
    </xf>
    <xf numFmtId="4" fontId="3" fillId="0" borderId="16" xfId="3" applyNumberFormat="1" applyFont="1" applyBorder="1" applyAlignment="1">
      <alignment horizontal="center" vertical="center" wrapText="1"/>
    </xf>
    <xf numFmtId="4" fontId="3" fillId="0" borderId="10" xfId="3" applyNumberFormat="1" applyFont="1" applyBorder="1" applyAlignment="1">
      <alignment horizontal="center" vertical="center" wrapText="1"/>
    </xf>
    <xf numFmtId="4" fontId="3" fillId="0" borderId="11" xfId="3" applyNumberFormat="1" applyFont="1" applyBorder="1" applyAlignment="1">
      <alignment horizontal="center" vertical="center" wrapText="1"/>
    </xf>
    <xf numFmtId="4" fontId="29" fillId="0" borderId="16" xfId="3" applyNumberFormat="1" applyFont="1" applyBorder="1" applyAlignment="1">
      <alignment horizontal="center" vertical="center"/>
    </xf>
    <xf numFmtId="4" fontId="29" fillId="0" borderId="10" xfId="3" applyNumberFormat="1" applyFont="1" applyBorder="1" applyAlignment="1">
      <alignment horizontal="center" vertical="center"/>
    </xf>
    <xf numFmtId="4" fontId="29" fillId="0" borderId="11" xfId="3" applyNumberFormat="1" applyFont="1" applyBorder="1" applyAlignment="1">
      <alignment horizontal="center" vertical="center"/>
    </xf>
    <xf numFmtId="4" fontId="18" fillId="0" borderId="61" xfId="3" applyNumberFormat="1" applyFont="1" applyBorder="1" applyAlignment="1">
      <alignment horizontal="left" vertical="center"/>
    </xf>
    <xf numFmtId="4" fontId="18" fillId="0" borderId="62" xfId="3" applyNumberFormat="1" applyFont="1" applyBorder="1" applyAlignment="1">
      <alignment horizontal="left" vertical="center"/>
    </xf>
    <xf numFmtId="4" fontId="18" fillId="0" borderId="63" xfId="3" applyNumberFormat="1" applyFont="1" applyBorder="1" applyAlignment="1">
      <alignment horizontal="left" vertical="center"/>
    </xf>
  </cellXfs>
  <cellStyles count="5">
    <cellStyle name="Millares [0]" xfId="1" builtinId="6"/>
    <cellStyle name="Millares [0]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29150</xdr:colOff>
      <xdr:row>0</xdr:row>
      <xdr:rowOff>181429</xdr:rowOff>
    </xdr:from>
    <xdr:to>
      <xdr:col>3</xdr:col>
      <xdr:colOff>333949</xdr:colOff>
      <xdr:row>2</xdr:row>
      <xdr:rowOff>400897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CAF34F18-0680-49BD-9750-CED4D13642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29150" y="181429"/>
          <a:ext cx="5275942" cy="1308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149086</xdr:colOff>
      <xdr:row>0</xdr:row>
      <xdr:rowOff>0</xdr:rowOff>
    </xdr:from>
    <xdr:to>
      <xdr:col>4</xdr:col>
      <xdr:colOff>339585</xdr:colOff>
      <xdr:row>2</xdr:row>
      <xdr:rowOff>210377</xdr:rowOff>
    </xdr:to>
    <xdr:pic>
      <xdr:nvPicPr>
        <xdr:cNvPr id="2" name="WordPictureWatermark1242536830">
          <a:extLst>
            <a:ext uri="{FF2B5EF4-FFF2-40B4-BE49-F238E27FC236}">
              <a16:creationId xmlns:a16="http://schemas.microsoft.com/office/drawing/2014/main" id="{E68CF5E4-1C9D-441C-A379-AE5DC54AB0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1364" r="69740" b="87331"/>
        <a:stretch/>
      </xdr:blipFill>
      <xdr:spPr bwMode="auto">
        <a:xfrm>
          <a:off x="149086" y="0"/>
          <a:ext cx="2796539" cy="1056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a/Documents/INSCRIPCIONES%20CV%202021/EVALUACION%20CE-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2"/>
      <sheetName val="3"/>
      <sheetName val="4"/>
      <sheetName val="EVALUACIÓN DEL PERFIL"/>
    </sheetNames>
    <sheetDataSet>
      <sheetData sheetId="0">
        <row r="1">
          <cell r="A1" t="str">
            <v>CIENCIAS DE LA EDUCACIÓN</v>
          </cell>
        </row>
        <row r="2">
          <cell r="AC2" t="str">
            <v>PLANTA</v>
          </cell>
        </row>
      </sheetData>
      <sheetData sheetId="1">
        <row r="10">
          <cell r="E10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zoomScale="60" zoomScaleNormal="60" workbookViewId="0">
      <selection activeCell="B6" sqref="B6"/>
    </sheetView>
  </sheetViews>
  <sheetFormatPr baseColWidth="10" defaultColWidth="11.5546875" defaultRowHeight="43.2" customHeight="1" x14ac:dyDescent="0.25"/>
  <cols>
    <col min="1" max="1" width="11.5546875" style="58"/>
    <col min="2" max="2" width="44.5546875" style="53" customWidth="1"/>
    <col min="3" max="3" width="37.109375" style="53" customWidth="1"/>
    <col min="4" max="4" width="17.33203125" style="53" customWidth="1"/>
    <col min="5" max="5" width="42.5546875" style="53" customWidth="1"/>
    <col min="6" max="6" width="59.6640625" style="53" customWidth="1"/>
    <col min="7" max="8" width="11.5546875" style="59"/>
    <col min="9" max="9" width="15.6640625" style="53" customWidth="1"/>
    <col min="10" max="10" width="67" style="53" customWidth="1"/>
    <col min="11" max="16384" width="11.5546875" style="53"/>
  </cols>
  <sheetData>
    <row r="1" spans="1:10" ht="43.2" customHeight="1" x14ac:dyDescent="0.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43.2" customHeight="1" x14ac:dyDescent="0.4">
      <c r="A2" s="111" t="s">
        <v>95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43.2" customHeight="1" thickBot="1" x14ac:dyDescent="0.35">
      <c r="A3" s="54"/>
      <c r="B3" s="55"/>
      <c r="C3" s="55"/>
      <c r="D3" s="55"/>
      <c r="E3" s="55"/>
      <c r="F3" s="55"/>
      <c r="G3" s="56"/>
      <c r="H3" s="56"/>
      <c r="I3" s="55"/>
      <c r="J3" s="55"/>
    </row>
    <row r="4" spans="1:10" ht="43.2" customHeight="1" x14ac:dyDescent="0.25">
      <c r="A4" s="112" t="s">
        <v>1</v>
      </c>
      <c r="B4" s="114" t="s">
        <v>2</v>
      </c>
      <c r="C4" s="114" t="s">
        <v>3</v>
      </c>
      <c r="D4" s="114" t="s">
        <v>4</v>
      </c>
      <c r="E4" s="114" t="s">
        <v>5</v>
      </c>
      <c r="F4" s="114"/>
      <c r="G4" s="114" t="s">
        <v>6</v>
      </c>
      <c r="H4" s="114"/>
      <c r="I4" s="116" t="s">
        <v>7</v>
      </c>
      <c r="J4" s="118" t="s">
        <v>8</v>
      </c>
    </row>
    <row r="5" spans="1:10" ht="43.2" customHeight="1" x14ac:dyDescent="0.25">
      <c r="A5" s="113"/>
      <c r="B5" s="115"/>
      <c r="C5" s="115"/>
      <c r="D5" s="115"/>
      <c r="E5" s="1" t="s">
        <v>9</v>
      </c>
      <c r="F5" s="1" t="s">
        <v>10</v>
      </c>
      <c r="G5" s="102" t="s">
        <v>11</v>
      </c>
      <c r="H5" s="102" t="s">
        <v>12</v>
      </c>
      <c r="I5" s="117"/>
      <c r="J5" s="119"/>
    </row>
    <row r="6" spans="1:10" s="57" customFormat="1" ht="141" customHeight="1" thickBot="1" x14ac:dyDescent="0.3">
      <c r="A6" s="103">
        <v>1</v>
      </c>
      <c r="B6" s="104" t="s">
        <v>22</v>
      </c>
      <c r="C6" s="109" t="s">
        <v>59</v>
      </c>
      <c r="D6" s="105" t="s">
        <v>24</v>
      </c>
      <c r="E6" s="104" t="s">
        <v>23</v>
      </c>
      <c r="F6" s="104" t="s">
        <v>60</v>
      </c>
      <c r="G6" s="106" t="s">
        <v>13</v>
      </c>
      <c r="H6" s="106"/>
      <c r="I6" s="107">
        <f>'MARIÑO JUAN'!O74</f>
        <v>86.210000000000008</v>
      </c>
      <c r="J6" s="108" t="s">
        <v>94</v>
      </c>
    </row>
  </sheetData>
  <sheetProtection algorithmName="SHA-512" hashValue="3lRXG+2f8kQD5smoixblH2OdSHHsy104zwrphB8NznuS2H9PNSYhqrfokvwB1m/15G7H3C7aHRFxRvPOcGhJnA==" saltValue="7im2vEIV5cf8t/NETaNJpg==" spinCount="100000" sheet="1"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4:A5"/>
    <mergeCell ref="B4:B5"/>
    <mergeCell ref="C4:C5"/>
    <mergeCell ref="D4:D5"/>
    <mergeCell ref="E4:F4"/>
    <mergeCell ref="G4:H4"/>
    <mergeCell ref="I4:I5"/>
    <mergeCell ref="J4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7"/>
  <sheetViews>
    <sheetView tabSelected="1" topLeftCell="A57" zoomScale="82" zoomScaleNormal="82" workbookViewId="0">
      <selection activeCell="B63" sqref="B63:H63"/>
    </sheetView>
  </sheetViews>
  <sheetFormatPr baseColWidth="10" defaultRowHeight="14.4" x14ac:dyDescent="0.3"/>
  <cols>
    <col min="1" max="1" width="9.5546875" style="2" customWidth="1"/>
    <col min="2" max="2" width="11.109375" style="2" customWidth="1"/>
    <col min="3" max="3" width="17.33203125" style="2" customWidth="1"/>
    <col min="4" max="4" width="11.44140625" style="2" hidden="1" customWidth="1"/>
    <col min="5" max="5" width="8.33203125" style="2" customWidth="1"/>
    <col min="6" max="6" width="11.33203125" style="2" customWidth="1"/>
    <col min="7" max="7" width="6.109375" style="2" customWidth="1"/>
    <col min="8" max="8" width="11.5546875" style="2"/>
    <col min="9" max="9" width="13.44140625" style="2" customWidth="1"/>
    <col min="10" max="10" width="13.33203125" style="2" customWidth="1"/>
    <col min="11" max="12" width="12.44140625" style="2" customWidth="1"/>
    <col min="13" max="13" width="16.21875" style="2" customWidth="1"/>
    <col min="14" max="14" width="5.5546875" style="2" customWidth="1"/>
    <col min="15" max="15" width="14.5546875" style="2" customWidth="1"/>
    <col min="16" max="16" width="11.5546875" style="2"/>
    <col min="17" max="17" width="11.88671875" style="2" bestFit="1" customWidth="1"/>
    <col min="18" max="20" width="11.5546875" style="2"/>
    <col min="21" max="21" width="12.6640625" style="2" bestFit="1" customWidth="1"/>
    <col min="22" max="257" width="11.5546875" style="2"/>
    <col min="258" max="258" width="10.109375" style="2" customWidth="1"/>
    <col min="259" max="259" width="10.5546875" style="2" customWidth="1"/>
    <col min="260" max="260" width="12.5546875" style="2" customWidth="1"/>
    <col min="261" max="261" width="0" style="2" hidden="1" customWidth="1"/>
    <col min="262" max="262" width="11.33203125" style="2" customWidth="1"/>
    <col min="263" max="264" width="11.5546875" style="2"/>
    <col min="265" max="265" width="13.44140625" style="2" customWidth="1"/>
    <col min="266" max="266" width="12.109375" style="2" customWidth="1"/>
    <col min="267" max="268" width="12.44140625" style="2" customWidth="1"/>
    <col min="269" max="269" width="11.5546875" style="2"/>
    <col min="270" max="270" width="5.5546875" style="2" customWidth="1"/>
    <col min="271" max="271" width="14.109375" style="2" customWidth="1"/>
    <col min="272" max="513" width="11.5546875" style="2"/>
    <col min="514" max="514" width="10.109375" style="2" customWidth="1"/>
    <col min="515" max="515" width="10.5546875" style="2" customWidth="1"/>
    <col min="516" max="516" width="12.5546875" style="2" customWidth="1"/>
    <col min="517" max="517" width="0" style="2" hidden="1" customWidth="1"/>
    <col min="518" max="518" width="11.33203125" style="2" customWidth="1"/>
    <col min="519" max="520" width="11.5546875" style="2"/>
    <col min="521" max="521" width="13.44140625" style="2" customWidth="1"/>
    <col min="522" max="522" width="12.109375" style="2" customWidth="1"/>
    <col min="523" max="524" width="12.44140625" style="2" customWidth="1"/>
    <col min="525" max="525" width="11.5546875" style="2"/>
    <col min="526" max="526" width="5.5546875" style="2" customWidth="1"/>
    <col min="527" max="527" width="14.109375" style="2" customWidth="1"/>
    <col min="528" max="769" width="11.5546875" style="2"/>
    <col min="770" max="770" width="10.109375" style="2" customWidth="1"/>
    <col min="771" max="771" width="10.5546875" style="2" customWidth="1"/>
    <col min="772" max="772" width="12.5546875" style="2" customWidth="1"/>
    <col min="773" max="773" width="0" style="2" hidden="1" customWidth="1"/>
    <col min="774" max="774" width="11.33203125" style="2" customWidth="1"/>
    <col min="775" max="776" width="11.5546875" style="2"/>
    <col min="777" max="777" width="13.44140625" style="2" customWidth="1"/>
    <col min="778" max="778" width="12.109375" style="2" customWidth="1"/>
    <col min="779" max="780" width="12.44140625" style="2" customWidth="1"/>
    <col min="781" max="781" width="11.5546875" style="2"/>
    <col min="782" max="782" width="5.5546875" style="2" customWidth="1"/>
    <col min="783" max="783" width="14.109375" style="2" customWidth="1"/>
    <col min="784" max="1025" width="11.5546875" style="2"/>
    <col min="1026" max="1026" width="10.109375" style="2" customWidth="1"/>
    <col min="1027" max="1027" width="10.5546875" style="2" customWidth="1"/>
    <col min="1028" max="1028" width="12.5546875" style="2" customWidth="1"/>
    <col min="1029" max="1029" width="0" style="2" hidden="1" customWidth="1"/>
    <col min="1030" max="1030" width="11.33203125" style="2" customWidth="1"/>
    <col min="1031" max="1032" width="11.5546875" style="2"/>
    <col min="1033" max="1033" width="13.44140625" style="2" customWidth="1"/>
    <col min="1034" max="1034" width="12.109375" style="2" customWidth="1"/>
    <col min="1035" max="1036" width="12.44140625" style="2" customWidth="1"/>
    <col min="1037" max="1037" width="11.5546875" style="2"/>
    <col min="1038" max="1038" width="5.5546875" style="2" customWidth="1"/>
    <col min="1039" max="1039" width="14.109375" style="2" customWidth="1"/>
    <col min="1040" max="1281" width="11.5546875" style="2"/>
    <col min="1282" max="1282" width="10.109375" style="2" customWidth="1"/>
    <col min="1283" max="1283" width="10.5546875" style="2" customWidth="1"/>
    <col min="1284" max="1284" width="12.5546875" style="2" customWidth="1"/>
    <col min="1285" max="1285" width="0" style="2" hidden="1" customWidth="1"/>
    <col min="1286" max="1286" width="11.33203125" style="2" customWidth="1"/>
    <col min="1287" max="1288" width="11.5546875" style="2"/>
    <col min="1289" max="1289" width="13.44140625" style="2" customWidth="1"/>
    <col min="1290" max="1290" width="12.109375" style="2" customWidth="1"/>
    <col min="1291" max="1292" width="12.44140625" style="2" customWidth="1"/>
    <col min="1293" max="1293" width="11.5546875" style="2"/>
    <col min="1294" max="1294" width="5.5546875" style="2" customWidth="1"/>
    <col min="1295" max="1295" width="14.109375" style="2" customWidth="1"/>
    <col min="1296" max="1537" width="11.5546875" style="2"/>
    <col min="1538" max="1538" width="10.109375" style="2" customWidth="1"/>
    <col min="1539" max="1539" width="10.5546875" style="2" customWidth="1"/>
    <col min="1540" max="1540" width="12.5546875" style="2" customWidth="1"/>
    <col min="1541" max="1541" width="0" style="2" hidden="1" customWidth="1"/>
    <col min="1542" max="1542" width="11.33203125" style="2" customWidth="1"/>
    <col min="1543" max="1544" width="11.5546875" style="2"/>
    <col min="1545" max="1545" width="13.44140625" style="2" customWidth="1"/>
    <col min="1546" max="1546" width="12.109375" style="2" customWidth="1"/>
    <col min="1547" max="1548" width="12.44140625" style="2" customWidth="1"/>
    <col min="1549" max="1549" width="11.5546875" style="2"/>
    <col min="1550" max="1550" width="5.5546875" style="2" customWidth="1"/>
    <col min="1551" max="1551" width="14.109375" style="2" customWidth="1"/>
    <col min="1552" max="1793" width="11.5546875" style="2"/>
    <col min="1794" max="1794" width="10.109375" style="2" customWidth="1"/>
    <col min="1795" max="1795" width="10.5546875" style="2" customWidth="1"/>
    <col min="1796" max="1796" width="12.5546875" style="2" customWidth="1"/>
    <col min="1797" max="1797" width="0" style="2" hidden="1" customWidth="1"/>
    <col min="1798" max="1798" width="11.33203125" style="2" customWidth="1"/>
    <col min="1799" max="1800" width="11.5546875" style="2"/>
    <col min="1801" max="1801" width="13.44140625" style="2" customWidth="1"/>
    <col min="1802" max="1802" width="12.109375" style="2" customWidth="1"/>
    <col min="1803" max="1804" width="12.44140625" style="2" customWidth="1"/>
    <col min="1805" max="1805" width="11.5546875" style="2"/>
    <col min="1806" max="1806" width="5.5546875" style="2" customWidth="1"/>
    <col min="1807" max="1807" width="14.109375" style="2" customWidth="1"/>
    <col min="1808" max="2049" width="11.5546875" style="2"/>
    <col min="2050" max="2050" width="10.109375" style="2" customWidth="1"/>
    <col min="2051" max="2051" width="10.5546875" style="2" customWidth="1"/>
    <col min="2052" max="2052" width="12.5546875" style="2" customWidth="1"/>
    <col min="2053" max="2053" width="0" style="2" hidden="1" customWidth="1"/>
    <col min="2054" max="2054" width="11.33203125" style="2" customWidth="1"/>
    <col min="2055" max="2056" width="11.5546875" style="2"/>
    <col min="2057" max="2057" width="13.44140625" style="2" customWidth="1"/>
    <col min="2058" max="2058" width="12.109375" style="2" customWidth="1"/>
    <col min="2059" max="2060" width="12.44140625" style="2" customWidth="1"/>
    <col min="2061" max="2061" width="11.5546875" style="2"/>
    <col min="2062" max="2062" width="5.5546875" style="2" customWidth="1"/>
    <col min="2063" max="2063" width="14.109375" style="2" customWidth="1"/>
    <col min="2064" max="2305" width="11.5546875" style="2"/>
    <col min="2306" max="2306" width="10.109375" style="2" customWidth="1"/>
    <col min="2307" max="2307" width="10.5546875" style="2" customWidth="1"/>
    <col min="2308" max="2308" width="12.5546875" style="2" customWidth="1"/>
    <col min="2309" max="2309" width="0" style="2" hidden="1" customWidth="1"/>
    <col min="2310" max="2310" width="11.33203125" style="2" customWidth="1"/>
    <col min="2311" max="2312" width="11.5546875" style="2"/>
    <col min="2313" max="2313" width="13.44140625" style="2" customWidth="1"/>
    <col min="2314" max="2314" width="12.109375" style="2" customWidth="1"/>
    <col min="2315" max="2316" width="12.44140625" style="2" customWidth="1"/>
    <col min="2317" max="2317" width="11.5546875" style="2"/>
    <col min="2318" max="2318" width="5.5546875" style="2" customWidth="1"/>
    <col min="2319" max="2319" width="14.109375" style="2" customWidth="1"/>
    <col min="2320" max="2561" width="11.5546875" style="2"/>
    <col min="2562" max="2562" width="10.109375" style="2" customWidth="1"/>
    <col min="2563" max="2563" width="10.5546875" style="2" customWidth="1"/>
    <col min="2564" max="2564" width="12.5546875" style="2" customWidth="1"/>
    <col min="2565" max="2565" width="0" style="2" hidden="1" customWidth="1"/>
    <col min="2566" max="2566" width="11.33203125" style="2" customWidth="1"/>
    <col min="2567" max="2568" width="11.5546875" style="2"/>
    <col min="2569" max="2569" width="13.44140625" style="2" customWidth="1"/>
    <col min="2570" max="2570" width="12.109375" style="2" customWidth="1"/>
    <col min="2571" max="2572" width="12.44140625" style="2" customWidth="1"/>
    <col min="2573" max="2573" width="11.5546875" style="2"/>
    <col min="2574" max="2574" width="5.5546875" style="2" customWidth="1"/>
    <col min="2575" max="2575" width="14.109375" style="2" customWidth="1"/>
    <col min="2576" max="2817" width="11.5546875" style="2"/>
    <col min="2818" max="2818" width="10.109375" style="2" customWidth="1"/>
    <col min="2819" max="2819" width="10.5546875" style="2" customWidth="1"/>
    <col min="2820" max="2820" width="12.5546875" style="2" customWidth="1"/>
    <col min="2821" max="2821" width="0" style="2" hidden="1" customWidth="1"/>
    <col min="2822" max="2822" width="11.33203125" style="2" customWidth="1"/>
    <col min="2823" max="2824" width="11.5546875" style="2"/>
    <col min="2825" max="2825" width="13.44140625" style="2" customWidth="1"/>
    <col min="2826" max="2826" width="12.109375" style="2" customWidth="1"/>
    <col min="2827" max="2828" width="12.44140625" style="2" customWidth="1"/>
    <col min="2829" max="2829" width="11.5546875" style="2"/>
    <col min="2830" max="2830" width="5.5546875" style="2" customWidth="1"/>
    <col min="2831" max="2831" width="14.109375" style="2" customWidth="1"/>
    <col min="2832" max="3073" width="11.5546875" style="2"/>
    <col min="3074" max="3074" width="10.109375" style="2" customWidth="1"/>
    <col min="3075" max="3075" width="10.5546875" style="2" customWidth="1"/>
    <col min="3076" max="3076" width="12.5546875" style="2" customWidth="1"/>
    <col min="3077" max="3077" width="0" style="2" hidden="1" customWidth="1"/>
    <col min="3078" max="3078" width="11.33203125" style="2" customWidth="1"/>
    <col min="3079" max="3080" width="11.5546875" style="2"/>
    <col min="3081" max="3081" width="13.44140625" style="2" customWidth="1"/>
    <col min="3082" max="3082" width="12.109375" style="2" customWidth="1"/>
    <col min="3083" max="3084" width="12.44140625" style="2" customWidth="1"/>
    <col min="3085" max="3085" width="11.5546875" style="2"/>
    <col min="3086" max="3086" width="5.5546875" style="2" customWidth="1"/>
    <col min="3087" max="3087" width="14.109375" style="2" customWidth="1"/>
    <col min="3088" max="3329" width="11.5546875" style="2"/>
    <col min="3330" max="3330" width="10.109375" style="2" customWidth="1"/>
    <col min="3331" max="3331" width="10.5546875" style="2" customWidth="1"/>
    <col min="3332" max="3332" width="12.5546875" style="2" customWidth="1"/>
    <col min="3333" max="3333" width="0" style="2" hidden="1" customWidth="1"/>
    <col min="3334" max="3334" width="11.33203125" style="2" customWidth="1"/>
    <col min="3335" max="3336" width="11.5546875" style="2"/>
    <col min="3337" max="3337" width="13.44140625" style="2" customWidth="1"/>
    <col min="3338" max="3338" width="12.109375" style="2" customWidth="1"/>
    <col min="3339" max="3340" width="12.44140625" style="2" customWidth="1"/>
    <col min="3341" max="3341" width="11.5546875" style="2"/>
    <col min="3342" max="3342" width="5.5546875" style="2" customWidth="1"/>
    <col min="3343" max="3343" width="14.109375" style="2" customWidth="1"/>
    <col min="3344" max="3585" width="11.5546875" style="2"/>
    <col min="3586" max="3586" width="10.109375" style="2" customWidth="1"/>
    <col min="3587" max="3587" width="10.5546875" style="2" customWidth="1"/>
    <col min="3588" max="3588" width="12.5546875" style="2" customWidth="1"/>
    <col min="3589" max="3589" width="0" style="2" hidden="1" customWidth="1"/>
    <col min="3590" max="3590" width="11.33203125" style="2" customWidth="1"/>
    <col min="3591" max="3592" width="11.5546875" style="2"/>
    <col min="3593" max="3593" width="13.44140625" style="2" customWidth="1"/>
    <col min="3594" max="3594" width="12.109375" style="2" customWidth="1"/>
    <col min="3595" max="3596" width="12.44140625" style="2" customWidth="1"/>
    <col min="3597" max="3597" width="11.5546875" style="2"/>
    <col min="3598" max="3598" width="5.5546875" style="2" customWidth="1"/>
    <col min="3599" max="3599" width="14.109375" style="2" customWidth="1"/>
    <col min="3600" max="3841" width="11.5546875" style="2"/>
    <col min="3842" max="3842" width="10.109375" style="2" customWidth="1"/>
    <col min="3843" max="3843" width="10.5546875" style="2" customWidth="1"/>
    <col min="3844" max="3844" width="12.5546875" style="2" customWidth="1"/>
    <col min="3845" max="3845" width="0" style="2" hidden="1" customWidth="1"/>
    <col min="3846" max="3846" width="11.33203125" style="2" customWidth="1"/>
    <col min="3847" max="3848" width="11.5546875" style="2"/>
    <col min="3849" max="3849" width="13.44140625" style="2" customWidth="1"/>
    <col min="3850" max="3850" width="12.109375" style="2" customWidth="1"/>
    <col min="3851" max="3852" width="12.44140625" style="2" customWidth="1"/>
    <col min="3853" max="3853" width="11.5546875" style="2"/>
    <col min="3854" max="3854" width="5.5546875" style="2" customWidth="1"/>
    <col min="3855" max="3855" width="14.109375" style="2" customWidth="1"/>
    <col min="3856" max="4097" width="11.5546875" style="2"/>
    <col min="4098" max="4098" width="10.109375" style="2" customWidth="1"/>
    <col min="4099" max="4099" width="10.5546875" style="2" customWidth="1"/>
    <col min="4100" max="4100" width="12.5546875" style="2" customWidth="1"/>
    <col min="4101" max="4101" width="0" style="2" hidden="1" customWidth="1"/>
    <col min="4102" max="4102" width="11.33203125" style="2" customWidth="1"/>
    <col min="4103" max="4104" width="11.5546875" style="2"/>
    <col min="4105" max="4105" width="13.44140625" style="2" customWidth="1"/>
    <col min="4106" max="4106" width="12.109375" style="2" customWidth="1"/>
    <col min="4107" max="4108" width="12.44140625" style="2" customWidth="1"/>
    <col min="4109" max="4109" width="11.5546875" style="2"/>
    <col min="4110" max="4110" width="5.5546875" style="2" customWidth="1"/>
    <col min="4111" max="4111" width="14.109375" style="2" customWidth="1"/>
    <col min="4112" max="4353" width="11.5546875" style="2"/>
    <col min="4354" max="4354" width="10.109375" style="2" customWidth="1"/>
    <col min="4355" max="4355" width="10.5546875" style="2" customWidth="1"/>
    <col min="4356" max="4356" width="12.5546875" style="2" customWidth="1"/>
    <col min="4357" max="4357" width="0" style="2" hidden="1" customWidth="1"/>
    <col min="4358" max="4358" width="11.33203125" style="2" customWidth="1"/>
    <col min="4359" max="4360" width="11.5546875" style="2"/>
    <col min="4361" max="4361" width="13.44140625" style="2" customWidth="1"/>
    <col min="4362" max="4362" width="12.109375" style="2" customWidth="1"/>
    <col min="4363" max="4364" width="12.44140625" style="2" customWidth="1"/>
    <col min="4365" max="4365" width="11.5546875" style="2"/>
    <col min="4366" max="4366" width="5.5546875" style="2" customWidth="1"/>
    <col min="4367" max="4367" width="14.109375" style="2" customWidth="1"/>
    <col min="4368" max="4609" width="11.5546875" style="2"/>
    <col min="4610" max="4610" width="10.109375" style="2" customWidth="1"/>
    <col min="4611" max="4611" width="10.5546875" style="2" customWidth="1"/>
    <col min="4612" max="4612" width="12.5546875" style="2" customWidth="1"/>
    <col min="4613" max="4613" width="0" style="2" hidden="1" customWidth="1"/>
    <col min="4614" max="4614" width="11.33203125" style="2" customWidth="1"/>
    <col min="4615" max="4616" width="11.5546875" style="2"/>
    <col min="4617" max="4617" width="13.44140625" style="2" customWidth="1"/>
    <col min="4618" max="4618" width="12.109375" style="2" customWidth="1"/>
    <col min="4619" max="4620" width="12.44140625" style="2" customWidth="1"/>
    <col min="4621" max="4621" width="11.5546875" style="2"/>
    <col min="4622" max="4622" width="5.5546875" style="2" customWidth="1"/>
    <col min="4623" max="4623" width="14.109375" style="2" customWidth="1"/>
    <col min="4624" max="4865" width="11.5546875" style="2"/>
    <col min="4866" max="4866" width="10.109375" style="2" customWidth="1"/>
    <col min="4867" max="4867" width="10.5546875" style="2" customWidth="1"/>
    <col min="4868" max="4868" width="12.5546875" style="2" customWidth="1"/>
    <col min="4869" max="4869" width="0" style="2" hidden="1" customWidth="1"/>
    <col min="4870" max="4870" width="11.33203125" style="2" customWidth="1"/>
    <col min="4871" max="4872" width="11.5546875" style="2"/>
    <col min="4873" max="4873" width="13.44140625" style="2" customWidth="1"/>
    <col min="4874" max="4874" width="12.109375" style="2" customWidth="1"/>
    <col min="4875" max="4876" width="12.44140625" style="2" customWidth="1"/>
    <col min="4877" max="4877" width="11.5546875" style="2"/>
    <col min="4878" max="4878" width="5.5546875" style="2" customWidth="1"/>
    <col min="4879" max="4879" width="14.109375" style="2" customWidth="1"/>
    <col min="4880" max="5121" width="11.5546875" style="2"/>
    <col min="5122" max="5122" width="10.109375" style="2" customWidth="1"/>
    <col min="5123" max="5123" width="10.5546875" style="2" customWidth="1"/>
    <col min="5124" max="5124" width="12.5546875" style="2" customWidth="1"/>
    <col min="5125" max="5125" width="0" style="2" hidden="1" customWidth="1"/>
    <col min="5126" max="5126" width="11.33203125" style="2" customWidth="1"/>
    <col min="5127" max="5128" width="11.5546875" style="2"/>
    <col min="5129" max="5129" width="13.44140625" style="2" customWidth="1"/>
    <col min="5130" max="5130" width="12.109375" style="2" customWidth="1"/>
    <col min="5131" max="5132" width="12.44140625" style="2" customWidth="1"/>
    <col min="5133" max="5133" width="11.5546875" style="2"/>
    <col min="5134" max="5134" width="5.5546875" style="2" customWidth="1"/>
    <col min="5135" max="5135" width="14.109375" style="2" customWidth="1"/>
    <col min="5136" max="5377" width="11.5546875" style="2"/>
    <col min="5378" max="5378" width="10.109375" style="2" customWidth="1"/>
    <col min="5379" max="5379" width="10.5546875" style="2" customWidth="1"/>
    <col min="5380" max="5380" width="12.5546875" style="2" customWidth="1"/>
    <col min="5381" max="5381" width="0" style="2" hidden="1" customWidth="1"/>
    <col min="5382" max="5382" width="11.33203125" style="2" customWidth="1"/>
    <col min="5383" max="5384" width="11.5546875" style="2"/>
    <col min="5385" max="5385" width="13.44140625" style="2" customWidth="1"/>
    <col min="5386" max="5386" width="12.109375" style="2" customWidth="1"/>
    <col min="5387" max="5388" width="12.44140625" style="2" customWidth="1"/>
    <col min="5389" max="5389" width="11.5546875" style="2"/>
    <col min="5390" max="5390" width="5.5546875" style="2" customWidth="1"/>
    <col min="5391" max="5391" width="14.109375" style="2" customWidth="1"/>
    <col min="5392" max="5633" width="11.5546875" style="2"/>
    <col min="5634" max="5634" width="10.109375" style="2" customWidth="1"/>
    <col min="5635" max="5635" width="10.5546875" style="2" customWidth="1"/>
    <col min="5636" max="5636" width="12.5546875" style="2" customWidth="1"/>
    <col min="5637" max="5637" width="0" style="2" hidden="1" customWidth="1"/>
    <col min="5638" max="5638" width="11.33203125" style="2" customWidth="1"/>
    <col min="5639" max="5640" width="11.5546875" style="2"/>
    <col min="5641" max="5641" width="13.44140625" style="2" customWidth="1"/>
    <col min="5642" max="5642" width="12.109375" style="2" customWidth="1"/>
    <col min="5643" max="5644" width="12.44140625" style="2" customWidth="1"/>
    <col min="5645" max="5645" width="11.5546875" style="2"/>
    <col min="5646" max="5646" width="5.5546875" style="2" customWidth="1"/>
    <col min="5647" max="5647" width="14.109375" style="2" customWidth="1"/>
    <col min="5648" max="5889" width="11.5546875" style="2"/>
    <col min="5890" max="5890" width="10.109375" style="2" customWidth="1"/>
    <col min="5891" max="5891" width="10.5546875" style="2" customWidth="1"/>
    <col min="5892" max="5892" width="12.5546875" style="2" customWidth="1"/>
    <col min="5893" max="5893" width="0" style="2" hidden="1" customWidth="1"/>
    <col min="5894" max="5894" width="11.33203125" style="2" customWidth="1"/>
    <col min="5895" max="5896" width="11.5546875" style="2"/>
    <col min="5897" max="5897" width="13.44140625" style="2" customWidth="1"/>
    <col min="5898" max="5898" width="12.109375" style="2" customWidth="1"/>
    <col min="5899" max="5900" width="12.44140625" style="2" customWidth="1"/>
    <col min="5901" max="5901" width="11.5546875" style="2"/>
    <col min="5902" max="5902" width="5.5546875" style="2" customWidth="1"/>
    <col min="5903" max="5903" width="14.109375" style="2" customWidth="1"/>
    <col min="5904" max="6145" width="11.5546875" style="2"/>
    <col min="6146" max="6146" width="10.109375" style="2" customWidth="1"/>
    <col min="6147" max="6147" width="10.5546875" style="2" customWidth="1"/>
    <col min="6148" max="6148" width="12.5546875" style="2" customWidth="1"/>
    <col min="6149" max="6149" width="0" style="2" hidden="1" customWidth="1"/>
    <col min="6150" max="6150" width="11.33203125" style="2" customWidth="1"/>
    <col min="6151" max="6152" width="11.5546875" style="2"/>
    <col min="6153" max="6153" width="13.44140625" style="2" customWidth="1"/>
    <col min="6154" max="6154" width="12.109375" style="2" customWidth="1"/>
    <col min="6155" max="6156" width="12.44140625" style="2" customWidth="1"/>
    <col min="6157" max="6157" width="11.5546875" style="2"/>
    <col min="6158" max="6158" width="5.5546875" style="2" customWidth="1"/>
    <col min="6159" max="6159" width="14.109375" style="2" customWidth="1"/>
    <col min="6160" max="6401" width="11.5546875" style="2"/>
    <col min="6402" max="6402" width="10.109375" style="2" customWidth="1"/>
    <col min="6403" max="6403" width="10.5546875" style="2" customWidth="1"/>
    <col min="6404" max="6404" width="12.5546875" style="2" customWidth="1"/>
    <col min="6405" max="6405" width="0" style="2" hidden="1" customWidth="1"/>
    <col min="6406" max="6406" width="11.33203125" style="2" customWidth="1"/>
    <col min="6407" max="6408" width="11.5546875" style="2"/>
    <col min="6409" max="6409" width="13.44140625" style="2" customWidth="1"/>
    <col min="6410" max="6410" width="12.109375" style="2" customWidth="1"/>
    <col min="6411" max="6412" width="12.44140625" style="2" customWidth="1"/>
    <col min="6413" max="6413" width="11.5546875" style="2"/>
    <col min="6414" max="6414" width="5.5546875" style="2" customWidth="1"/>
    <col min="6415" max="6415" width="14.109375" style="2" customWidth="1"/>
    <col min="6416" max="6657" width="11.5546875" style="2"/>
    <col min="6658" max="6658" width="10.109375" style="2" customWidth="1"/>
    <col min="6659" max="6659" width="10.5546875" style="2" customWidth="1"/>
    <col min="6660" max="6660" width="12.5546875" style="2" customWidth="1"/>
    <col min="6661" max="6661" width="0" style="2" hidden="1" customWidth="1"/>
    <col min="6662" max="6662" width="11.33203125" style="2" customWidth="1"/>
    <col min="6663" max="6664" width="11.5546875" style="2"/>
    <col min="6665" max="6665" width="13.44140625" style="2" customWidth="1"/>
    <col min="6666" max="6666" width="12.109375" style="2" customWidth="1"/>
    <col min="6667" max="6668" width="12.44140625" style="2" customWidth="1"/>
    <col min="6669" max="6669" width="11.5546875" style="2"/>
    <col min="6670" max="6670" width="5.5546875" style="2" customWidth="1"/>
    <col min="6671" max="6671" width="14.109375" style="2" customWidth="1"/>
    <col min="6672" max="6913" width="11.5546875" style="2"/>
    <col min="6914" max="6914" width="10.109375" style="2" customWidth="1"/>
    <col min="6915" max="6915" width="10.5546875" style="2" customWidth="1"/>
    <col min="6916" max="6916" width="12.5546875" style="2" customWidth="1"/>
    <col min="6917" max="6917" width="0" style="2" hidden="1" customWidth="1"/>
    <col min="6918" max="6918" width="11.33203125" style="2" customWidth="1"/>
    <col min="6919" max="6920" width="11.5546875" style="2"/>
    <col min="6921" max="6921" width="13.44140625" style="2" customWidth="1"/>
    <col min="6922" max="6922" width="12.109375" style="2" customWidth="1"/>
    <col min="6923" max="6924" width="12.44140625" style="2" customWidth="1"/>
    <col min="6925" max="6925" width="11.5546875" style="2"/>
    <col min="6926" max="6926" width="5.5546875" style="2" customWidth="1"/>
    <col min="6927" max="6927" width="14.109375" style="2" customWidth="1"/>
    <col min="6928" max="7169" width="11.5546875" style="2"/>
    <col min="7170" max="7170" width="10.109375" style="2" customWidth="1"/>
    <col min="7171" max="7171" width="10.5546875" style="2" customWidth="1"/>
    <col min="7172" max="7172" width="12.5546875" style="2" customWidth="1"/>
    <col min="7173" max="7173" width="0" style="2" hidden="1" customWidth="1"/>
    <col min="7174" max="7174" width="11.33203125" style="2" customWidth="1"/>
    <col min="7175" max="7176" width="11.5546875" style="2"/>
    <col min="7177" max="7177" width="13.44140625" style="2" customWidth="1"/>
    <col min="7178" max="7178" width="12.109375" style="2" customWidth="1"/>
    <col min="7179" max="7180" width="12.44140625" style="2" customWidth="1"/>
    <col min="7181" max="7181" width="11.5546875" style="2"/>
    <col min="7182" max="7182" width="5.5546875" style="2" customWidth="1"/>
    <col min="7183" max="7183" width="14.109375" style="2" customWidth="1"/>
    <col min="7184" max="7425" width="11.5546875" style="2"/>
    <col min="7426" max="7426" width="10.109375" style="2" customWidth="1"/>
    <col min="7427" max="7427" width="10.5546875" style="2" customWidth="1"/>
    <col min="7428" max="7428" width="12.5546875" style="2" customWidth="1"/>
    <col min="7429" max="7429" width="0" style="2" hidden="1" customWidth="1"/>
    <col min="7430" max="7430" width="11.33203125" style="2" customWidth="1"/>
    <col min="7431" max="7432" width="11.5546875" style="2"/>
    <col min="7433" max="7433" width="13.44140625" style="2" customWidth="1"/>
    <col min="7434" max="7434" width="12.109375" style="2" customWidth="1"/>
    <col min="7435" max="7436" width="12.44140625" style="2" customWidth="1"/>
    <col min="7437" max="7437" width="11.5546875" style="2"/>
    <col min="7438" max="7438" width="5.5546875" style="2" customWidth="1"/>
    <col min="7439" max="7439" width="14.109375" style="2" customWidth="1"/>
    <col min="7440" max="7681" width="11.5546875" style="2"/>
    <col min="7682" max="7682" width="10.109375" style="2" customWidth="1"/>
    <col min="7683" max="7683" width="10.5546875" style="2" customWidth="1"/>
    <col min="7684" max="7684" width="12.5546875" style="2" customWidth="1"/>
    <col min="7685" max="7685" width="0" style="2" hidden="1" customWidth="1"/>
    <col min="7686" max="7686" width="11.33203125" style="2" customWidth="1"/>
    <col min="7687" max="7688" width="11.5546875" style="2"/>
    <col min="7689" max="7689" width="13.44140625" style="2" customWidth="1"/>
    <col min="7690" max="7690" width="12.109375" style="2" customWidth="1"/>
    <col min="7691" max="7692" width="12.44140625" style="2" customWidth="1"/>
    <col min="7693" max="7693" width="11.5546875" style="2"/>
    <col min="7694" max="7694" width="5.5546875" style="2" customWidth="1"/>
    <col min="7695" max="7695" width="14.109375" style="2" customWidth="1"/>
    <col min="7696" max="7937" width="11.5546875" style="2"/>
    <col min="7938" max="7938" width="10.109375" style="2" customWidth="1"/>
    <col min="7939" max="7939" width="10.5546875" style="2" customWidth="1"/>
    <col min="7940" max="7940" width="12.5546875" style="2" customWidth="1"/>
    <col min="7941" max="7941" width="0" style="2" hidden="1" customWidth="1"/>
    <col min="7942" max="7942" width="11.33203125" style="2" customWidth="1"/>
    <col min="7943" max="7944" width="11.5546875" style="2"/>
    <col min="7945" max="7945" width="13.44140625" style="2" customWidth="1"/>
    <col min="7946" max="7946" width="12.109375" style="2" customWidth="1"/>
    <col min="7947" max="7948" width="12.44140625" style="2" customWidth="1"/>
    <col min="7949" max="7949" width="11.5546875" style="2"/>
    <col min="7950" max="7950" width="5.5546875" style="2" customWidth="1"/>
    <col min="7951" max="7951" width="14.109375" style="2" customWidth="1"/>
    <col min="7952" max="8193" width="11.5546875" style="2"/>
    <col min="8194" max="8194" width="10.109375" style="2" customWidth="1"/>
    <col min="8195" max="8195" width="10.5546875" style="2" customWidth="1"/>
    <col min="8196" max="8196" width="12.5546875" style="2" customWidth="1"/>
    <col min="8197" max="8197" width="0" style="2" hidden="1" customWidth="1"/>
    <col min="8198" max="8198" width="11.33203125" style="2" customWidth="1"/>
    <col min="8199" max="8200" width="11.5546875" style="2"/>
    <col min="8201" max="8201" width="13.44140625" style="2" customWidth="1"/>
    <col min="8202" max="8202" width="12.109375" style="2" customWidth="1"/>
    <col min="8203" max="8204" width="12.44140625" style="2" customWidth="1"/>
    <col min="8205" max="8205" width="11.5546875" style="2"/>
    <col min="8206" max="8206" width="5.5546875" style="2" customWidth="1"/>
    <col min="8207" max="8207" width="14.109375" style="2" customWidth="1"/>
    <col min="8208" max="8449" width="11.5546875" style="2"/>
    <col min="8450" max="8450" width="10.109375" style="2" customWidth="1"/>
    <col min="8451" max="8451" width="10.5546875" style="2" customWidth="1"/>
    <col min="8452" max="8452" width="12.5546875" style="2" customWidth="1"/>
    <col min="8453" max="8453" width="0" style="2" hidden="1" customWidth="1"/>
    <col min="8454" max="8454" width="11.33203125" style="2" customWidth="1"/>
    <col min="8455" max="8456" width="11.5546875" style="2"/>
    <col min="8457" max="8457" width="13.44140625" style="2" customWidth="1"/>
    <col min="8458" max="8458" width="12.109375" style="2" customWidth="1"/>
    <col min="8459" max="8460" width="12.44140625" style="2" customWidth="1"/>
    <col min="8461" max="8461" width="11.5546875" style="2"/>
    <col min="8462" max="8462" width="5.5546875" style="2" customWidth="1"/>
    <col min="8463" max="8463" width="14.109375" style="2" customWidth="1"/>
    <col min="8464" max="8705" width="11.5546875" style="2"/>
    <col min="8706" max="8706" width="10.109375" style="2" customWidth="1"/>
    <col min="8707" max="8707" width="10.5546875" style="2" customWidth="1"/>
    <col min="8708" max="8708" width="12.5546875" style="2" customWidth="1"/>
    <col min="8709" max="8709" width="0" style="2" hidden="1" customWidth="1"/>
    <col min="8710" max="8710" width="11.33203125" style="2" customWidth="1"/>
    <col min="8711" max="8712" width="11.5546875" style="2"/>
    <col min="8713" max="8713" width="13.44140625" style="2" customWidth="1"/>
    <col min="8714" max="8714" width="12.109375" style="2" customWidth="1"/>
    <col min="8715" max="8716" width="12.44140625" style="2" customWidth="1"/>
    <col min="8717" max="8717" width="11.5546875" style="2"/>
    <col min="8718" max="8718" width="5.5546875" style="2" customWidth="1"/>
    <col min="8719" max="8719" width="14.109375" style="2" customWidth="1"/>
    <col min="8720" max="8961" width="11.5546875" style="2"/>
    <col min="8962" max="8962" width="10.109375" style="2" customWidth="1"/>
    <col min="8963" max="8963" width="10.5546875" style="2" customWidth="1"/>
    <col min="8964" max="8964" width="12.5546875" style="2" customWidth="1"/>
    <col min="8965" max="8965" width="0" style="2" hidden="1" customWidth="1"/>
    <col min="8966" max="8966" width="11.33203125" style="2" customWidth="1"/>
    <col min="8967" max="8968" width="11.5546875" style="2"/>
    <col min="8969" max="8969" width="13.44140625" style="2" customWidth="1"/>
    <col min="8970" max="8970" width="12.109375" style="2" customWidth="1"/>
    <col min="8971" max="8972" width="12.44140625" style="2" customWidth="1"/>
    <col min="8973" max="8973" width="11.5546875" style="2"/>
    <col min="8974" max="8974" width="5.5546875" style="2" customWidth="1"/>
    <col min="8975" max="8975" width="14.109375" style="2" customWidth="1"/>
    <col min="8976" max="9217" width="11.5546875" style="2"/>
    <col min="9218" max="9218" width="10.109375" style="2" customWidth="1"/>
    <col min="9219" max="9219" width="10.5546875" style="2" customWidth="1"/>
    <col min="9220" max="9220" width="12.5546875" style="2" customWidth="1"/>
    <col min="9221" max="9221" width="0" style="2" hidden="1" customWidth="1"/>
    <col min="9222" max="9222" width="11.33203125" style="2" customWidth="1"/>
    <col min="9223" max="9224" width="11.5546875" style="2"/>
    <col min="9225" max="9225" width="13.44140625" style="2" customWidth="1"/>
    <col min="9226" max="9226" width="12.109375" style="2" customWidth="1"/>
    <col min="9227" max="9228" width="12.44140625" style="2" customWidth="1"/>
    <col min="9229" max="9229" width="11.5546875" style="2"/>
    <col min="9230" max="9230" width="5.5546875" style="2" customWidth="1"/>
    <col min="9231" max="9231" width="14.109375" style="2" customWidth="1"/>
    <col min="9232" max="9473" width="11.5546875" style="2"/>
    <col min="9474" max="9474" width="10.109375" style="2" customWidth="1"/>
    <col min="9475" max="9475" width="10.5546875" style="2" customWidth="1"/>
    <col min="9476" max="9476" width="12.5546875" style="2" customWidth="1"/>
    <col min="9477" max="9477" width="0" style="2" hidden="1" customWidth="1"/>
    <col min="9478" max="9478" width="11.33203125" style="2" customWidth="1"/>
    <col min="9479" max="9480" width="11.5546875" style="2"/>
    <col min="9481" max="9481" width="13.44140625" style="2" customWidth="1"/>
    <col min="9482" max="9482" width="12.109375" style="2" customWidth="1"/>
    <col min="9483" max="9484" width="12.44140625" style="2" customWidth="1"/>
    <col min="9485" max="9485" width="11.5546875" style="2"/>
    <col min="9486" max="9486" width="5.5546875" style="2" customWidth="1"/>
    <col min="9487" max="9487" width="14.109375" style="2" customWidth="1"/>
    <col min="9488" max="9729" width="11.5546875" style="2"/>
    <col min="9730" max="9730" width="10.109375" style="2" customWidth="1"/>
    <col min="9731" max="9731" width="10.5546875" style="2" customWidth="1"/>
    <col min="9732" max="9732" width="12.5546875" style="2" customWidth="1"/>
    <col min="9733" max="9733" width="0" style="2" hidden="1" customWidth="1"/>
    <col min="9734" max="9734" width="11.33203125" style="2" customWidth="1"/>
    <col min="9735" max="9736" width="11.5546875" style="2"/>
    <col min="9737" max="9737" width="13.44140625" style="2" customWidth="1"/>
    <col min="9738" max="9738" width="12.109375" style="2" customWidth="1"/>
    <col min="9739" max="9740" width="12.44140625" style="2" customWidth="1"/>
    <col min="9741" max="9741" width="11.5546875" style="2"/>
    <col min="9742" max="9742" width="5.5546875" style="2" customWidth="1"/>
    <col min="9743" max="9743" width="14.109375" style="2" customWidth="1"/>
    <col min="9744" max="9985" width="11.5546875" style="2"/>
    <col min="9986" max="9986" width="10.109375" style="2" customWidth="1"/>
    <col min="9987" max="9987" width="10.5546875" style="2" customWidth="1"/>
    <col min="9988" max="9988" width="12.5546875" style="2" customWidth="1"/>
    <col min="9989" max="9989" width="0" style="2" hidden="1" customWidth="1"/>
    <col min="9990" max="9990" width="11.33203125" style="2" customWidth="1"/>
    <col min="9991" max="9992" width="11.5546875" style="2"/>
    <col min="9993" max="9993" width="13.44140625" style="2" customWidth="1"/>
    <col min="9994" max="9994" width="12.109375" style="2" customWidth="1"/>
    <col min="9995" max="9996" width="12.44140625" style="2" customWidth="1"/>
    <col min="9997" max="9997" width="11.5546875" style="2"/>
    <col min="9998" max="9998" width="5.5546875" style="2" customWidth="1"/>
    <col min="9999" max="9999" width="14.109375" style="2" customWidth="1"/>
    <col min="10000" max="10241" width="11.5546875" style="2"/>
    <col min="10242" max="10242" width="10.109375" style="2" customWidth="1"/>
    <col min="10243" max="10243" width="10.5546875" style="2" customWidth="1"/>
    <col min="10244" max="10244" width="12.5546875" style="2" customWidth="1"/>
    <col min="10245" max="10245" width="0" style="2" hidden="1" customWidth="1"/>
    <col min="10246" max="10246" width="11.33203125" style="2" customWidth="1"/>
    <col min="10247" max="10248" width="11.5546875" style="2"/>
    <col min="10249" max="10249" width="13.44140625" style="2" customWidth="1"/>
    <col min="10250" max="10250" width="12.109375" style="2" customWidth="1"/>
    <col min="10251" max="10252" width="12.44140625" style="2" customWidth="1"/>
    <col min="10253" max="10253" width="11.5546875" style="2"/>
    <col min="10254" max="10254" width="5.5546875" style="2" customWidth="1"/>
    <col min="10255" max="10255" width="14.109375" style="2" customWidth="1"/>
    <col min="10256" max="10497" width="11.5546875" style="2"/>
    <col min="10498" max="10498" width="10.109375" style="2" customWidth="1"/>
    <col min="10499" max="10499" width="10.5546875" style="2" customWidth="1"/>
    <col min="10500" max="10500" width="12.5546875" style="2" customWidth="1"/>
    <col min="10501" max="10501" width="0" style="2" hidden="1" customWidth="1"/>
    <col min="10502" max="10502" width="11.33203125" style="2" customWidth="1"/>
    <col min="10503" max="10504" width="11.5546875" style="2"/>
    <col min="10505" max="10505" width="13.44140625" style="2" customWidth="1"/>
    <col min="10506" max="10506" width="12.109375" style="2" customWidth="1"/>
    <col min="10507" max="10508" width="12.44140625" style="2" customWidth="1"/>
    <col min="10509" max="10509" width="11.5546875" style="2"/>
    <col min="10510" max="10510" width="5.5546875" style="2" customWidth="1"/>
    <col min="10511" max="10511" width="14.109375" style="2" customWidth="1"/>
    <col min="10512" max="10753" width="11.5546875" style="2"/>
    <col min="10754" max="10754" width="10.109375" style="2" customWidth="1"/>
    <col min="10755" max="10755" width="10.5546875" style="2" customWidth="1"/>
    <col min="10756" max="10756" width="12.5546875" style="2" customWidth="1"/>
    <col min="10757" max="10757" width="0" style="2" hidden="1" customWidth="1"/>
    <col min="10758" max="10758" width="11.33203125" style="2" customWidth="1"/>
    <col min="10759" max="10760" width="11.5546875" style="2"/>
    <col min="10761" max="10761" width="13.44140625" style="2" customWidth="1"/>
    <col min="10762" max="10762" width="12.109375" style="2" customWidth="1"/>
    <col min="10763" max="10764" width="12.44140625" style="2" customWidth="1"/>
    <col min="10765" max="10765" width="11.5546875" style="2"/>
    <col min="10766" max="10766" width="5.5546875" style="2" customWidth="1"/>
    <col min="10767" max="10767" width="14.109375" style="2" customWidth="1"/>
    <col min="10768" max="11009" width="11.5546875" style="2"/>
    <col min="11010" max="11010" width="10.109375" style="2" customWidth="1"/>
    <col min="11011" max="11011" width="10.5546875" style="2" customWidth="1"/>
    <col min="11012" max="11012" width="12.5546875" style="2" customWidth="1"/>
    <col min="11013" max="11013" width="0" style="2" hidden="1" customWidth="1"/>
    <col min="11014" max="11014" width="11.33203125" style="2" customWidth="1"/>
    <col min="11015" max="11016" width="11.5546875" style="2"/>
    <col min="11017" max="11017" width="13.44140625" style="2" customWidth="1"/>
    <col min="11018" max="11018" width="12.109375" style="2" customWidth="1"/>
    <col min="11019" max="11020" width="12.44140625" style="2" customWidth="1"/>
    <col min="11021" max="11021" width="11.5546875" style="2"/>
    <col min="11022" max="11022" width="5.5546875" style="2" customWidth="1"/>
    <col min="11023" max="11023" width="14.109375" style="2" customWidth="1"/>
    <col min="11024" max="11265" width="11.5546875" style="2"/>
    <col min="11266" max="11266" width="10.109375" style="2" customWidth="1"/>
    <col min="11267" max="11267" width="10.5546875" style="2" customWidth="1"/>
    <col min="11268" max="11268" width="12.5546875" style="2" customWidth="1"/>
    <col min="11269" max="11269" width="0" style="2" hidden="1" customWidth="1"/>
    <col min="11270" max="11270" width="11.33203125" style="2" customWidth="1"/>
    <col min="11271" max="11272" width="11.5546875" style="2"/>
    <col min="11273" max="11273" width="13.44140625" style="2" customWidth="1"/>
    <col min="11274" max="11274" width="12.109375" style="2" customWidth="1"/>
    <col min="11275" max="11276" width="12.44140625" style="2" customWidth="1"/>
    <col min="11277" max="11277" width="11.5546875" style="2"/>
    <col min="11278" max="11278" width="5.5546875" style="2" customWidth="1"/>
    <col min="11279" max="11279" width="14.109375" style="2" customWidth="1"/>
    <col min="11280" max="11521" width="11.5546875" style="2"/>
    <col min="11522" max="11522" width="10.109375" style="2" customWidth="1"/>
    <col min="11523" max="11523" width="10.5546875" style="2" customWidth="1"/>
    <col min="11524" max="11524" width="12.5546875" style="2" customWidth="1"/>
    <col min="11525" max="11525" width="0" style="2" hidden="1" customWidth="1"/>
    <col min="11526" max="11526" width="11.33203125" style="2" customWidth="1"/>
    <col min="11527" max="11528" width="11.5546875" style="2"/>
    <col min="11529" max="11529" width="13.44140625" style="2" customWidth="1"/>
    <col min="11530" max="11530" width="12.109375" style="2" customWidth="1"/>
    <col min="11531" max="11532" width="12.44140625" style="2" customWidth="1"/>
    <col min="11533" max="11533" width="11.5546875" style="2"/>
    <col min="11534" max="11534" width="5.5546875" style="2" customWidth="1"/>
    <col min="11535" max="11535" width="14.109375" style="2" customWidth="1"/>
    <col min="11536" max="11777" width="11.5546875" style="2"/>
    <col min="11778" max="11778" width="10.109375" style="2" customWidth="1"/>
    <col min="11779" max="11779" width="10.5546875" style="2" customWidth="1"/>
    <col min="11780" max="11780" width="12.5546875" style="2" customWidth="1"/>
    <col min="11781" max="11781" width="0" style="2" hidden="1" customWidth="1"/>
    <col min="11782" max="11782" width="11.33203125" style="2" customWidth="1"/>
    <col min="11783" max="11784" width="11.5546875" style="2"/>
    <col min="11785" max="11785" width="13.44140625" style="2" customWidth="1"/>
    <col min="11786" max="11786" width="12.109375" style="2" customWidth="1"/>
    <col min="11787" max="11788" width="12.44140625" style="2" customWidth="1"/>
    <col min="11789" max="11789" width="11.5546875" style="2"/>
    <col min="11790" max="11790" width="5.5546875" style="2" customWidth="1"/>
    <col min="11791" max="11791" width="14.109375" style="2" customWidth="1"/>
    <col min="11792" max="12033" width="11.5546875" style="2"/>
    <col min="12034" max="12034" width="10.109375" style="2" customWidth="1"/>
    <col min="12035" max="12035" width="10.5546875" style="2" customWidth="1"/>
    <col min="12036" max="12036" width="12.5546875" style="2" customWidth="1"/>
    <col min="12037" max="12037" width="0" style="2" hidden="1" customWidth="1"/>
    <col min="12038" max="12038" width="11.33203125" style="2" customWidth="1"/>
    <col min="12039" max="12040" width="11.5546875" style="2"/>
    <col min="12041" max="12041" width="13.44140625" style="2" customWidth="1"/>
    <col min="12042" max="12042" width="12.109375" style="2" customWidth="1"/>
    <col min="12043" max="12044" width="12.44140625" style="2" customWidth="1"/>
    <col min="12045" max="12045" width="11.5546875" style="2"/>
    <col min="12046" max="12046" width="5.5546875" style="2" customWidth="1"/>
    <col min="12047" max="12047" width="14.109375" style="2" customWidth="1"/>
    <col min="12048" max="12289" width="11.5546875" style="2"/>
    <col min="12290" max="12290" width="10.109375" style="2" customWidth="1"/>
    <col min="12291" max="12291" width="10.5546875" style="2" customWidth="1"/>
    <col min="12292" max="12292" width="12.5546875" style="2" customWidth="1"/>
    <col min="12293" max="12293" width="0" style="2" hidden="1" customWidth="1"/>
    <col min="12294" max="12294" width="11.33203125" style="2" customWidth="1"/>
    <col min="12295" max="12296" width="11.5546875" style="2"/>
    <col min="12297" max="12297" width="13.44140625" style="2" customWidth="1"/>
    <col min="12298" max="12298" width="12.109375" style="2" customWidth="1"/>
    <col min="12299" max="12300" width="12.44140625" style="2" customWidth="1"/>
    <col min="12301" max="12301" width="11.5546875" style="2"/>
    <col min="12302" max="12302" width="5.5546875" style="2" customWidth="1"/>
    <col min="12303" max="12303" width="14.109375" style="2" customWidth="1"/>
    <col min="12304" max="12545" width="11.5546875" style="2"/>
    <col min="12546" max="12546" width="10.109375" style="2" customWidth="1"/>
    <col min="12547" max="12547" width="10.5546875" style="2" customWidth="1"/>
    <col min="12548" max="12548" width="12.5546875" style="2" customWidth="1"/>
    <col min="12549" max="12549" width="0" style="2" hidden="1" customWidth="1"/>
    <col min="12550" max="12550" width="11.33203125" style="2" customWidth="1"/>
    <col min="12551" max="12552" width="11.5546875" style="2"/>
    <col min="12553" max="12553" width="13.44140625" style="2" customWidth="1"/>
    <col min="12554" max="12554" width="12.109375" style="2" customWidth="1"/>
    <col min="12555" max="12556" width="12.44140625" style="2" customWidth="1"/>
    <col min="12557" max="12557" width="11.5546875" style="2"/>
    <col min="12558" max="12558" width="5.5546875" style="2" customWidth="1"/>
    <col min="12559" max="12559" width="14.109375" style="2" customWidth="1"/>
    <col min="12560" max="12801" width="11.5546875" style="2"/>
    <col min="12802" max="12802" width="10.109375" style="2" customWidth="1"/>
    <col min="12803" max="12803" width="10.5546875" style="2" customWidth="1"/>
    <col min="12804" max="12804" width="12.5546875" style="2" customWidth="1"/>
    <col min="12805" max="12805" width="0" style="2" hidden="1" customWidth="1"/>
    <col min="12806" max="12806" width="11.33203125" style="2" customWidth="1"/>
    <col min="12807" max="12808" width="11.5546875" style="2"/>
    <col min="12809" max="12809" width="13.44140625" style="2" customWidth="1"/>
    <col min="12810" max="12810" width="12.109375" style="2" customWidth="1"/>
    <col min="12811" max="12812" width="12.44140625" style="2" customWidth="1"/>
    <col min="12813" max="12813" width="11.5546875" style="2"/>
    <col min="12814" max="12814" width="5.5546875" style="2" customWidth="1"/>
    <col min="12815" max="12815" width="14.109375" style="2" customWidth="1"/>
    <col min="12816" max="13057" width="11.5546875" style="2"/>
    <col min="13058" max="13058" width="10.109375" style="2" customWidth="1"/>
    <col min="13059" max="13059" width="10.5546875" style="2" customWidth="1"/>
    <col min="13060" max="13060" width="12.5546875" style="2" customWidth="1"/>
    <col min="13061" max="13061" width="0" style="2" hidden="1" customWidth="1"/>
    <col min="13062" max="13062" width="11.33203125" style="2" customWidth="1"/>
    <col min="13063" max="13064" width="11.5546875" style="2"/>
    <col min="13065" max="13065" width="13.44140625" style="2" customWidth="1"/>
    <col min="13066" max="13066" width="12.109375" style="2" customWidth="1"/>
    <col min="13067" max="13068" width="12.44140625" style="2" customWidth="1"/>
    <col min="13069" max="13069" width="11.5546875" style="2"/>
    <col min="13070" max="13070" width="5.5546875" style="2" customWidth="1"/>
    <col min="13071" max="13071" width="14.109375" style="2" customWidth="1"/>
    <col min="13072" max="13313" width="11.5546875" style="2"/>
    <col min="13314" max="13314" width="10.109375" style="2" customWidth="1"/>
    <col min="13315" max="13315" width="10.5546875" style="2" customWidth="1"/>
    <col min="13316" max="13316" width="12.5546875" style="2" customWidth="1"/>
    <col min="13317" max="13317" width="0" style="2" hidden="1" customWidth="1"/>
    <col min="13318" max="13318" width="11.33203125" style="2" customWidth="1"/>
    <col min="13319" max="13320" width="11.5546875" style="2"/>
    <col min="13321" max="13321" width="13.44140625" style="2" customWidth="1"/>
    <col min="13322" max="13322" width="12.109375" style="2" customWidth="1"/>
    <col min="13323" max="13324" width="12.44140625" style="2" customWidth="1"/>
    <col min="13325" max="13325" width="11.5546875" style="2"/>
    <col min="13326" max="13326" width="5.5546875" style="2" customWidth="1"/>
    <col min="13327" max="13327" width="14.109375" style="2" customWidth="1"/>
    <col min="13328" max="13569" width="11.5546875" style="2"/>
    <col min="13570" max="13570" width="10.109375" style="2" customWidth="1"/>
    <col min="13571" max="13571" width="10.5546875" style="2" customWidth="1"/>
    <col min="13572" max="13572" width="12.5546875" style="2" customWidth="1"/>
    <col min="13573" max="13573" width="0" style="2" hidden="1" customWidth="1"/>
    <col min="13574" max="13574" width="11.33203125" style="2" customWidth="1"/>
    <col min="13575" max="13576" width="11.5546875" style="2"/>
    <col min="13577" max="13577" width="13.44140625" style="2" customWidth="1"/>
    <col min="13578" max="13578" width="12.109375" style="2" customWidth="1"/>
    <col min="13579" max="13580" width="12.44140625" style="2" customWidth="1"/>
    <col min="13581" max="13581" width="11.5546875" style="2"/>
    <col min="13582" max="13582" width="5.5546875" style="2" customWidth="1"/>
    <col min="13583" max="13583" width="14.109375" style="2" customWidth="1"/>
    <col min="13584" max="13825" width="11.5546875" style="2"/>
    <col min="13826" max="13826" width="10.109375" style="2" customWidth="1"/>
    <col min="13827" max="13827" width="10.5546875" style="2" customWidth="1"/>
    <col min="13828" max="13828" width="12.5546875" style="2" customWidth="1"/>
    <col min="13829" max="13829" width="0" style="2" hidden="1" customWidth="1"/>
    <col min="13830" max="13830" width="11.33203125" style="2" customWidth="1"/>
    <col min="13831" max="13832" width="11.5546875" style="2"/>
    <col min="13833" max="13833" width="13.44140625" style="2" customWidth="1"/>
    <col min="13834" max="13834" width="12.109375" style="2" customWidth="1"/>
    <col min="13835" max="13836" width="12.44140625" style="2" customWidth="1"/>
    <col min="13837" max="13837" width="11.5546875" style="2"/>
    <col min="13838" max="13838" width="5.5546875" style="2" customWidth="1"/>
    <col min="13839" max="13839" width="14.109375" style="2" customWidth="1"/>
    <col min="13840" max="14081" width="11.5546875" style="2"/>
    <col min="14082" max="14082" width="10.109375" style="2" customWidth="1"/>
    <col min="14083" max="14083" width="10.5546875" style="2" customWidth="1"/>
    <col min="14084" max="14084" width="12.5546875" style="2" customWidth="1"/>
    <col min="14085" max="14085" width="0" style="2" hidden="1" customWidth="1"/>
    <col min="14086" max="14086" width="11.33203125" style="2" customWidth="1"/>
    <col min="14087" max="14088" width="11.5546875" style="2"/>
    <col min="14089" max="14089" width="13.44140625" style="2" customWidth="1"/>
    <col min="14090" max="14090" width="12.109375" style="2" customWidth="1"/>
    <col min="14091" max="14092" width="12.44140625" style="2" customWidth="1"/>
    <col min="14093" max="14093" width="11.5546875" style="2"/>
    <col min="14094" max="14094" width="5.5546875" style="2" customWidth="1"/>
    <col min="14095" max="14095" width="14.109375" style="2" customWidth="1"/>
    <col min="14096" max="14337" width="11.5546875" style="2"/>
    <col min="14338" max="14338" width="10.109375" style="2" customWidth="1"/>
    <col min="14339" max="14339" width="10.5546875" style="2" customWidth="1"/>
    <col min="14340" max="14340" width="12.5546875" style="2" customWidth="1"/>
    <col min="14341" max="14341" width="0" style="2" hidden="1" customWidth="1"/>
    <col min="14342" max="14342" width="11.33203125" style="2" customWidth="1"/>
    <col min="14343" max="14344" width="11.5546875" style="2"/>
    <col min="14345" max="14345" width="13.44140625" style="2" customWidth="1"/>
    <col min="14346" max="14346" width="12.109375" style="2" customWidth="1"/>
    <col min="14347" max="14348" width="12.44140625" style="2" customWidth="1"/>
    <col min="14349" max="14349" width="11.5546875" style="2"/>
    <col min="14350" max="14350" width="5.5546875" style="2" customWidth="1"/>
    <col min="14351" max="14351" width="14.109375" style="2" customWidth="1"/>
    <col min="14352" max="14593" width="11.5546875" style="2"/>
    <col min="14594" max="14594" width="10.109375" style="2" customWidth="1"/>
    <col min="14595" max="14595" width="10.5546875" style="2" customWidth="1"/>
    <col min="14596" max="14596" width="12.5546875" style="2" customWidth="1"/>
    <col min="14597" max="14597" width="0" style="2" hidden="1" customWidth="1"/>
    <col min="14598" max="14598" width="11.33203125" style="2" customWidth="1"/>
    <col min="14599" max="14600" width="11.5546875" style="2"/>
    <col min="14601" max="14601" width="13.44140625" style="2" customWidth="1"/>
    <col min="14602" max="14602" width="12.109375" style="2" customWidth="1"/>
    <col min="14603" max="14604" width="12.44140625" style="2" customWidth="1"/>
    <col min="14605" max="14605" width="11.5546875" style="2"/>
    <col min="14606" max="14606" width="5.5546875" style="2" customWidth="1"/>
    <col min="14607" max="14607" width="14.109375" style="2" customWidth="1"/>
    <col min="14608" max="14849" width="11.5546875" style="2"/>
    <col min="14850" max="14850" width="10.109375" style="2" customWidth="1"/>
    <col min="14851" max="14851" width="10.5546875" style="2" customWidth="1"/>
    <col min="14852" max="14852" width="12.5546875" style="2" customWidth="1"/>
    <col min="14853" max="14853" width="0" style="2" hidden="1" customWidth="1"/>
    <col min="14854" max="14854" width="11.33203125" style="2" customWidth="1"/>
    <col min="14855" max="14856" width="11.5546875" style="2"/>
    <col min="14857" max="14857" width="13.44140625" style="2" customWidth="1"/>
    <col min="14858" max="14858" width="12.109375" style="2" customWidth="1"/>
    <col min="14859" max="14860" width="12.44140625" style="2" customWidth="1"/>
    <col min="14861" max="14861" width="11.5546875" style="2"/>
    <col min="14862" max="14862" width="5.5546875" style="2" customWidth="1"/>
    <col min="14863" max="14863" width="14.109375" style="2" customWidth="1"/>
    <col min="14864" max="15105" width="11.5546875" style="2"/>
    <col min="15106" max="15106" width="10.109375" style="2" customWidth="1"/>
    <col min="15107" max="15107" width="10.5546875" style="2" customWidth="1"/>
    <col min="15108" max="15108" width="12.5546875" style="2" customWidth="1"/>
    <col min="15109" max="15109" width="0" style="2" hidden="1" customWidth="1"/>
    <col min="15110" max="15110" width="11.33203125" style="2" customWidth="1"/>
    <col min="15111" max="15112" width="11.5546875" style="2"/>
    <col min="15113" max="15113" width="13.44140625" style="2" customWidth="1"/>
    <col min="15114" max="15114" width="12.109375" style="2" customWidth="1"/>
    <col min="15115" max="15116" width="12.44140625" style="2" customWidth="1"/>
    <col min="15117" max="15117" width="11.5546875" style="2"/>
    <col min="15118" max="15118" width="5.5546875" style="2" customWidth="1"/>
    <col min="15119" max="15119" width="14.109375" style="2" customWidth="1"/>
    <col min="15120" max="15361" width="11.5546875" style="2"/>
    <col min="15362" max="15362" width="10.109375" style="2" customWidth="1"/>
    <col min="15363" max="15363" width="10.5546875" style="2" customWidth="1"/>
    <col min="15364" max="15364" width="12.5546875" style="2" customWidth="1"/>
    <col min="15365" max="15365" width="0" style="2" hidden="1" customWidth="1"/>
    <col min="15366" max="15366" width="11.33203125" style="2" customWidth="1"/>
    <col min="15367" max="15368" width="11.5546875" style="2"/>
    <col min="15369" max="15369" width="13.44140625" style="2" customWidth="1"/>
    <col min="15370" max="15370" width="12.109375" style="2" customWidth="1"/>
    <col min="15371" max="15372" width="12.44140625" style="2" customWidth="1"/>
    <col min="15373" max="15373" width="11.5546875" style="2"/>
    <col min="15374" max="15374" width="5.5546875" style="2" customWidth="1"/>
    <col min="15375" max="15375" width="14.109375" style="2" customWidth="1"/>
    <col min="15376" max="15617" width="11.5546875" style="2"/>
    <col min="15618" max="15618" width="10.109375" style="2" customWidth="1"/>
    <col min="15619" max="15619" width="10.5546875" style="2" customWidth="1"/>
    <col min="15620" max="15620" width="12.5546875" style="2" customWidth="1"/>
    <col min="15621" max="15621" width="0" style="2" hidden="1" customWidth="1"/>
    <col min="15622" max="15622" width="11.33203125" style="2" customWidth="1"/>
    <col min="15623" max="15624" width="11.5546875" style="2"/>
    <col min="15625" max="15625" width="13.44140625" style="2" customWidth="1"/>
    <col min="15626" max="15626" width="12.109375" style="2" customWidth="1"/>
    <col min="15627" max="15628" width="12.44140625" style="2" customWidth="1"/>
    <col min="15629" max="15629" width="11.5546875" style="2"/>
    <col min="15630" max="15630" width="5.5546875" style="2" customWidth="1"/>
    <col min="15631" max="15631" width="14.109375" style="2" customWidth="1"/>
    <col min="15632" max="15873" width="11.5546875" style="2"/>
    <col min="15874" max="15874" width="10.109375" style="2" customWidth="1"/>
    <col min="15875" max="15875" width="10.5546875" style="2" customWidth="1"/>
    <col min="15876" max="15876" width="12.5546875" style="2" customWidth="1"/>
    <col min="15877" max="15877" width="0" style="2" hidden="1" customWidth="1"/>
    <col min="15878" max="15878" width="11.33203125" style="2" customWidth="1"/>
    <col min="15879" max="15880" width="11.5546875" style="2"/>
    <col min="15881" max="15881" width="13.44140625" style="2" customWidth="1"/>
    <col min="15882" max="15882" width="12.109375" style="2" customWidth="1"/>
    <col min="15883" max="15884" width="12.44140625" style="2" customWidth="1"/>
    <col min="15885" max="15885" width="11.5546875" style="2"/>
    <col min="15886" max="15886" width="5.5546875" style="2" customWidth="1"/>
    <col min="15887" max="15887" width="14.109375" style="2" customWidth="1"/>
    <col min="15888" max="16129" width="11.5546875" style="2"/>
    <col min="16130" max="16130" width="10.109375" style="2" customWidth="1"/>
    <col min="16131" max="16131" width="10.5546875" style="2" customWidth="1"/>
    <col min="16132" max="16132" width="12.5546875" style="2" customWidth="1"/>
    <col min="16133" max="16133" width="0" style="2" hidden="1" customWidth="1"/>
    <col min="16134" max="16134" width="11.33203125" style="2" customWidth="1"/>
    <col min="16135" max="16136" width="11.5546875" style="2"/>
    <col min="16137" max="16137" width="13.44140625" style="2" customWidth="1"/>
    <col min="16138" max="16138" width="12.109375" style="2" customWidth="1"/>
    <col min="16139" max="16140" width="12.44140625" style="2" customWidth="1"/>
    <col min="16141" max="16141" width="11.5546875" style="2"/>
    <col min="16142" max="16142" width="5.5546875" style="2" customWidth="1"/>
    <col min="16143" max="16143" width="14.109375" style="2" customWidth="1"/>
    <col min="16144" max="16384" width="11.5546875" style="2"/>
  </cols>
  <sheetData>
    <row r="1" spans="1:17" ht="21.75" customHeight="1" thickBot="1" x14ac:dyDescent="0.35">
      <c r="A1" s="178" t="s">
        <v>25</v>
      </c>
      <c r="B1" s="179"/>
      <c r="C1" s="179"/>
      <c r="D1" s="179"/>
      <c r="E1" s="180"/>
      <c r="F1" s="187" t="s">
        <v>26</v>
      </c>
      <c r="G1" s="187"/>
      <c r="H1" s="187"/>
      <c r="I1" s="187"/>
      <c r="J1" s="187"/>
      <c r="K1" s="187"/>
      <c r="L1" s="187"/>
      <c r="M1" s="187"/>
      <c r="N1" s="187"/>
      <c r="O1" s="188"/>
    </row>
    <row r="2" spans="1:17" ht="45" customHeight="1" thickBot="1" x14ac:dyDescent="0.35">
      <c r="A2" s="181"/>
      <c r="B2" s="182"/>
      <c r="C2" s="182"/>
      <c r="D2" s="182"/>
      <c r="E2" s="183"/>
      <c r="F2" s="187" t="s">
        <v>27</v>
      </c>
      <c r="G2" s="187"/>
      <c r="H2" s="187"/>
      <c r="I2" s="187"/>
      <c r="J2" s="187"/>
      <c r="K2" s="187"/>
      <c r="L2" s="187"/>
      <c r="M2" s="187"/>
      <c r="N2" s="187"/>
      <c r="O2" s="188"/>
      <c r="Q2" s="3" t="e">
        <f ca="1">MID(CELL("nombrearchivo",'[1]1'!E10),FIND("]", CELL("nombrearchivo",'[1]1'!E10),1)+1,LEN(CELL("nombrearchivo",'[1]1'!E10))-FIND("]",CELL("nombrearchivo",'[1]1'!E10),1))</f>
        <v>#N/A</v>
      </c>
    </row>
    <row r="3" spans="1:17" s="4" customFormat="1" ht="19.5" customHeight="1" thickBot="1" x14ac:dyDescent="0.35">
      <c r="A3" s="184"/>
      <c r="B3" s="185"/>
      <c r="C3" s="185"/>
      <c r="D3" s="185"/>
      <c r="E3" s="186"/>
      <c r="F3" s="189" t="s">
        <v>28</v>
      </c>
      <c r="G3" s="189"/>
      <c r="H3" s="189"/>
      <c r="I3" s="189"/>
      <c r="J3" s="189"/>
      <c r="K3" s="189"/>
      <c r="L3" s="189"/>
      <c r="M3" s="189"/>
      <c r="N3" s="189"/>
      <c r="O3" s="190"/>
      <c r="Q3" s="5"/>
    </row>
    <row r="4" spans="1:17" s="4" customFormat="1" ht="15.6" x14ac:dyDescent="0.3">
      <c r="A4" s="191" t="s">
        <v>29</v>
      </c>
      <c r="B4" s="192"/>
      <c r="C4" s="192"/>
      <c r="D4" s="192"/>
      <c r="E4" s="193" t="str">
        <f>[1]GENERAL!AC$2</f>
        <v>PLANTA</v>
      </c>
      <c r="F4" s="193"/>
      <c r="G4" s="193"/>
      <c r="H4" s="6"/>
      <c r="I4" s="6"/>
      <c r="J4" s="6"/>
      <c r="K4" s="6"/>
      <c r="L4" s="6"/>
      <c r="M4" s="6"/>
      <c r="N4" s="6"/>
      <c r="O4" s="7"/>
    </row>
    <row r="5" spans="1:17" s="4" customFormat="1" ht="15.6" x14ac:dyDescent="0.3">
      <c r="A5" s="155" t="s">
        <v>30</v>
      </c>
      <c r="B5" s="156"/>
      <c r="C5" s="156"/>
      <c r="D5" s="156"/>
      <c r="E5" s="157" t="s">
        <v>21</v>
      </c>
      <c r="F5" s="157"/>
      <c r="G5" s="157"/>
      <c r="H5" s="8"/>
      <c r="I5" s="8"/>
      <c r="J5" s="8"/>
      <c r="K5" s="8"/>
      <c r="L5" s="8"/>
      <c r="M5" s="8"/>
      <c r="N5" s="8"/>
      <c r="O5" s="9"/>
    </row>
    <row r="6" spans="1:17" s="4" customFormat="1" ht="15.6" x14ac:dyDescent="0.3">
      <c r="A6" s="155" t="s">
        <v>31</v>
      </c>
      <c r="B6" s="156"/>
      <c r="C6" s="156"/>
      <c r="D6" s="156"/>
      <c r="E6" s="10" t="s">
        <v>32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s="4" customFormat="1" ht="16.2" thickBot="1" x14ac:dyDescent="0.35">
      <c r="A7" s="11" t="s">
        <v>92</v>
      </c>
      <c r="B7" s="12"/>
      <c r="C7" s="12"/>
      <c r="D7" s="12"/>
      <c r="E7" s="10" t="s">
        <v>22</v>
      </c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7" ht="25.2" thickBot="1" x14ac:dyDescent="0.35">
      <c r="A8" s="158" t="s">
        <v>33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</row>
    <row r="9" spans="1:17" ht="15" customHeight="1" x14ac:dyDescent="0.3">
      <c r="A9" s="161" t="s">
        <v>34</v>
      </c>
      <c r="B9" s="162"/>
      <c r="C9" s="165" t="s">
        <v>35</v>
      </c>
      <c r="D9" s="15"/>
      <c r="E9" s="167" t="s">
        <v>36</v>
      </c>
      <c r="F9" s="168"/>
      <c r="G9" s="167" t="s">
        <v>37</v>
      </c>
      <c r="H9" s="168"/>
      <c r="I9" s="170" t="s">
        <v>38</v>
      </c>
      <c r="J9" s="170" t="s">
        <v>39</v>
      </c>
      <c r="K9" s="170" t="s">
        <v>40</v>
      </c>
      <c r="L9" s="172" t="s">
        <v>41</v>
      </c>
      <c r="M9" s="174"/>
      <c r="N9" s="174"/>
      <c r="O9" s="176" t="s">
        <v>20</v>
      </c>
    </row>
    <row r="10" spans="1:17" ht="31.5" customHeight="1" thickBot="1" x14ac:dyDescent="0.35">
      <c r="A10" s="163"/>
      <c r="B10" s="164"/>
      <c r="C10" s="166"/>
      <c r="D10" s="16"/>
      <c r="E10" s="166"/>
      <c r="F10" s="169"/>
      <c r="G10" s="166"/>
      <c r="H10" s="169"/>
      <c r="I10" s="171"/>
      <c r="J10" s="171"/>
      <c r="K10" s="171"/>
      <c r="L10" s="173"/>
      <c r="M10" s="175"/>
      <c r="N10" s="175"/>
      <c r="O10" s="177"/>
    </row>
    <row r="11" spans="1:17" ht="64.2" customHeight="1" thickBot="1" x14ac:dyDescent="0.35">
      <c r="A11" s="120" t="s">
        <v>42</v>
      </c>
      <c r="B11" s="121"/>
      <c r="C11" s="17">
        <f>O15</f>
        <v>4</v>
      </c>
      <c r="D11" s="18"/>
      <c r="E11" s="122">
        <f>O17</f>
        <v>0</v>
      </c>
      <c r="F11" s="123"/>
      <c r="G11" s="122">
        <f>O19</f>
        <v>3</v>
      </c>
      <c r="H11" s="123"/>
      <c r="I11" s="19">
        <f>O21</f>
        <v>3</v>
      </c>
      <c r="J11" s="19">
        <f>O28</f>
        <v>7.56</v>
      </c>
      <c r="K11" s="19">
        <f>O33</f>
        <v>10</v>
      </c>
      <c r="L11" s="20">
        <f>O38</f>
        <v>10</v>
      </c>
      <c r="M11" s="21"/>
      <c r="N11" s="21"/>
      <c r="O11" s="22">
        <f>IF( SUM(C11:L11)&lt;=40,SUM(C11:L11),"EXCEDE LOS 40 PUNTOS")</f>
        <v>37.56</v>
      </c>
    </row>
    <row r="12" spans="1:17" ht="15.6" thickTop="1" thickBot="1" x14ac:dyDescent="0.35">
      <c r="A12" s="2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4"/>
    </row>
    <row r="13" spans="1:17" ht="18" thickBot="1" x14ac:dyDescent="0.35">
      <c r="A13" s="143" t="s">
        <v>43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O13" s="25" t="s">
        <v>44</v>
      </c>
    </row>
    <row r="14" spans="1:17" ht="23.4" thickBot="1" x14ac:dyDescent="0.35">
      <c r="A14" s="135" t="s">
        <v>45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10"/>
      <c r="O14" s="24"/>
    </row>
    <row r="15" spans="1:17" ht="31.5" customHeight="1" thickBot="1" x14ac:dyDescent="0.35">
      <c r="A15" s="127" t="s">
        <v>46</v>
      </c>
      <c r="B15" s="128"/>
      <c r="C15" s="26"/>
      <c r="D15" s="146" t="s">
        <v>47</v>
      </c>
      <c r="E15" s="147"/>
      <c r="F15" s="147"/>
      <c r="G15" s="147"/>
      <c r="H15" s="147"/>
      <c r="I15" s="147"/>
      <c r="J15" s="147"/>
      <c r="K15" s="147"/>
      <c r="L15" s="147"/>
      <c r="M15" s="148"/>
      <c r="N15" s="27"/>
      <c r="O15" s="28">
        <v>4</v>
      </c>
    </row>
    <row r="16" spans="1:17" ht="15" thickBot="1" x14ac:dyDescent="0.35">
      <c r="A16" s="29"/>
      <c r="B16" s="10"/>
      <c r="C16" s="10"/>
      <c r="D16" s="3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1"/>
    </row>
    <row r="17" spans="1:21" ht="40.5" customHeight="1" thickBot="1" x14ac:dyDescent="0.35">
      <c r="A17" s="141" t="s">
        <v>48</v>
      </c>
      <c r="B17" s="142"/>
      <c r="C17" s="10"/>
      <c r="D17" s="32"/>
      <c r="E17" s="149" t="s">
        <v>49</v>
      </c>
      <c r="F17" s="150"/>
      <c r="G17" s="150"/>
      <c r="H17" s="150"/>
      <c r="I17" s="150"/>
      <c r="J17" s="150"/>
      <c r="K17" s="150"/>
      <c r="L17" s="150"/>
      <c r="M17" s="151"/>
      <c r="N17" s="27"/>
      <c r="O17" s="28"/>
    </row>
    <row r="18" spans="1:21" ht="15" thickBot="1" x14ac:dyDescent="0.35">
      <c r="A18" s="29"/>
      <c r="B18" s="10"/>
      <c r="C18" s="10"/>
      <c r="D18" s="3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1"/>
    </row>
    <row r="19" spans="1:21" ht="40.5" customHeight="1" thickBot="1" x14ac:dyDescent="0.35">
      <c r="A19" s="141" t="s">
        <v>50</v>
      </c>
      <c r="B19" s="142"/>
      <c r="C19" s="26"/>
      <c r="D19" s="33"/>
      <c r="E19" s="150" t="s">
        <v>51</v>
      </c>
      <c r="F19" s="150"/>
      <c r="G19" s="150"/>
      <c r="H19" s="150"/>
      <c r="I19" s="150"/>
      <c r="J19" s="150"/>
      <c r="K19" s="150"/>
      <c r="L19" s="150"/>
      <c r="M19" s="151"/>
      <c r="N19" s="27"/>
      <c r="O19" s="28">
        <v>3</v>
      </c>
    </row>
    <row r="20" spans="1:21" ht="15" thickBot="1" x14ac:dyDescent="0.35">
      <c r="A20" s="2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31"/>
    </row>
    <row r="21" spans="1:21" ht="48.75" customHeight="1" thickBot="1" x14ac:dyDescent="0.35">
      <c r="A21" s="141" t="s">
        <v>52</v>
      </c>
      <c r="B21" s="142"/>
      <c r="C21" s="26"/>
      <c r="D21" s="152" t="s">
        <v>53</v>
      </c>
      <c r="E21" s="153"/>
      <c r="F21" s="153"/>
      <c r="G21" s="153"/>
      <c r="H21" s="153"/>
      <c r="I21" s="153"/>
      <c r="J21" s="153"/>
      <c r="K21" s="153"/>
      <c r="L21" s="153"/>
      <c r="M21" s="154"/>
      <c r="N21" s="27"/>
      <c r="O21" s="28">
        <v>3</v>
      </c>
    </row>
    <row r="22" spans="1:21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21" ht="18.600000000000001" thickTop="1" thickBot="1" x14ac:dyDescent="0.35">
      <c r="A23" s="132" t="s">
        <v>14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10"/>
      <c r="O23" s="39">
        <f>IF( SUM(O15:O21)&lt;=10,SUM(O15:O21),"EXCEDE LOS 10 PUNTOS VALIDOS")</f>
        <v>10</v>
      </c>
    </row>
    <row r="24" spans="1:21" ht="18" thickBot="1" x14ac:dyDescent="0.3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0"/>
      <c r="O24" s="38"/>
    </row>
    <row r="25" spans="1:21" ht="23.4" thickBot="1" x14ac:dyDescent="0.35">
      <c r="A25" s="135" t="s">
        <v>54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0"/>
      <c r="O25" s="38"/>
    </row>
    <row r="26" spans="1:21" ht="217.95" customHeight="1" thickBot="1" x14ac:dyDescent="0.35">
      <c r="A26" s="127" t="s">
        <v>55</v>
      </c>
      <c r="B26" s="128"/>
      <c r="C26" s="26"/>
      <c r="D26" s="129" t="s">
        <v>58</v>
      </c>
      <c r="E26" s="130"/>
      <c r="F26" s="130"/>
      <c r="G26" s="130"/>
      <c r="H26" s="130"/>
      <c r="I26" s="130"/>
      <c r="J26" s="130"/>
      <c r="K26" s="130"/>
      <c r="L26" s="130"/>
      <c r="M26" s="131"/>
      <c r="N26" s="27"/>
      <c r="O26" s="42">
        <v>7.56</v>
      </c>
      <c r="Q26" s="43"/>
      <c r="R26" s="43"/>
      <c r="U26" s="44"/>
    </row>
    <row r="27" spans="1:21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21" ht="18.600000000000001" thickTop="1" thickBot="1" x14ac:dyDescent="0.35">
      <c r="A28" s="132" t="s">
        <v>15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36"/>
      <c r="O28" s="39">
        <f>IF(O26&lt;=10,O26,"EXCEDE LOS 10 PUNTOS PERMITIDOS")</f>
        <v>7.56</v>
      </c>
      <c r="Q28" s="43"/>
      <c r="R28" s="43"/>
    </row>
    <row r="29" spans="1:21" ht="15" thickBot="1" x14ac:dyDescent="0.3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38"/>
    </row>
    <row r="30" spans="1:21" ht="23.4" thickBot="1" x14ac:dyDescent="0.35">
      <c r="A30" s="135" t="s">
        <v>56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7"/>
      <c r="N30" s="46"/>
      <c r="O30" s="38"/>
    </row>
    <row r="31" spans="1:21" ht="366.6" customHeight="1" thickBot="1" x14ac:dyDescent="0.35">
      <c r="A31" s="127" t="s">
        <v>16</v>
      </c>
      <c r="B31" s="128"/>
      <c r="C31" s="26"/>
      <c r="D31" s="138" t="s">
        <v>61</v>
      </c>
      <c r="E31" s="139"/>
      <c r="F31" s="139"/>
      <c r="G31" s="139"/>
      <c r="H31" s="139"/>
      <c r="I31" s="139"/>
      <c r="J31" s="139"/>
      <c r="K31" s="139"/>
      <c r="L31" s="139"/>
      <c r="M31" s="140"/>
      <c r="N31" s="27"/>
      <c r="O31" s="28">
        <v>10</v>
      </c>
    </row>
    <row r="32" spans="1:21" ht="15" thickBot="1" x14ac:dyDescent="0.35">
      <c r="A32" s="4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8"/>
    </row>
    <row r="33" spans="1:15" ht="18.600000000000001" thickTop="1" thickBot="1" x14ac:dyDescent="0.35">
      <c r="A33" s="132" t="s">
        <v>17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36"/>
      <c r="O33" s="39">
        <f>IF(O31&lt;=10,O31,"EXCEDE LOS 10 PUNTOS PERMITIDOS")</f>
        <v>10</v>
      </c>
    </row>
    <row r="34" spans="1:15" ht="15" thickBot="1" x14ac:dyDescent="0.35">
      <c r="A34" s="4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8"/>
    </row>
    <row r="35" spans="1:15" ht="23.4" thickBot="1" x14ac:dyDescent="0.35">
      <c r="A35" s="135" t="s">
        <v>57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7"/>
      <c r="N35" s="10"/>
      <c r="O35" s="38"/>
    </row>
    <row r="36" spans="1:15" ht="409.2" customHeight="1" thickBot="1" x14ac:dyDescent="0.35">
      <c r="A36" s="141" t="s">
        <v>18</v>
      </c>
      <c r="B36" s="142"/>
      <c r="C36" s="26"/>
      <c r="D36" s="129" t="s">
        <v>62</v>
      </c>
      <c r="E36" s="130"/>
      <c r="F36" s="130"/>
      <c r="G36" s="130"/>
      <c r="H36" s="130"/>
      <c r="I36" s="130"/>
      <c r="J36" s="130"/>
      <c r="K36" s="130"/>
      <c r="L36" s="130"/>
      <c r="M36" s="131"/>
      <c r="N36" s="27"/>
      <c r="O36" s="28">
        <v>10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132" t="s">
        <v>19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  <c r="N38" s="36"/>
      <c r="O38" s="39">
        <f>IF(O36&lt;=10,O36,"EXCEDE LOS 10 PUNTOS PERMITIDOS")</f>
        <v>10</v>
      </c>
    </row>
    <row r="39" spans="1:15" x14ac:dyDescent="0.3">
      <c r="A39" s="4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38"/>
    </row>
    <row r="40" spans="1:15" ht="15" thickBot="1" x14ac:dyDescent="0.35">
      <c r="A40" s="4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8"/>
    </row>
    <row r="41" spans="1:15" ht="24" thickTop="1" thickBot="1" x14ac:dyDescent="0.35">
      <c r="A41" s="124" t="s">
        <v>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6"/>
      <c r="N41" s="49"/>
      <c r="O41" s="50">
        <f>IF((O23+O28+O33+O38)&lt;=40,(O23+O28+O33+O38),"ERROR EXCEDE LOS 30 PUNTOS")</f>
        <v>37.56</v>
      </c>
    </row>
    <row r="42" spans="1:15" x14ac:dyDescent="0.3">
      <c r="A42" s="5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2"/>
    </row>
    <row r="43" spans="1:15" customFormat="1" x14ac:dyDescent="0.3"/>
    <row r="44" spans="1:15" s="61" customFormat="1" x14ac:dyDescent="0.3"/>
    <row r="45" spans="1:15" s="61" customFormat="1" ht="15" thickBot="1" x14ac:dyDescent="0.35"/>
    <row r="46" spans="1:15" s="4" customFormat="1" ht="25.2" thickBot="1" x14ac:dyDescent="0.35">
      <c r="A46" s="158" t="s">
        <v>63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</row>
    <row r="47" spans="1:15" s="4" customFormat="1" ht="15" thickBot="1" x14ac:dyDescent="0.35">
      <c r="A47" s="47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4"/>
    </row>
    <row r="48" spans="1:15" s="4" customFormat="1" ht="36.75" customHeight="1" x14ac:dyDescent="0.3">
      <c r="A48" s="194" t="s">
        <v>64</v>
      </c>
      <c r="B48" s="194"/>
      <c r="C48" s="194"/>
      <c r="D48" s="194"/>
      <c r="E48" s="194"/>
      <c r="F48" s="195"/>
      <c r="G48" s="195"/>
      <c r="H48" s="195"/>
      <c r="I48" s="62" t="s">
        <v>65</v>
      </c>
      <c r="J48" s="63" t="s">
        <v>66</v>
      </c>
      <c r="K48" s="63" t="s">
        <v>67</v>
      </c>
      <c r="L48" s="60"/>
      <c r="M48" s="60"/>
      <c r="N48" s="10"/>
      <c r="O48" s="64" t="s">
        <v>68</v>
      </c>
    </row>
    <row r="49" spans="1:15" s="4" customFormat="1" ht="23.25" customHeight="1" x14ac:dyDescent="0.3">
      <c r="A49" s="65">
        <v>1</v>
      </c>
      <c r="B49" s="196" t="s">
        <v>69</v>
      </c>
      <c r="C49" s="196"/>
      <c r="D49" s="196"/>
      <c r="E49" s="196"/>
      <c r="F49" s="197"/>
      <c r="G49" s="197"/>
      <c r="H49" s="197"/>
      <c r="I49" s="66" t="s">
        <v>70</v>
      </c>
      <c r="J49" s="67">
        <v>2</v>
      </c>
      <c r="K49" s="67">
        <v>1</v>
      </c>
      <c r="L49" s="68"/>
      <c r="M49" s="46"/>
      <c r="N49" s="46"/>
      <c r="O49" s="69">
        <f>J49+K49</f>
        <v>3</v>
      </c>
    </row>
    <row r="50" spans="1:15" s="4" customFormat="1" x14ac:dyDescent="0.3">
      <c r="A50" s="65">
        <v>2</v>
      </c>
      <c r="B50" s="198" t="s">
        <v>71</v>
      </c>
      <c r="C50" s="196"/>
      <c r="D50" s="196"/>
      <c r="E50" s="196"/>
      <c r="F50" s="197"/>
      <c r="G50" s="197"/>
      <c r="H50" s="197"/>
      <c r="I50" s="66" t="s">
        <v>70</v>
      </c>
      <c r="J50" s="67">
        <v>2</v>
      </c>
      <c r="K50" s="67">
        <v>2</v>
      </c>
      <c r="L50" s="68"/>
      <c r="M50" s="46"/>
      <c r="N50" s="46"/>
      <c r="O50" s="69">
        <f t="shared" ref="O50:O56" si="0">J50+K50</f>
        <v>4</v>
      </c>
    </row>
    <row r="51" spans="1:15" s="4" customFormat="1" ht="37.5" customHeight="1" x14ac:dyDescent="0.3">
      <c r="A51" s="65">
        <v>3</v>
      </c>
      <c r="B51" s="196" t="s">
        <v>72</v>
      </c>
      <c r="C51" s="196"/>
      <c r="D51" s="196"/>
      <c r="E51" s="196"/>
      <c r="F51" s="197"/>
      <c r="G51" s="197"/>
      <c r="H51" s="197"/>
      <c r="I51" s="66" t="s">
        <v>73</v>
      </c>
      <c r="J51" s="67">
        <v>5</v>
      </c>
      <c r="K51" s="67">
        <v>4</v>
      </c>
      <c r="L51" s="68"/>
      <c r="M51" s="46"/>
      <c r="N51" s="46"/>
      <c r="O51" s="69">
        <f t="shared" si="0"/>
        <v>9</v>
      </c>
    </row>
    <row r="52" spans="1:15" s="4" customFormat="1" ht="37.5" customHeight="1" x14ac:dyDescent="0.3">
      <c r="A52" s="65">
        <v>4</v>
      </c>
      <c r="B52" s="196" t="s">
        <v>74</v>
      </c>
      <c r="C52" s="196"/>
      <c r="D52" s="196"/>
      <c r="E52" s="196"/>
      <c r="F52" s="197"/>
      <c r="G52" s="197"/>
      <c r="H52" s="197"/>
      <c r="I52" s="66" t="s">
        <v>75</v>
      </c>
      <c r="J52" s="67">
        <v>4</v>
      </c>
      <c r="K52" s="67">
        <v>4.5</v>
      </c>
      <c r="L52" s="68"/>
      <c r="M52" s="46"/>
      <c r="N52" s="46"/>
      <c r="O52" s="69">
        <f t="shared" si="0"/>
        <v>8.5</v>
      </c>
    </row>
    <row r="53" spans="1:15" s="4" customFormat="1" ht="37.5" customHeight="1" x14ac:dyDescent="0.3">
      <c r="A53" s="65">
        <v>5</v>
      </c>
      <c r="B53" s="196" t="s">
        <v>76</v>
      </c>
      <c r="C53" s="196"/>
      <c r="D53" s="196"/>
      <c r="E53" s="196"/>
      <c r="F53" s="197"/>
      <c r="G53" s="197"/>
      <c r="H53" s="197"/>
      <c r="I53" s="66" t="s">
        <v>75</v>
      </c>
      <c r="J53" s="67">
        <v>4</v>
      </c>
      <c r="K53" s="67">
        <v>4</v>
      </c>
      <c r="L53" s="68"/>
      <c r="M53" s="46"/>
      <c r="N53" s="46"/>
      <c r="O53" s="69">
        <f t="shared" si="0"/>
        <v>8</v>
      </c>
    </row>
    <row r="54" spans="1:15" s="4" customFormat="1" ht="37.5" customHeight="1" x14ac:dyDescent="0.3">
      <c r="A54" s="65">
        <v>6</v>
      </c>
      <c r="B54" s="196" t="s">
        <v>77</v>
      </c>
      <c r="C54" s="196"/>
      <c r="D54" s="196"/>
      <c r="E54" s="196"/>
      <c r="F54" s="197"/>
      <c r="G54" s="197"/>
      <c r="H54" s="197"/>
      <c r="I54" s="66" t="s">
        <v>75</v>
      </c>
      <c r="J54" s="67">
        <v>3</v>
      </c>
      <c r="K54" s="67">
        <v>5</v>
      </c>
      <c r="L54" s="68"/>
      <c r="M54" s="46"/>
      <c r="N54" s="46"/>
      <c r="O54" s="69">
        <f t="shared" si="0"/>
        <v>8</v>
      </c>
    </row>
    <row r="55" spans="1:15" s="4" customFormat="1" ht="37.5" customHeight="1" x14ac:dyDescent="0.3">
      <c r="A55" s="65">
        <v>7</v>
      </c>
      <c r="B55" s="196" t="s">
        <v>78</v>
      </c>
      <c r="C55" s="196"/>
      <c r="D55" s="196"/>
      <c r="E55" s="196"/>
      <c r="F55" s="197"/>
      <c r="G55" s="197"/>
      <c r="H55" s="197"/>
      <c r="I55" s="66" t="s">
        <v>75</v>
      </c>
      <c r="J55" s="67">
        <v>4</v>
      </c>
      <c r="K55" s="67">
        <v>2.8</v>
      </c>
      <c r="L55" s="68"/>
      <c r="M55" s="46"/>
      <c r="N55" s="46"/>
      <c r="O55" s="69">
        <f t="shared" si="0"/>
        <v>6.8</v>
      </c>
    </row>
    <row r="56" spans="1:15" s="4" customFormat="1" ht="16.2" thickBot="1" x14ac:dyDescent="0.35">
      <c r="A56" s="199" t="s">
        <v>79</v>
      </c>
      <c r="B56" s="199"/>
      <c r="C56" s="199"/>
      <c r="D56" s="199"/>
      <c r="E56" s="199"/>
      <c r="F56" s="199"/>
      <c r="G56" s="199"/>
      <c r="H56" s="199"/>
      <c r="I56" s="199"/>
      <c r="J56" s="70">
        <f>SUM(J49:J55)</f>
        <v>24</v>
      </c>
      <c r="K56" s="70">
        <f>SUM(K49:K55)</f>
        <v>23.3</v>
      </c>
      <c r="L56" s="71"/>
      <c r="M56" s="72"/>
      <c r="N56" s="46"/>
      <c r="O56" s="69">
        <f t="shared" si="0"/>
        <v>47.3</v>
      </c>
    </row>
    <row r="57" spans="1:15" s="4" customFormat="1" ht="18.600000000000001" customHeight="1" thickBot="1" x14ac:dyDescent="0.35">
      <c r="A57" s="200" t="s">
        <v>80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2"/>
      <c r="L57" s="73"/>
      <c r="M57" s="10"/>
      <c r="N57" s="74"/>
      <c r="O57" s="75">
        <f>O56/2</f>
        <v>23.65</v>
      </c>
    </row>
    <row r="58" spans="1:15" s="61" customFormat="1" x14ac:dyDescent="0.3"/>
    <row r="59" spans="1:15" s="61" customFormat="1" ht="15" thickBot="1" x14ac:dyDescent="0.35"/>
    <row r="60" spans="1:15" s="4" customFormat="1" ht="33.6" customHeight="1" thickBot="1" x14ac:dyDescent="0.35">
      <c r="A60" s="203" t="s">
        <v>81</v>
      </c>
      <c r="B60" s="204"/>
      <c r="C60" s="204"/>
      <c r="D60" s="204"/>
      <c r="E60" s="204"/>
      <c r="F60" s="204"/>
      <c r="G60" s="204"/>
      <c r="H60" s="205"/>
      <c r="I60" s="76" t="s">
        <v>65</v>
      </c>
      <c r="J60" s="77" t="s">
        <v>66</v>
      </c>
      <c r="K60" s="60"/>
      <c r="L60" s="60"/>
      <c r="M60" s="78"/>
      <c r="N60" s="46"/>
      <c r="O60" s="64" t="s">
        <v>68</v>
      </c>
    </row>
    <row r="61" spans="1:15" s="4" customFormat="1" ht="40.5" customHeight="1" thickBot="1" x14ac:dyDescent="0.35">
      <c r="A61" s="79">
        <v>1</v>
      </c>
      <c r="B61" s="206" t="s">
        <v>82</v>
      </c>
      <c r="C61" s="206"/>
      <c r="D61" s="206"/>
      <c r="E61" s="206"/>
      <c r="F61" s="207"/>
      <c r="G61" s="208"/>
      <c r="H61" s="209"/>
      <c r="I61" s="80" t="s">
        <v>83</v>
      </c>
      <c r="J61" s="81">
        <v>8.5</v>
      </c>
      <c r="K61" s="78"/>
      <c r="L61" s="78"/>
      <c r="M61" s="78"/>
      <c r="N61" s="46"/>
      <c r="O61" s="82">
        <f>J61</f>
        <v>8.5</v>
      </c>
    </row>
    <row r="62" spans="1:15" s="4" customFormat="1" ht="40.5" customHeight="1" thickBot="1" x14ac:dyDescent="0.35">
      <c r="A62" s="83">
        <v>2</v>
      </c>
      <c r="B62" s="198" t="s">
        <v>84</v>
      </c>
      <c r="C62" s="198"/>
      <c r="D62" s="198"/>
      <c r="E62" s="198"/>
      <c r="F62" s="197"/>
      <c r="G62" s="210"/>
      <c r="H62" s="211"/>
      <c r="I62" s="84" t="s">
        <v>83</v>
      </c>
      <c r="J62" s="85">
        <v>8.5</v>
      </c>
      <c r="K62" s="78"/>
      <c r="L62" s="78"/>
      <c r="M62" s="78"/>
      <c r="N62" s="46"/>
      <c r="O62" s="82">
        <f>J62</f>
        <v>8.5</v>
      </c>
    </row>
    <row r="63" spans="1:15" s="4" customFormat="1" ht="40.5" customHeight="1" thickBot="1" x14ac:dyDescent="0.35">
      <c r="A63" s="86">
        <v>3</v>
      </c>
      <c r="B63" s="212" t="s">
        <v>85</v>
      </c>
      <c r="C63" s="212"/>
      <c r="D63" s="212"/>
      <c r="E63" s="212"/>
      <c r="F63" s="213"/>
      <c r="G63" s="214"/>
      <c r="H63" s="215"/>
      <c r="I63" s="87" t="s">
        <v>83</v>
      </c>
      <c r="J63" s="88">
        <v>8</v>
      </c>
      <c r="K63" s="78"/>
      <c r="L63" s="78"/>
      <c r="M63" s="78"/>
      <c r="N63" s="46"/>
      <c r="O63" s="82">
        <f>J63</f>
        <v>8</v>
      </c>
    </row>
    <row r="64" spans="1:15" s="4" customFormat="1" ht="16.2" thickBot="1" x14ac:dyDescent="0.35">
      <c r="A64" s="224" t="s">
        <v>86</v>
      </c>
      <c r="B64" s="225"/>
      <c r="C64" s="225"/>
      <c r="D64" s="225"/>
      <c r="E64" s="225"/>
      <c r="F64" s="225"/>
      <c r="G64" s="225"/>
      <c r="H64" s="225"/>
      <c r="I64" s="226"/>
      <c r="J64" s="25"/>
      <c r="K64" s="72"/>
      <c r="L64" s="72"/>
      <c r="M64" s="72"/>
      <c r="N64" s="46"/>
      <c r="O64" s="38"/>
    </row>
    <row r="65" spans="1:15" s="4" customFormat="1" ht="18.600000000000001" customHeight="1" thickTop="1" thickBot="1" x14ac:dyDescent="0.35">
      <c r="A65" s="227" t="s">
        <v>87</v>
      </c>
      <c r="B65" s="228"/>
      <c r="C65" s="228"/>
      <c r="D65" s="228"/>
      <c r="E65" s="228"/>
      <c r="F65" s="228"/>
      <c r="G65" s="228"/>
      <c r="H65" s="228"/>
      <c r="I65" s="228"/>
      <c r="J65" s="229"/>
      <c r="K65" s="89"/>
      <c r="L65" s="89"/>
      <c r="M65" s="72"/>
      <c r="N65" s="46"/>
      <c r="O65" s="90">
        <f>SUM(O61:O63)</f>
        <v>25</v>
      </c>
    </row>
    <row r="66" spans="1:15" s="61" customFormat="1" x14ac:dyDescent="0.3"/>
    <row r="67" spans="1:15" s="61" customFormat="1" ht="15" thickBot="1" x14ac:dyDescent="0.35"/>
    <row r="68" spans="1:15" ht="28.8" thickBot="1" x14ac:dyDescent="0.35">
      <c r="A68" s="230" t="s">
        <v>88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2"/>
    </row>
    <row r="69" spans="1:15" ht="15" thickBot="1" x14ac:dyDescent="0.35">
      <c r="A69" s="4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</row>
    <row r="70" spans="1:15" ht="18" thickTop="1" x14ac:dyDescent="0.3">
      <c r="A70" s="233" t="s">
        <v>20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5"/>
      <c r="L70" s="91"/>
      <c r="M70" s="91"/>
      <c r="N70" s="92"/>
      <c r="O70" s="93">
        <f>O11</f>
        <v>37.56</v>
      </c>
    </row>
    <row r="71" spans="1:15" ht="17.399999999999999" x14ac:dyDescent="0.3">
      <c r="A71" s="216" t="s">
        <v>89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8"/>
      <c r="L71" s="91"/>
      <c r="M71" s="91"/>
      <c r="N71" s="92"/>
      <c r="O71" s="94">
        <f>O57</f>
        <v>23.65</v>
      </c>
    </row>
    <row r="72" spans="1:15" ht="17.399999999999999" x14ac:dyDescent="0.3">
      <c r="A72" s="216" t="s">
        <v>87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8"/>
      <c r="L72" s="91"/>
      <c r="M72" s="91"/>
      <c r="N72" s="92"/>
      <c r="O72" s="95">
        <f>O65</f>
        <v>25</v>
      </c>
    </row>
    <row r="73" spans="1:15" ht="18" thickBot="1" x14ac:dyDescent="0.35">
      <c r="A73" s="219" t="s">
        <v>90</v>
      </c>
      <c r="B73" s="220"/>
      <c r="C73" s="220"/>
      <c r="D73" s="220"/>
      <c r="E73" s="220"/>
      <c r="F73" s="220"/>
      <c r="G73" s="220"/>
      <c r="H73" s="220"/>
      <c r="I73" s="220"/>
      <c r="J73" s="96" t="s">
        <v>93</v>
      </c>
      <c r="K73" s="97" t="s">
        <v>12</v>
      </c>
      <c r="L73" s="91"/>
      <c r="M73" s="91"/>
      <c r="N73" s="92"/>
      <c r="O73" s="95"/>
    </row>
    <row r="74" spans="1:15" ht="24" thickTop="1" thickBot="1" x14ac:dyDescent="0.35">
      <c r="A74" s="221" t="s">
        <v>91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3"/>
      <c r="L74" s="98"/>
      <c r="M74" s="99"/>
      <c r="N74" s="100"/>
      <c r="O74" s="101">
        <f>SUM(O70:O72)</f>
        <v>86.210000000000008</v>
      </c>
    </row>
    <row r="75" spans="1:15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s="61" customFormat="1" x14ac:dyDescent="0.3"/>
    <row r="77" spans="1:15" s="61" customFormat="1" x14ac:dyDescent="0.3"/>
  </sheetData>
  <sheetProtection sheet="1" formatCells="0" formatColumns="0" formatRows="0" insertColumns="0" insertRows="0" insertHyperlinks="0" deleteColumns="0" deleteRows="0" sort="0" autoFilter="0" pivotTables="0"/>
  <mergeCells count="71">
    <mergeCell ref="A72:K72"/>
    <mergeCell ref="A73:I73"/>
    <mergeCell ref="A74:K74"/>
    <mergeCell ref="A64:I64"/>
    <mergeCell ref="A65:J65"/>
    <mergeCell ref="A68:O68"/>
    <mergeCell ref="A70:K70"/>
    <mergeCell ref="A71:K71"/>
    <mergeCell ref="A57:K57"/>
    <mergeCell ref="A60:H60"/>
    <mergeCell ref="B61:H61"/>
    <mergeCell ref="B62:H62"/>
    <mergeCell ref="B63:H63"/>
    <mergeCell ref="B52:H52"/>
    <mergeCell ref="B53:H53"/>
    <mergeCell ref="B54:H54"/>
    <mergeCell ref="B55:H55"/>
    <mergeCell ref="A56:I56"/>
    <mergeCell ref="A46:O46"/>
    <mergeCell ref="A48:H48"/>
    <mergeCell ref="B49:H49"/>
    <mergeCell ref="B50:H50"/>
    <mergeCell ref="B51:H51"/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</mergeCells>
  <dataValidations count="5">
    <dataValidation type="decimal" allowBlank="1" showInputMessage="1" showErrorMessage="1" errorTitle="Error Formacion Academica" error="La formacion academica no puede superar los 10 PUNTOS" sqref="O23" xr:uid="{00000000-0002-0000-0100-000000000000}">
      <formula1>0</formula1>
      <formula2>9</formula2>
    </dataValidation>
    <dataValidation allowBlank="1" showInputMessage="1" showErrorMessage="1" errorTitle="Error Doctorado" error="El doctorado no puede superar los 6 PUNTOS" sqref="O21" xr:uid="{00000000-0002-0000-0100-000001000000}"/>
    <dataValidation allowBlank="1" showInputMessage="1" showErrorMessage="1" errorTitle="Error Maestrias" error="La maestria no puede superar los 3 PUNTOS" sqref="O19" xr:uid="{00000000-0002-0000-0100-000002000000}"/>
    <dataValidation allowBlank="1" showInputMessage="1" showErrorMessage="1" errorTitle="Error Especializacion" error="La especializacion no puede superar 1 PUNTO" sqref="O17" xr:uid="{00000000-0002-0000-0100-000003000000}"/>
    <dataValidation type="decimal" allowBlank="1" showInputMessage="1" showErrorMessage="1" errorTitle="Error Pregado" error="El pregrado no puede superar los 4 PUNTOS" sqref="O15" xr:uid="{00000000-0002-0000-0100-000004000000}">
      <formula1>0</formula1>
      <formula2>4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EVALUACION PERFIL </vt:lpstr>
      <vt:lpstr>MARIÑO JUAN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susana</cp:lastModifiedBy>
  <dcterms:created xsi:type="dcterms:W3CDTF">2021-10-04T20:53:04Z</dcterms:created>
  <dcterms:modified xsi:type="dcterms:W3CDTF">2021-11-09T21:06:34Z</dcterms:modified>
</cp:coreProperties>
</file>