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usana\Desktop\PUBLICACION RESULTADOS NOV 09 2021\"/>
    </mc:Choice>
  </mc:AlternateContent>
  <xr:revisionPtr revIDLastSave="0" documentId="8_{653372E9-33AE-4BD7-B509-8B1FB0EE5861}" xr6:coauthVersionLast="47" xr6:coauthVersionMax="47" xr10:uidLastSave="{00000000-0000-0000-0000-000000000000}"/>
  <bookViews>
    <workbookView xWindow="-108" yWindow="-108" windowWidth="23256" windowHeight="12576" tabRatio="824" xr2:uid="{00000000-000D-0000-FFFF-FFFF00000000}"/>
  </bookViews>
  <sheets>
    <sheet name="EVALUACIÓN DEL PERFIL" sheetId="9" r:id="rId1"/>
    <sheet name="RAMÍREZ MARISOL" sheetId="4"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6" i="4" l="1"/>
  <c r="J56" i="4" l="1"/>
  <c r="O56" i="4" s="1"/>
  <c r="O57" i="4" s="1"/>
  <c r="O71" i="4" s="1"/>
  <c r="O63" i="4"/>
  <c r="O62" i="4"/>
  <c r="O61" i="4"/>
  <c r="O55" i="4"/>
  <c r="O54" i="4"/>
  <c r="O53" i="4"/>
  <c r="O52" i="4"/>
  <c r="O51" i="4"/>
  <c r="O50" i="4"/>
  <c r="O49" i="4"/>
  <c r="O36" i="4"/>
  <c r="O65" i="4" l="1"/>
  <c r="O72" i="4" s="1"/>
  <c r="O96" i="4"/>
  <c r="O88" i="4"/>
  <c r="J79" i="4"/>
  <c r="O78" i="4"/>
  <c r="O80" i="4" s="1"/>
  <c r="O95" i="4" s="1"/>
  <c r="O38" i="4"/>
  <c r="L11" i="4" s="1"/>
  <c r="O33" i="4"/>
  <c r="K11" i="4" s="1"/>
  <c r="O28" i="4"/>
  <c r="J11" i="4" s="1"/>
  <c r="O23" i="4"/>
  <c r="I11" i="4"/>
  <c r="G11" i="4"/>
  <c r="E11" i="4"/>
  <c r="C11" i="4"/>
  <c r="E4" i="4"/>
  <c r="Q2" i="4"/>
  <c r="O93" i="4" l="1"/>
  <c r="O41" i="4"/>
  <c r="O11" i="4"/>
  <c r="O70" i="4" s="1"/>
  <c r="O74" i="4" s="1"/>
  <c r="I6" i="9" s="1"/>
  <c r="O94" i="4" l="1"/>
  <c r="O92" i="4"/>
  <c r="O97" i="4" s="1"/>
</calcChain>
</file>

<file path=xl/sharedStrings.xml><?xml version="1.0" encoding="utf-8"?>
<sst xmlns="http://schemas.openxmlformats.org/spreadsheetml/2006/main" count="127" uniqueCount="106">
  <si>
    <t>NO</t>
  </si>
  <si>
    <t>IDEAD-01-2021</t>
  </si>
  <si>
    <t>SI</t>
  </si>
  <si>
    <t>TOTAL PUNTOS HOJA DE VIDA</t>
  </si>
  <si>
    <t>TOTAL PRODUCCIÓN INTELECTUAL</t>
  </si>
  <si>
    <t>PRODUCCIÓN INTELECTUAL</t>
  </si>
  <si>
    <t>TOTAL EXPERIENCIA DOCENTE</t>
  </si>
  <si>
    <t>EXPERIENCIA DOCENTE</t>
  </si>
  <si>
    <t>TOTAL EXPERIENCIA PROFESIONAL</t>
  </si>
  <si>
    <t>TOTAL FORMACIÓN ACADÉMICA</t>
  </si>
  <si>
    <t>PREGRADO</t>
  </si>
  <si>
    <t>Un Profesional en salud ocupacional o seguridad y salud en el trabajo. Con maestría en ciencias de la salud. Con experiencia en docencia universitaria mínima de dos años. Con experiencia en el campo profesional mínima de dos años. Con publicaciones y experiencia investigativa en el campo de la salud y seguridad en el trabajo</t>
  </si>
  <si>
    <t>Ramirez Peña Marisol</t>
  </si>
  <si>
    <t>N°</t>
  </si>
  <si>
    <t>C</t>
  </si>
  <si>
    <t>U N I V E R S I D A D  D E L  T O L I M A</t>
  </si>
  <si>
    <t>V I C E R R E C T O R Í A    A C A D É M I C A</t>
  </si>
  <si>
    <t>CONVOCATORIA 2021</t>
  </si>
  <si>
    <t>REQUERIMIENTO PROFESORES:</t>
  </si>
  <si>
    <t>CÓDIGO:</t>
  </si>
  <si>
    <t>FACULTAD:</t>
  </si>
  <si>
    <t>INSTITUTO DE EDUCACION A DISTANCIA</t>
  </si>
  <si>
    <t>Apellidos y Nombres</t>
  </si>
  <si>
    <t>Pregrado(s)</t>
  </si>
  <si>
    <t>Especializaciones</t>
  </si>
  <si>
    <t>Maestrías</t>
  </si>
  <si>
    <t>Doctorados</t>
  </si>
  <si>
    <t>Experiencia Profesional</t>
  </si>
  <si>
    <t>Experiencia  Docente</t>
  </si>
  <si>
    <t>Producción Intectual</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</si>
  <si>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</si>
  <si>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</si>
  <si>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</si>
  <si>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</si>
  <si>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</si>
  <si>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</si>
  <si>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</si>
  <si>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EXPERIENCIA PROFESIONAL (HASTA 10 PUNTOS)</t>
  </si>
  <si>
    <r>
      <t xml:space="preserve">EXPERIENCIA PROFESIONAL
</t>
    </r>
    <r>
      <rPr>
        <b/>
        <sz val="8"/>
        <rFont val="Arial"/>
        <family val="2"/>
      </rPr>
      <t>(INCLUYE EXPERIENCIA EN INVESTIGACIÓN Y PROYECCIÓN SOCIAL)</t>
    </r>
  </si>
  <si>
    <t>EXPERIENCIA DOCENTE (HASTA 10 PUNTOS)</t>
  </si>
  <si>
    <t>PRODUCCIÓN INTELECTUAL (HASTA 10 PUNTOS)</t>
  </si>
  <si>
    <t>LÍMITES DE LOS VALORES</t>
  </si>
  <si>
    <t>JURADO 1</t>
  </si>
  <si>
    <t>JURADO 2</t>
  </si>
  <si>
    <t>PUNTOS OBTENIDOS</t>
  </si>
  <si>
    <t>0   –   2</t>
  </si>
  <si>
    <t>0   –   5</t>
  </si>
  <si>
    <t>SUB TOTAL</t>
  </si>
  <si>
    <t>0   a   5</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</si>
  <si>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</si>
  <si>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</si>
  <si>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</si>
  <si>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</si>
  <si>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</si>
  <si>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</si>
  <si>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</si>
  <si>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</si>
  <si>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</si>
  <si>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</si>
  <si>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</si>
  <si>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</si>
  <si>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</si>
  <si>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</si>
  <si>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</si>
  <si>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</si>
  <si>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Profesional Salud Ocupacional, Universidad del Tolima, 21/09/2012</t>
  </si>
  <si>
    <t>Especialización Ergonomía, La Fundación Escuela Colombiana Ergonomía, 14/08/2015</t>
  </si>
  <si>
    <t>Magister Ergonomía (CONVALIDADO), Universidad Concepción Chile, 19/08/2019</t>
  </si>
  <si>
    <t>EVALUACIÓN  DE LA HOJA DE VIDA (HASTA 40 PUNTOS)</t>
  </si>
  <si>
    <t>UNIVERSIDAD DEL TOLIMA - VICERRECTORÍA ACADÉMICA</t>
  </si>
  <si>
    <t>APELLIDO(S) Y NOMBRE(S)</t>
  </si>
  <si>
    <t>PERFIL PROFESIONAL</t>
  </si>
  <si>
    <t>PERFIL DE LA CONVOCATORIA AL QUE ASPIRA</t>
  </si>
  <si>
    <t>CUMPLIMIENTO DEL PERFIL Y DEMÁS REQUISITOS</t>
  </si>
  <si>
    <t>PUNTAJE</t>
  </si>
  <si>
    <t>OBSERVACIONES</t>
  </si>
  <si>
    <t>POSGRADO</t>
  </si>
  <si>
    <t>UNIDAD ACADÉMICA</t>
  </si>
  <si>
    <t>X</t>
  </si>
  <si>
    <t>Corporación Universitaria Minuto de Dios, Profesora tiempo completo:
1/08/2017- 30/08/2021=4 AÑOS, 1 MES
=1470 DÍAS=4,08 AÑOS=4,08 PUNTOS</t>
  </si>
  <si>
    <t>HOSPITAL SAN VICENTE E.S.E
ROVIRA – TOLIMA:
02 al 31 de Enero de 2013=1 mes
01 de Febrero al 30 de junio de 2013=5 meses
01 de Julio al 31 de Diciembre de 2013=6 meses
02 de Enero al 30 de Junio de 2014= 6 meses
01 de Julio al 31 de Diciembre de 2014=6 meses
01 de Enero al 30 de Abril de 2015=4 meses
01 de Mayo al al 31 de Diciembre de 2015=8 meses
01 de Enero al 29 de marzo de 2016=3 meses
30 de marzo al 30 de junio de 2016=3 meses
01 de julio al 30 de septiembre de 2016=3 meses
01 de octubre al 31 de diciembre de 2016=3 meses
05 de enero al 30 de junio de 2017=5 meses, 25 días
del 01 de julio al 30 de julio de 2017=1 mes
=1645 DÍAS=4,57 AÑOS=4,57 PUNTOS</t>
  </si>
  <si>
    <t>RAMÍREZ PEÑA MARISOL</t>
  </si>
  <si>
    <t>PROFESIONAL SALUD OCUPACIONAL, UNIVERSIDAD DEL TOLIMA, 21/09/2012</t>
  </si>
  <si>
    <t>ESPECIALIZACIÓN ERGONOMÍA, LA FUNDACIÓN ESCUELA COLOMBIANA ERGONOMÍA, 14/08/2015. MAGISTER ERGONOMÍA (CONVALIDADO), UNIVERSIDAD CONCEPCIÓN CHILE, 19/08/2019</t>
  </si>
  <si>
    <t>Instituto de Educación a Distancia</t>
  </si>
  <si>
    <t>Artículo: Análisis correlacional de la carga cardiovascular y aspectos ergonómicos en conductores de transporte urbano. Gaceta Médica de Caracas. ISSN: 0367-4762. Vol 129, No 1 (2021). Categoría C. 4 autores= 1 punto.
Artículo en revista no indexada: 
Estudio del trabajo de auxiliar de enfermería en un servicio de urgencia de un hospital colombiano. Revista Ergonomìa, investigaciòn y desarrollo. ISSN: 2452-4859. 2019; Vol 1(2). 1 AUTOR=0,5 puntos.</t>
  </si>
  <si>
    <t>PROPUESTA DE INVESTIGACIÓN-CREACIÓN (MÁXIMO HASTA 30 PUNTOS)</t>
  </si>
  <si>
    <t>PROPUESTA DE INVESTIGACIÓN 
(HASTA 30 PUNTOS)</t>
  </si>
  <si>
    <r>
      <t xml:space="preserve">Título. </t>
    </r>
    <r>
      <rPr>
        <sz val="10"/>
        <rFont val="Arial"/>
        <family val="2"/>
      </rPr>
      <t>¿Es pertinente con el contenido del proyecto?</t>
    </r>
  </si>
  <si>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</si>
  <si>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</si>
  <si>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</si>
  <si>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</si>
  <si>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</si>
  <si>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</si>
  <si>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</si>
  <si>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 xml:space="preserve">TOTAL PROPUESTA DE INVESTIGACIÓN-CREACIÓN </t>
  </si>
  <si>
    <t>DISERTACIÓN ORAL - COMPTENCIA ACADÉMICA Y PEDAGÓGICA
(HASTA 30 PUNTOS)</t>
  </si>
  <si>
    <t>0   a   10</t>
  </si>
  <si>
    <t>TOTAL DISERTACIÓN ORAL - COMPTENCIA ACADÉMICA Y PEDAGÓGICA</t>
  </si>
  <si>
    <t>TOTAL PUNTOS PROPUESTA DE INVESTIGACIÓN-CREACIÓN</t>
  </si>
  <si>
    <t>PRESENTÓ PRUEBA PSICOTÉCNICA</t>
  </si>
  <si>
    <t xml:space="preserve">PRESELECCIONADO: </t>
  </si>
  <si>
    <t>SI   X</t>
  </si>
  <si>
    <t>NO ELEGIBLE</t>
  </si>
  <si>
    <t>EVALUACIÓN DE LAS PRUEBAS ACADÉMICAS Y SUSTENTACIÓN PROPUESTAS
DE LOS ASPIRANTES AL CÓDIGO DE CONCURSO IDEAD-01-2021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</si>
</sst>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6" x14ac:knownFonts="1">
    <font>
      <sz val="11"/>
      <color theme="1"/>
      <name val="Calibri"/>
      <family val="2"/>
      <scheme val="minor"/>
    </font>
    <font>
      <sz val="10"/>
      <color theme="1"/>
      <name val="Arial"/>
      <family val="2"/>
    </font>
    <font>
      <sz val="9"/>
      <color theme="1"/>
      <name val="Calibri"/>
      <family val="2"/>
      <scheme val="minor"/>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sz val="10"/>
      <color theme="0"/>
      <name val="Arial"/>
      <family val="2"/>
    </font>
    <font>
      <b/>
      <sz val="10"/>
      <color theme="0"/>
      <name val="Arial"/>
      <family val="2"/>
    </font>
    <font>
      <sz val="11"/>
      <color theme="0"/>
      <name val="Calibri"/>
      <family val="2"/>
    </font>
    <font>
      <b/>
      <sz val="20"/>
      <color theme="0"/>
      <name val="Arial"/>
      <family val="2"/>
    </font>
    <font>
      <b/>
      <sz val="9"/>
      <color theme="0"/>
      <name val="Arial"/>
      <family val="2"/>
    </font>
    <font>
      <b/>
      <sz val="12"/>
      <color theme="0"/>
      <name val="Arial"/>
      <family val="2"/>
    </font>
    <font>
      <b/>
      <sz val="14"/>
      <color theme="0"/>
      <name val="Arial"/>
      <family val="2"/>
    </font>
    <font>
      <b/>
      <sz val="22"/>
      <color theme="0"/>
      <name val="Arial"/>
      <family val="2"/>
    </font>
    <font>
      <b/>
      <sz val="18"/>
      <color theme="0"/>
      <name val="Arial"/>
      <family val="2"/>
    </font>
    <font>
      <b/>
      <sz val="16"/>
      <color theme="0"/>
      <name val="Arial"/>
      <family val="2"/>
    </font>
    <font>
      <b/>
      <sz val="9"/>
      <name val="Arial"/>
      <family val="2"/>
    </font>
    <font>
      <b/>
      <sz val="9"/>
      <color theme="1"/>
      <name val="Calibri"/>
      <family val="2"/>
      <scheme val="minor"/>
    </font>
    <font>
      <b/>
      <sz val="10"/>
      <color theme="1"/>
      <name val="Arial"/>
      <family val="2"/>
    </font>
    <font>
      <b/>
      <sz val="14"/>
      <color theme="1"/>
      <name val="Arial"/>
      <family val="2"/>
    </font>
    <font>
      <sz val="11"/>
      <name val="Calibri"/>
      <family val="2"/>
      <scheme val="minor"/>
    </font>
    <font>
      <b/>
      <sz val="13"/>
      <name val="Arial"/>
      <family val="2"/>
    </font>
    <font>
      <b/>
      <sz val="22"/>
      <name val="Arial"/>
      <family val="2"/>
    </font>
  </fonts>
  <fills count="6">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0" tint="-0.34998626667073579"/>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s>
  <cellStyleXfs count="4">
    <xf numFmtId="0" fontId="0" fillId="0" borderId="0"/>
    <xf numFmtId="0" fontId="10" fillId="0" borderId="0"/>
    <xf numFmtId="164" fontId="10" fillId="0" borderId="0" applyFont="0" applyFill="0" applyBorder="0" applyAlignment="0" applyProtection="0"/>
    <xf numFmtId="0" fontId="10" fillId="0" borderId="0"/>
  </cellStyleXfs>
  <cellXfs count="257">
    <xf numFmtId="0" fontId="0" fillId="0" borderId="0" xfId="0"/>
    <xf numFmtId="0" fontId="5" fillId="0" borderId="0" xfId="0" applyFont="1"/>
    <xf numFmtId="0" fontId="6"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4" fontId="12" fillId="0" borderId="3" xfId="1" applyNumberFormat="1" applyFont="1" applyBorder="1" applyAlignment="1" applyProtection="1">
      <alignment vertical="center" wrapText="1"/>
      <protection locked="0"/>
    </xf>
    <xf numFmtId="4" fontId="12" fillId="0" borderId="4" xfId="1" applyNumberFormat="1" applyFont="1" applyBorder="1" applyAlignment="1" applyProtection="1">
      <alignment vertical="center" wrapText="1"/>
      <protection locked="0"/>
    </xf>
    <xf numFmtId="4" fontId="12" fillId="0" borderId="0" xfId="1" applyNumberFormat="1" applyFont="1" applyAlignment="1" applyProtection="1">
      <alignment vertical="center" wrapText="1"/>
      <protection locked="0"/>
    </xf>
    <xf numFmtId="4" fontId="12" fillId="0" borderId="8" xfId="1" applyNumberFormat="1" applyFont="1" applyBorder="1" applyAlignment="1" applyProtection="1">
      <alignment vertical="center" wrapText="1"/>
      <protection locked="0"/>
    </xf>
    <xf numFmtId="4" fontId="10" fillId="0" borderId="0" xfId="1" applyNumberFormat="1" applyAlignment="1">
      <alignment vertical="center"/>
    </xf>
    <xf numFmtId="3" fontId="11" fillId="0" borderId="9" xfId="1" applyNumberFormat="1" applyFont="1" applyBorder="1" applyAlignment="1">
      <alignment horizontal="left" vertical="center"/>
    </xf>
    <xf numFmtId="4" fontId="11" fillId="0" borderId="10" xfId="1" applyNumberFormat="1" applyFont="1" applyBorder="1" applyAlignment="1">
      <alignment horizontal="left" vertical="center"/>
    </xf>
    <xf numFmtId="4" fontId="12" fillId="0" borderId="10" xfId="1" applyNumberFormat="1" applyFont="1" applyBorder="1" applyAlignment="1">
      <alignment horizontal="center" vertical="center"/>
    </xf>
    <xf numFmtId="4" fontId="12" fillId="0" borderId="11" xfId="1" applyNumberFormat="1" applyFont="1" applyBorder="1" applyAlignment="1">
      <alignment horizontal="center" vertical="center"/>
    </xf>
    <xf numFmtId="4" fontId="12" fillId="0" borderId="13" xfId="1" applyNumberFormat="1" applyFont="1" applyBorder="1" applyAlignment="1">
      <alignment horizontal="center" vertical="center" wrapText="1"/>
    </xf>
    <xf numFmtId="4" fontId="12" fillId="0" borderId="20" xfId="1" applyNumberFormat="1" applyFont="1" applyBorder="1" applyAlignment="1">
      <alignment horizontal="center" vertical="center" wrapText="1"/>
    </xf>
    <xf numFmtId="4" fontId="10" fillId="0" borderId="27" xfId="2" applyNumberFormat="1" applyFont="1" applyFill="1" applyBorder="1" applyAlignment="1" applyProtection="1">
      <alignment horizontal="center" vertical="center" wrapText="1"/>
    </xf>
    <xf numFmtId="4" fontId="10" fillId="0" borderId="26" xfId="2" applyNumberFormat="1" applyFont="1" applyFill="1" applyBorder="1" applyAlignment="1" applyProtection="1">
      <alignment horizontal="center" vertical="center" wrapText="1"/>
    </xf>
    <xf numFmtId="4" fontId="10" fillId="0" borderId="28" xfId="2" applyNumberFormat="1" applyFont="1" applyFill="1" applyBorder="1" applyAlignment="1" applyProtection="1">
      <alignment horizontal="center" vertical="center" wrapText="1"/>
    </xf>
    <xf numFmtId="4" fontId="10" fillId="0" borderId="29" xfId="2" applyNumberFormat="1" applyFont="1" applyFill="1" applyBorder="1" applyAlignment="1" applyProtection="1">
      <alignment horizontal="center" vertical="center" wrapText="1"/>
    </xf>
    <xf numFmtId="4" fontId="10" fillId="0" borderId="0" xfId="2" applyNumberFormat="1" applyFont="1" applyFill="1" applyBorder="1" applyAlignment="1" applyProtection="1">
      <alignment horizontal="center" vertical="center" wrapText="1"/>
    </xf>
    <xf numFmtId="4" fontId="14" fillId="0" borderId="30" xfId="2" applyNumberFormat="1" applyFont="1" applyFill="1" applyBorder="1" applyAlignment="1" applyProtection="1">
      <alignment horizontal="center" vertical="center" wrapText="1"/>
    </xf>
    <xf numFmtId="3" fontId="15" fillId="0" borderId="7" xfId="1" applyNumberFormat="1" applyFont="1" applyBorder="1" applyAlignment="1">
      <alignment vertical="center"/>
    </xf>
    <xf numFmtId="4" fontId="10" fillId="0" borderId="8" xfId="1" applyNumberFormat="1" applyBorder="1" applyAlignment="1">
      <alignment vertical="center"/>
    </xf>
    <xf numFmtId="4" fontId="11" fillId="0" borderId="31" xfId="1" applyNumberFormat="1" applyFont="1" applyBorder="1" applyAlignment="1">
      <alignment horizontal="center" vertical="center"/>
    </xf>
    <xf numFmtId="4" fontId="10" fillId="0" borderId="32" xfId="1" applyNumberFormat="1" applyBorder="1" applyAlignment="1">
      <alignment horizontal="center" vertical="center"/>
    </xf>
    <xf numFmtId="4" fontId="10" fillId="0" borderId="7" xfId="1" applyNumberFormat="1" applyBorder="1" applyAlignment="1">
      <alignment horizontal="center" vertical="center"/>
    </xf>
    <xf numFmtId="4" fontId="12" fillId="0" borderId="31" xfId="1" applyNumberFormat="1" applyFont="1" applyBorder="1" applyAlignment="1" applyProtection="1">
      <alignment horizontal="center" vertical="center"/>
      <protection locked="0"/>
    </xf>
    <xf numFmtId="3" fontId="12" fillId="0" borderId="7" xfId="1" applyNumberFormat="1" applyFont="1" applyBorder="1" applyAlignment="1">
      <alignment vertical="center"/>
    </xf>
    <xf numFmtId="0" fontId="10" fillId="0" borderId="0" xfId="1"/>
    <xf numFmtId="4" fontId="12" fillId="0" borderId="8" xfId="1" applyNumberFormat="1" applyFont="1" applyBorder="1" applyAlignment="1" applyProtection="1">
      <alignment horizontal="center" vertical="center"/>
      <protection locked="0"/>
    </xf>
    <xf numFmtId="4" fontId="10" fillId="0" borderId="12" xfId="1" applyNumberFormat="1" applyBorder="1" applyAlignment="1" applyProtection="1">
      <alignment horizontal="justify" vertical="center"/>
      <protection locked="0"/>
    </xf>
    <xf numFmtId="4" fontId="10" fillId="0" borderId="12" xfId="1" applyNumberFormat="1" applyBorder="1" applyAlignment="1" applyProtection="1">
      <alignment horizontal="justify" vertical="center" wrapText="1"/>
      <protection locked="0"/>
    </xf>
    <xf numFmtId="4" fontId="11" fillId="0" borderId="7" xfId="1" applyNumberFormat="1" applyFont="1" applyBorder="1" applyAlignment="1">
      <alignment horizontal="left" vertical="center" wrapText="1"/>
    </xf>
    <xf numFmtId="4" fontId="11" fillId="0" borderId="0" xfId="1" applyNumberFormat="1" applyFont="1" applyAlignment="1">
      <alignment horizontal="left" vertical="center" wrapText="1"/>
    </xf>
    <xf numFmtId="4" fontId="10" fillId="0" borderId="0" xfId="1" applyNumberFormat="1" applyAlignment="1">
      <alignment horizontal="center" vertical="center"/>
    </xf>
    <xf numFmtId="4" fontId="10" fillId="0" borderId="0" xfId="1" applyNumberFormat="1" applyAlignment="1">
      <alignment horizontal="justify" vertical="center" wrapText="1"/>
    </xf>
    <xf numFmtId="4" fontId="12" fillId="0" borderId="8" xfId="1" applyNumberFormat="1" applyFont="1" applyBorder="1" applyAlignment="1">
      <alignment horizontal="center" vertical="center"/>
    </xf>
    <xf numFmtId="4" fontId="12" fillId="0" borderId="33" xfId="1" applyNumberFormat="1" applyFont="1" applyBorder="1" applyAlignment="1">
      <alignment horizontal="center" vertical="center" wrapText="1"/>
    </xf>
    <xf numFmtId="3" fontId="16" fillId="0" borderId="7" xfId="1" applyNumberFormat="1" applyFont="1" applyBorder="1" applyAlignment="1">
      <alignment horizontal="center" vertical="center"/>
    </xf>
    <xf numFmtId="3" fontId="16" fillId="0" borderId="0" xfId="1" applyNumberFormat="1" applyFont="1" applyAlignment="1">
      <alignment horizontal="center" vertical="center"/>
    </xf>
    <xf numFmtId="14" fontId="5" fillId="0" borderId="0" xfId="0" applyNumberFormat="1" applyFont="1"/>
    <xf numFmtId="3" fontId="12" fillId="0" borderId="7" xfId="1" applyNumberFormat="1" applyFont="1" applyBorder="1" applyAlignment="1">
      <alignment horizontal="center" vertical="center"/>
    </xf>
    <xf numFmtId="4" fontId="12" fillId="0" borderId="0" xfId="1" applyNumberFormat="1" applyFont="1" applyAlignment="1">
      <alignment horizontal="center" vertical="center"/>
    </xf>
    <xf numFmtId="3" fontId="10" fillId="0" borderId="7" xfId="1" applyNumberFormat="1" applyBorder="1" applyAlignment="1">
      <alignment vertical="center"/>
    </xf>
    <xf numFmtId="4" fontId="12" fillId="0" borderId="8" xfId="1" applyNumberFormat="1" applyFont="1" applyBorder="1" applyAlignment="1">
      <alignment vertical="center"/>
    </xf>
    <xf numFmtId="4" fontId="10" fillId="0" borderId="10" xfId="1" applyNumberFormat="1" applyBorder="1" applyAlignment="1">
      <alignment vertical="center"/>
    </xf>
    <xf numFmtId="4" fontId="17" fillId="3" borderId="37" xfId="1" applyNumberFormat="1" applyFont="1" applyFill="1" applyBorder="1" applyAlignment="1">
      <alignment horizontal="center" vertical="center"/>
    </xf>
    <xf numFmtId="3" fontId="10" fillId="0" borderId="0" xfId="1" applyNumberFormat="1" applyAlignment="1">
      <alignment vertical="center"/>
    </xf>
    <xf numFmtId="4" fontId="12" fillId="0" borderId="0" xfId="1" applyNumberFormat="1" applyFont="1" applyAlignment="1">
      <alignment vertical="center"/>
    </xf>
    <xf numFmtId="0" fontId="21" fillId="0" borderId="0" xfId="0" applyFont="1"/>
    <xf numFmtId="4" fontId="23" fillId="0" borderId="38" xfId="1" applyNumberFormat="1" applyFont="1" applyBorder="1" applyAlignment="1">
      <alignment horizontal="center" vertical="center" wrapText="1"/>
    </xf>
    <xf numFmtId="4" fontId="20" fillId="0" borderId="38" xfId="1" applyNumberFormat="1" applyFont="1" applyBorder="1" applyAlignment="1">
      <alignment horizontal="center" vertical="center" wrapText="1"/>
    </xf>
    <xf numFmtId="4" fontId="19" fillId="0" borderId="38" xfId="1" applyNumberFormat="1" applyFont="1" applyBorder="1" applyAlignment="1">
      <alignment vertical="center"/>
    </xf>
    <xf numFmtId="3" fontId="20" fillId="0" borderId="38" xfId="1" applyNumberFormat="1" applyFont="1" applyBorder="1" applyAlignment="1">
      <alignment horizontal="center" vertical="center"/>
    </xf>
    <xf numFmtId="4" fontId="20" fillId="0" borderId="38" xfId="1" applyNumberFormat="1" applyFont="1" applyBorder="1" applyAlignment="1">
      <alignment horizontal="center" vertical="center"/>
    </xf>
    <xf numFmtId="4" fontId="24" fillId="0" borderId="38" xfId="1" applyNumberFormat="1" applyFont="1" applyBorder="1" applyAlignment="1">
      <alignment horizontal="center" vertical="center"/>
    </xf>
    <xf numFmtId="4" fontId="25" fillId="0" borderId="38" xfId="1" applyNumberFormat="1" applyFont="1" applyBorder="1" applyAlignment="1">
      <alignment horizontal="center" vertical="center"/>
    </xf>
    <xf numFmtId="3" fontId="19" fillId="0" borderId="38" xfId="1" applyNumberFormat="1" applyFont="1" applyBorder="1" applyAlignment="1">
      <alignment vertical="center"/>
    </xf>
    <xf numFmtId="4" fontId="20" fillId="0" borderId="38" xfId="1" applyNumberFormat="1" applyFont="1" applyBorder="1" applyAlignment="1" applyProtection="1">
      <alignment horizontal="center" vertical="center" wrapText="1"/>
      <protection locked="0"/>
    </xf>
    <xf numFmtId="4" fontId="24" fillId="0" borderId="38" xfId="1" applyNumberFormat="1" applyFont="1" applyBorder="1" applyAlignment="1">
      <alignment horizontal="center" vertical="center" wrapText="1"/>
    </xf>
    <xf numFmtId="4" fontId="20" fillId="0" borderId="38" xfId="1" applyNumberFormat="1" applyFont="1" applyBorder="1" applyAlignment="1">
      <alignment vertical="center"/>
    </xf>
    <xf numFmtId="4" fontId="24" fillId="0" borderId="38" xfId="1" applyNumberFormat="1" applyFont="1" applyBorder="1" applyAlignment="1">
      <alignment horizontal="justify" vertical="center" wrapText="1"/>
    </xf>
    <xf numFmtId="4" fontId="25" fillId="0" borderId="38" xfId="1" applyNumberFormat="1" applyFont="1" applyBorder="1" applyAlignment="1">
      <alignment horizontal="left" vertical="center"/>
    </xf>
    <xf numFmtId="4" fontId="28" fillId="0" borderId="38" xfId="1" applyNumberFormat="1" applyFont="1" applyBorder="1" applyAlignment="1">
      <alignment horizontal="center" vertical="center"/>
    </xf>
    <xf numFmtId="4" fontId="28" fillId="0" borderId="38" xfId="1" applyNumberFormat="1" applyFont="1" applyBorder="1" applyAlignment="1">
      <alignment horizontal="left" vertical="center"/>
    </xf>
    <xf numFmtId="4" fontId="28" fillId="0" borderId="38" xfId="2" applyNumberFormat="1" applyFont="1" applyFill="1" applyBorder="1" applyAlignment="1" applyProtection="1">
      <alignment horizontal="center" vertical="center"/>
    </xf>
    <xf numFmtId="0" fontId="19" fillId="0" borderId="38" xfId="1" applyFont="1" applyBorder="1"/>
    <xf numFmtId="0" fontId="21" fillId="0" borderId="38" xfId="0" applyFont="1" applyBorder="1"/>
    <xf numFmtId="0" fontId="5" fillId="0" borderId="38" xfId="0" applyFont="1" applyBorder="1"/>
    <xf numFmtId="0" fontId="2" fillId="0" borderId="0" xfId="0" applyFont="1"/>
    <xf numFmtId="0" fontId="2" fillId="0" borderId="10" xfId="0" applyFont="1" applyBorder="1" applyAlignment="1">
      <alignment horizontal="center"/>
    </xf>
    <xf numFmtId="0" fontId="2" fillId="0" borderId="0" xfId="0" applyFont="1" applyAlignment="1">
      <alignment wrapText="1"/>
    </xf>
    <xf numFmtId="0" fontId="2" fillId="0" borderId="0" xfId="0" applyFont="1" applyAlignment="1">
      <alignment horizontal="center" vertical="center" wrapText="1"/>
    </xf>
    <xf numFmtId="0" fontId="30"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2" fontId="5" fillId="0" borderId="0" xfId="0" applyNumberFormat="1" applyFont="1"/>
    <xf numFmtId="0" fontId="1" fillId="5" borderId="39" xfId="0" applyFont="1" applyFill="1" applyBorder="1" applyAlignment="1">
      <alignment horizontal="center" vertical="center"/>
    </xf>
    <xf numFmtId="0" fontId="1" fillId="5" borderId="40" xfId="0" applyFont="1" applyFill="1" applyBorder="1" applyAlignment="1">
      <alignment horizontal="justify" vertical="center"/>
    </xf>
    <xf numFmtId="0" fontId="12" fillId="5" borderId="41" xfId="3" applyFont="1" applyFill="1" applyBorder="1" applyAlignment="1">
      <alignment horizontal="center" vertical="center" wrapText="1"/>
    </xf>
    <xf numFmtId="0" fontId="29" fillId="4" borderId="45" xfId="3" applyFont="1" applyFill="1" applyBorder="1" applyAlignment="1">
      <alignment horizontal="center" vertical="center" wrapText="1"/>
    </xf>
    <xf numFmtId="4" fontId="31" fillId="5" borderId="40" xfId="0" applyNumberFormat="1" applyFont="1" applyFill="1" applyBorder="1" applyAlignment="1">
      <alignment horizontal="center" vertical="center"/>
    </xf>
    <xf numFmtId="4" fontId="12" fillId="0" borderId="0" xfId="1" applyNumberFormat="1" applyFont="1" applyAlignment="1">
      <alignment horizontal="center" vertical="center" wrapText="1"/>
    </xf>
    <xf numFmtId="0" fontId="31" fillId="5" borderId="40" xfId="0" applyFont="1" applyFill="1" applyBorder="1" applyAlignment="1">
      <alignment horizontal="center" vertical="center"/>
    </xf>
    <xf numFmtId="0" fontId="33" fillId="0" borderId="0" xfId="0" applyFont="1"/>
    <xf numFmtId="4" fontId="29" fillId="0" borderId="1" xfId="1" applyNumberFormat="1" applyFont="1" applyBorder="1" applyAlignment="1">
      <alignment horizontal="center" vertical="center" wrapText="1"/>
    </xf>
    <xf numFmtId="4" fontId="12" fillId="0" borderId="1" xfId="1" applyNumberFormat="1" applyFont="1" applyBorder="1" applyAlignment="1">
      <alignment horizontal="center" vertical="center" wrapText="1"/>
    </xf>
    <xf numFmtId="4" fontId="12" fillId="0" borderId="47" xfId="1" applyNumberFormat="1" applyFont="1" applyBorder="1" applyAlignment="1">
      <alignment horizontal="center" vertical="center" wrapText="1"/>
    </xf>
    <xf numFmtId="3" fontId="12" fillId="0" borderId="1" xfId="1" applyNumberFormat="1" applyFont="1" applyBorder="1" applyAlignment="1">
      <alignment horizontal="center" vertical="center"/>
    </xf>
    <xf numFmtId="0" fontId="29" fillId="0" borderId="1" xfId="0" applyFont="1" applyBorder="1" applyAlignment="1">
      <alignment horizontal="center" vertical="center" wrapText="1"/>
    </xf>
    <xf numFmtId="4" fontId="12" fillId="0" borderId="1" xfId="1" applyNumberFormat="1" applyFont="1" applyBorder="1" applyAlignment="1" applyProtection="1">
      <alignment horizontal="center" vertical="center"/>
      <protection locked="0"/>
    </xf>
    <xf numFmtId="4" fontId="12" fillId="0" borderId="0" xfId="1" applyNumberFormat="1" applyFont="1" applyAlignment="1" applyProtection="1">
      <alignment horizontal="center" vertical="center"/>
      <protection locked="0"/>
    </xf>
    <xf numFmtId="4" fontId="12" fillId="0" borderId="1" xfId="1" applyNumberFormat="1" applyFont="1" applyBorder="1" applyAlignment="1">
      <alignment horizontal="center" vertical="center"/>
    </xf>
    <xf numFmtId="4" fontId="11" fillId="0" borderId="48" xfId="1" applyNumberFormat="1" applyFont="1" applyBorder="1" applyAlignment="1" applyProtection="1">
      <alignment horizontal="center" vertical="center"/>
      <protection locked="0"/>
    </xf>
    <xf numFmtId="4" fontId="11" fillId="0" borderId="0" xfId="1" applyNumberFormat="1" applyFont="1" applyAlignment="1" applyProtection="1">
      <alignment horizontal="center" vertical="center"/>
      <protection locked="0"/>
    </xf>
    <xf numFmtId="4" fontId="11" fillId="0" borderId="0" xfId="1" applyNumberFormat="1" applyFont="1" applyAlignment="1">
      <alignment horizontal="center" vertical="center"/>
    </xf>
    <xf numFmtId="4" fontId="16" fillId="0" borderId="0" xfId="1" applyNumberFormat="1" applyFont="1" applyAlignment="1">
      <alignment vertical="center" wrapText="1"/>
    </xf>
    <xf numFmtId="4" fontId="11" fillId="0" borderId="49" xfId="1" applyNumberFormat="1" applyFont="1" applyBorder="1" applyAlignment="1">
      <alignment horizontal="center" vertical="center"/>
    </xf>
    <xf numFmtId="4" fontId="16" fillId="0" borderId="50" xfId="1" applyNumberFormat="1" applyFont="1" applyBorder="1" applyAlignment="1">
      <alignment horizontal="center" vertical="center"/>
    </xf>
    <xf numFmtId="4" fontId="29" fillId="0" borderId="51" xfId="1" applyNumberFormat="1" applyFont="1" applyBorder="1" applyAlignment="1">
      <alignment horizontal="center" vertical="center" wrapText="1"/>
    </xf>
    <xf numFmtId="4" fontId="12" fillId="0" borderId="51" xfId="1" applyNumberFormat="1" applyFont="1" applyBorder="1" applyAlignment="1">
      <alignment horizontal="center" vertical="center" wrapText="1"/>
    </xf>
    <xf numFmtId="4" fontId="12" fillId="0" borderId="0" xfId="1" applyNumberFormat="1" applyFont="1" applyAlignment="1" applyProtection="1">
      <alignment horizontal="center" vertical="center" wrapText="1"/>
      <protection locked="0"/>
    </xf>
    <xf numFmtId="3" fontId="12" fillId="0" borderId="52" xfId="1" applyNumberFormat="1" applyFont="1" applyBorder="1" applyAlignment="1">
      <alignment horizontal="center" vertical="center"/>
    </xf>
    <xf numFmtId="4" fontId="11" fillId="0" borderId="56" xfId="1" applyNumberFormat="1" applyFont="1" applyBorder="1" applyAlignment="1">
      <alignment horizontal="center" vertical="center"/>
    </xf>
    <xf numFmtId="4" fontId="12" fillId="0" borderId="32" xfId="1" applyNumberFormat="1" applyFont="1" applyBorder="1" applyAlignment="1" applyProtection="1">
      <alignment horizontal="center" vertical="center" wrapText="1"/>
      <protection locked="0"/>
    </xf>
    <xf numFmtId="4" fontId="12" fillId="0" borderId="57" xfId="1" applyNumberFormat="1" applyFont="1" applyBorder="1" applyAlignment="1">
      <alignment horizontal="center" vertical="center"/>
    </xf>
    <xf numFmtId="3" fontId="12" fillId="0" borderId="42" xfId="1" applyNumberFormat="1" applyFont="1" applyBorder="1" applyAlignment="1">
      <alignment horizontal="center" vertical="center"/>
    </xf>
    <xf numFmtId="4" fontId="11" fillId="0" borderId="59" xfId="1" applyNumberFormat="1" applyFont="1" applyBorder="1" applyAlignment="1">
      <alignment horizontal="center" vertical="center"/>
    </xf>
    <xf numFmtId="4" fontId="12" fillId="0" borderId="60" xfId="1" applyNumberFormat="1" applyFont="1" applyBorder="1" applyAlignment="1" applyProtection="1">
      <alignment horizontal="center" vertical="center" wrapText="1"/>
      <protection locked="0"/>
    </xf>
    <xf numFmtId="3" fontId="12" fillId="0" borderId="44" xfId="1" applyNumberFormat="1" applyFont="1" applyBorder="1" applyAlignment="1">
      <alignment horizontal="center" vertical="center"/>
    </xf>
    <xf numFmtId="4" fontId="11" fillId="0" borderId="62" xfId="1" applyNumberFormat="1" applyFont="1" applyBorder="1" applyAlignment="1">
      <alignment horizontal="center" vertical="center"/>
    </xf>
    <xf numFmtId="4" fontId="12" fillId="0" borderId="62" xfId="1" applyNumberFormat="1" applyFont="1" applyBorder="1" applyAlignment="1" applyProtection="1">
      <alignment horizontal="center" vertical="center" wrapText="1"/>
      <protection locked="0"/>
    </xf>
    <xf numFmtId="4" fontId="11" fillId="0" borderId="0" xfId="1" applyNumberFormat="1" applyFont="1" applyAlignment="1">
      <alignment vertical="center" wrapText="1"/>
    </xf>
    <xf numFmtId="4" fontId="16" fillId="0" borderId="33" xfId="1" applyNumberFormat="1" applyFont="1" applyBorder="1" applyAlignment="1">
      <alignment horizontal="center" vertical="center"/>
    </xf>
    <xf numFmtId="4" fontId="16" fillId="0" borderId="0" xfId="1" applyNumberFormat="1" applyFont="1" applyAlignment="1">
      <alignment horizontal="left" vertical="center"/>
    </xf>
    <xf numFmtId="4" fontId="16" fillId="0" borderId="49" xfId="1" applyNumberFormat="1" applyFont="1" applyBorder="1" applyAlignment="1">
      <alignment horizontal="center" vertical="center"/>
    </xf>
    <xf numFmtId="4" fontId="16" fillId="0" borderId="66" xfId="1" applyNumberFormat="1" applyFont="1" applyBorder="1" applyAlignment="1">
      <alignment horizontal="center" vertical="center"/>
    </xf>
    <xf numFmtId="4" fontId="16" fillId="0" borderId="70" xfId="1" applyNumberFormat="1" applyFont="1" applyBorder="1" applyAlignment="1">
      <alignment horizontal="center" vertical="center"/>
    </xf>
    <xf numFmtId="4" fontId="16" fillId="0" borderId="71" xfId="1" applyNumberFormat="1" applyFont="1" applyBorder="1" applyAlignment="1">
      <alignment horizontal="center" vertical="center"/>
    </xf>
    <xf numFmtId="4" fontId="16" fillId="0" borderId="74" xfId="1" applyNumberFormat="1" applyFont="1" applyBorder="1" applyAlignment="1">
      <alignment vertical="center"/>
    </xf>
    <xf numFmtId="4" fontId="16" fillId="0" borderId="75" xfId="1" applyNumberFormat="1" applyFont="1" applyBorder="1" applyAlignment="1">
      <alignment vertical="center"/>
    </xf>
    <xf numFmtId="4" fontId="14" fillId="0" borderId="10" xfId="1" applyNumberFormat="1" applyFont="1" applyBorder="1" applyAlignment="1">
      <alignment horizontal="center" vertical="center"/>
    </xf>
    <xf numFmtId="4" fontId="14" fillId="0" borderId="10" xfId="1" applyNumberFormat="1" applyFont="1" applyBorder="1" applyAlignment="1">
      <alignment horizontal="left" vertical="center"/>
    </xf>
    <xf numFmtId="4" fontId="14" fillId="0" borderId="77" xfId="2" applyNumberFormat="1" applyFont="1" applyFill="1" applyBorder="1" applyAlignment="1" applyProtection="1">
      <alignment horizontal="center" vertical="center"/>
    </xf>
    <xf numFmtId="4" fontId="14" fillId="0" borderId="37" xfId="2" applyNumberFormat="1" applyFont="1" applyFill="1" applyBorder="1" applyAlignment="1" applyProtection="1">
      <alignment horizontal="center" vertical="center"/>
    </xf>
    <xf numFmtId="0" fontId="1" fillId="5" borderId="40" xfId="0" applyFont="1" applyFill="1" applyBorder="1" applyAlignment="1">
      <alignment vertical="center" wrapText="1"/>
    </xf>
    <xf numFmtId="0" fontId="32" fillId="0" borderId="0" xfId="0" applyFont="1" applyAlignment="1">
      <alignment horizontal="center"/>
    </xf>
    <xf numFmtId="0" fontId="32" fillId="0" borderId="0" xfId="0" applyFont="1" applyBorder="1" applyAlignment="1">
      <alignment horizontal="center" wrapText="1"/>
    </xf>
    <xf numFmtId="0" fontId="29" fillId="4" borderId="39" xfId="3" applyFont="1" applyFill="1" applyBorder="1" applyAlignment="1">
      <alignment horizontal="center" vertical="center" wrapText="1"/>
    </xf>
    <xf numFmtId="0" fontId="29" fillId="4" borderId="44" xfId="3" applyFont="1" applyFill="1" applyBorder="1" applyAlignment="1">
      <alignment horizontal="center" vertical="center" wrapText="1"/>
    </xf>
    <xf numFmtId="0" fontId="29" fillId="4" borderId="40" xfId="3" applyFont="1" applyFill="1" applyBorder="1" applyAlignment="1">
      <alignment horizontal="center" vertical="center" wrapText="1"/>
    </xf>
    <xf numFmtId="0" fontId="29" fillId="4" borderId="45" xfId="3" applyFont="1" applyFill="1" applyBorder="1" applyAlignment="1">
      <alignment horizontal="center" vertical="center" wrapText="1"/>
    </xf>
    <xf numFmtId="2" fontId="29" fillId="4" borderId="40" xfId="3" applyNumberFormat="1" applyFont="1" applyFill="1" applyBorder="1" applyAlignment="1">
      <alignment horizontal="center" vertical="center" wrapText="1"/>
    </xf>
    <xf numFmtId="2" fontId="29" fillId="4" borderId="45" xfId="3" applyNumberFormat="1" applyFont="1" applyFill="1" applyBorder="1" applyAlignment="1">
      <alignment horizontal="center" vertical="center" wrapText="1"/>
    </xf>
    <xf numFmtId="0" fontId="29" fillId="4" borderId="41" xfId="3" applyFont="1" applyFill="1" applyBorder="1" applyAlignment="1">
      <alignment horizontal="center" vertical="center" wrapText="1"/>
    </xf>
    <xf numFmtId="0" fontId="29" fillId="4" borderId="46" xfId="3" applyFont="1" applyFill="1" applyBorder="1" applyAlignment="1">
      <alignment horizontal="center" vertical="center" wrapText="1"/>
    </xf>
    <xf numFmtId="4" fontId="12" fillId="0" borderId="1" xfId="1" applyNumberFormat="1" applyFont="1" applyBorder="1" applyAlignment="1">
      <alignment horizontal="justify" vertical="center" wrapText="1"/>
    </xf>
    <xf numFmtId="0" fontId="8" fillId="0" borderId="1" xfId="0" applyFont="1" applyBorder="1" applyAlignment="1">
      <alignment horizontal="justify" vertical="center" wrapText="1"/>
    </xf>
    <xf numFmtId="4" fontId="11" fillId="0" borderId="48" xfId="1" applyNumberFormat="1" applyFont="1" applyBorder="1" applyAlignment="1">
      <alignment horizontal="center" vertical="center" wrapText="1"/>
    </xf>
    <xf numFmtId="4" fontId="13" fillId="0" borderId="12" xfId="1" applyNumberFormat="1" applyFont="1" applyBorder="1" applyAlignment="1">
      <alignment horizontal="center" vertical="center"/>
    </xf>
    <xf numFmtId="4" fontId="13" fillId="0" borderId="5" xfId="1" applyNumberFormat="1" applyFont="1" applyBorder="1" applyAlignment="1">
      <alignment horizontal="center" vertical="center"/>
    </xf>
    <xf numFmtId="4" fontId="13" fillId="0" borderId="6" xfId="1" applyNumberFormat="1" applyFont="1" applyBorder="1" applyAlignment="1">
      <alignment horizontal="center" vertical="center"/>
    </xf>
    <xf numFmtId="4" fontId="34" fillId="0" borderId="1" xfId="1" applyNumberFormat="1" applyFont="1" applyBorder="1" applyAlignment="1">
      <alignment horizontal="center" vertical="center" wrapText="1"/>
    </xf>
    <xf numFmtId="0" fontId="8" fillId="0" borderId="1" xfId="0" applyFont="1" applyBorder="1" applyAlignment="1">
      <alignment horizontal="center" vertical="center" wrapText="1"/>
    </xf>
    <xf numFmtId="4" fontId="10" fillId="0" borderId="1" xfId="1" applyNumberFormat="1" applyBorder="1" applyAlignment="1">
      <alignment horizontal="justify" vertical="center" wrapText="1"/>
    </xf>
    <xf numFmtId="4" fontId="27" fillId="0" borderId="38" xfId="1" applyNumberFormat="1" applyFont="1" applyBorder="1" applyAlignment="1">
      <alignment horizontal="center" vertical="center"/>
    </xf>
    <xf numFmtId="4" fontId="19" fillId="0" borderId="38" xfId="1" applyNumberFormat="1" applyFont="1" applyBorder="1" applyAlignment="1">
      <alignment horizontal="center" vertical="center"/>
    </xf>
    <xf numFmtId="4" fontId="22" fillId="0" borderId="38" xfId="1" applyNumberFormat="1" applyFont="1" applyBorder="1" applyAlignment="1">
      <alignment horizontal="center" vertical="center"/>
    </xf>
    <xf numFmtId="4" fontId="24" fillId="0" borderId="38" xfId="1" applyNumberFormat="1" applyFont="1" applyBorder="1" applyAlignment="1">
      <alignment horizontal="center" vertical="center" wrapText="1"/>
    </xf>
    <xf numFmtId="0" fontId="21" fillId="0" borderId="38" xfId="0" applyFont="1" applyBorder="1" applyAlignment="1">
      <alignment horizontal="center" vertical="center" wrapText="1"/>
    </xf>
    <xf numFmtId="4" fontId="19" fillId="0" borderId="38" xfId="1" applyNumberFormat="1" applyFont="1" applyBorder="1" applyAlignment="1">
      <alignment horizontal="justify" vertical="center" wrapText="1"/>
    </xf>
    <xf numFmtId="0" fontId="21" fillId="0" borderId="38" xfId="0" applyFont="1" applyBorder="1" applyAlignment="1">
      <alignment horizontal="justify" vertical="center" wrapText="1"/>
    </xf>
    <xf numFmtId="4" fontId="25" fillId="0" borderId="38" xfId="1" applyNumberFormat="1" applyFont="1" applyBorder="1" applyAlignment="1">
      <alignment horizontal="center" vertical="center" wrapText="1"/>
    </xf>
    <xf numFmtId="4" fontId="26" fillId="0" borderId="38" xfId="1" applyNumberFormat="1" applyFont="1" applyBorder="1" applyAlignment="1">
      <alignment horizontal="center" vertical="center"/>
    </xf>
    <xf numFmtId="4" fontId="25" fillId="0" borderId="38" xfId="1" applyNumberFormat="1" applyFont="1" applyBorder="1" applyAlignment="1">
      <alignment horizontal="left" vertical="center"/>
    </xf>
    <xf numFmtId="4" fontId="17" fillId="0" borderId="12" xfId="1" applyNumberFormat="1" applyFont="1" applyBorder="1" applyAlignment="1">
      <alignment horizontal="center" vertical="center"/>
    </xf>
    <xf numFmtId="4" fontId="17" fillId="0" borderId="5" xfId="1" applyNumberFormat="1" applyFont="1" applyBorder="1" applyAlignment="1">
      <alignment horizontal="center" vertical="center"/>
    </xf>
    <xf numFmtId="4" fontId="17" fillId="0" borderId="76" xfId="1" applyNumberFormat="1" applyFont="1" applyBorder="1" applyAlignment="1">
      <alignment horizontal="center" vertical="center"/>
    </xf>
    <xf numFmtId="4" fontId="10" fillId="0" borderId="53" xfId="1" applyNumberFormat="1" applyBorder="1" applyAlignment="1">
      <alignment horizontal="justify" vertical="center" wrapText="1"/>
    </xf>
    <xf numFmtId="0" fontId="8" fillId="0" borderId="53"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43" xfId="0" applyFont="1" applyBorder="1" applyAlignment="1">
      <alignment horizontal="justify" vertical="center" wrapText="1"/>
    </xf>
    <xf numFmtId="4" fontId="10" fillId="0" borderId="45" xfId="1" applyNumberFormat="1" applyBorder="1" applyAlignment="1">
      <alignment horizontal="justify" vertical="center" wrapText="1"/>
    </xf>
    <xf numFmtId="0" fontId="8" fillId="0" borderId="45"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46" xfId="0" applyFont="1" applyBorder="1" applyAlignment="1">
      <alignment horizontal="justify" vertical="center" wrapText="1"/>
    </xf>
    <xf numFmtId="4" fontId="35" fillId="0" borderId="12" xfId="1" applyNumberFormat="1" applyFont="1" applyBorder="1" applyAlignment="1">
      <alignment horizontal="center" vertical="center"/>
    </xf>
    <xf numFmtId="4" fontId="35" fillId="0" borderId="5" xfId="1" applyNumberFormat="1" applyFont="1" applyBorder="1" applyAlignment="1">
      <alignment horizontal="center" vertical="center"/>
    </xf>
    <xf numFmtId="4" fontId="35" fillId="0" borderId="6" xfId="1" applyNumberFormat="1" applyFont="1" applyBorder="1" applyAlignment="1">
      <alignment horizontal="center" vertical="center"/>
    </xf>
    <xf numFmtId="4" fontId="16" fillId="0" borderId="63" xfId="1" applyNumberFormat="1" applyFont="1" applyBorder="1" applyAlignment="1">
      <alignment horizontal="left" vertical="center"/>
    </xf>
    <xf numFmtId="4" fontId="16" fillId="0" borderId="64" xfId="1" applyNumberFormat="1" applyFont="1" applyBorder="1" applyAlignment="1">
      <alignment horizontal="left" vertical="center"/>
    </xf>
    <xf numFmtId="4" fontId="16" fillId="0" borderId="65" xfId="1" applyNumberFormat="1" applyFont="1" applyBorder="1" applyAlignment="1">
      <alignment horizontal="left" vertical="center"/>
    </xf>
    <xf numFmtId="4" fontId="16" fillId="0" borderId="67" xfId="1" applyNumberFormat="1" applyFont="1" applyBorder="1" applyAlignment="1">
      <alignment horizontal="left" vertical="center"/>
    </xf>
    <xf numFmtId="4" fontId="16" fillId="0" borderId="68" xfId="1" applyNumberFormat="1" applyFont="1" applyBorder="1" applyAlignment="1">
      <alignment horizontal="left" vertical="center"/>
    </xf>
    <xf numFmtId="4" fontId="16" fillId="0" borderId="69" xfId="1" applyNumberFormat="1" applyFont="1" applyBorder="1" applyAlignment="1">
      <alignment horizontal="left" vertical="center"/>
    </xf>
    <xf numFmtId="4" fontId="16" fillId="0" borderId="72" xfId="1" applyNumberFormat="1" applyFont="1" applyBorder="1" applyAlignment="1">
      <alignment horizontal="center" vertical="center"/>
    </xf>
    <xf numFmtId="4" fontId="16" fillId="0" borderId="73" xfId="1" applyNumberFormat="1" applyFont="1" applyBorder="1" applyAlignment="1">
      <alignment horizontal="center" vertical="center"/>
    </xf>
    <xf numFmtId="4" fontId="16" fillId="0" borderId="12" xfId="1" applyNumberFormat="1" applyFont="1" applyBorder="1" applyAlignment="1">
      <alignment horizontal="center" vertical="center" wrapText="1"/>
    </xf>
    <xf numFmtId="4" fontId="16" fillId="0" borderId="5" xfId="1" applyNumberFormat="1" applyFont="1" applyBorder="1" applyAlignment="1">
      <alignment horizontal="center" vertical="center" wrapText="1"/>
    </xf>
    <xf numFmtId="4" fontId="16" fillId="0" borderId="6" xfId="1" applyNumberFormat="1" applyFont="1" applyBorder="1" applyAlignment="1">
      <alignment horizontal="center" vertical="center" wrapText="1"/>
    </xf>
    <xf numFmtId="3" fontId="11" fillId="0" borderId="12" xfId="1" applyNumberFormat="1" applyFont="1" applyBorder="1" applyAlignment="1">
      <alignment horizontal="center" vertical="center" wrapText="1"/>
    </xf>
    <xf numFmtId="3" fontId="34" fillId="0" borderId="5" xfId="1" applyNumberFormat="1" applyFont="1" applyBorder="1" applyAlignment="1">
      <alignment horizontal="center" vertical="center"/>
    </xf>
    <xf numFmtId="3" fontId="34" fillId="0" borderId="6" xfId="1" applyNumberFormat="1" applyFont="1" applyBorder="1" applyAlignment="1">
      <alignment horizontal="center" vertical="center"/>
    </xf>
    <xf numFmtId="4" fontId="11" fillId="0" borderId="2" xfId="1" applyNumberFormat="1" applyFont="1" applyBorder="1" applyAlignment="1">
      <alignment horizontal="center" vertical="center" wrapText="1"/>
    </xf>
    <xf numFmtId="4" fontId="11" fillId="0" borderId="3" xfId="1" applyNumberFormat="1" applyFont="1" applyBorder="1" applyAlignment="1">
      <alignment horizontal="center" vertical="center" wrapText="1"/>
    </xf>
    <xf numFmtId="4" fontId="11" fillId="0" borderId="4" xfId="1" applyNumberFormat="1" applyFont="1" applyBorder="1" applyAlignment="1">
      <alignment horizontal="center" vertical="center" wrapText="1"/>
    </xf>
    <xf numFmtId="4" fontId="11" fillId="0" borderId="12" xfId="1" applyNumberFormat="1" applyFont="1" applyBorder="1" applyAlignment="1">
      <alignment horizontal="center" vertical="center" wrapText="1"/>
    </xf>
    <xf numFmtId="4" fontId="11" fillId="0" borderId="5" xfId="1" applyNumberFormat="1" applyFont="1" applyBorder="1" applyAlignment="1">
      <alignment horizontal="center" vertical="center" wrapText="1"/>
    </xf>
    <xf numFmtId="4" fontId="11" fillId="0" borderId="6" xfId="1" applyNumberFormat="1" applyFont="1" applyBorder="1" applyAlignment="1">
      <alignment horizontal="center" vertical="center" wrapText="1"/>
    </xf>
    <xf numFmtId="4" fontId="12" fillId="0" borderId="25" xfId="1" applyNumberFormat="1" applyFont="1" applyBorder="1" applyAlignment="1" applyProtection="1">
      <alignment horizontal="justify" vertical="center" wrapText="1"/>
      <protection locked="0"/>
    </xf>
    <xf numFmtId="4" fontId="12" fillId="0" borderId="26" xfId="1" applyNumberFormat="1" applyFont="1" applyBorder="1" applyAlignment="1" applyProtection="1">
      <alignment horizontal="justify" vertical="center" wrapText="1"/>
      <protection locked="0"/>
    </xf>
    <xf numFmtId="4" fontId="10" fillId="0" borderId="27" xfId="2" applyNumberFormat="1" applyFont="1" applyFill="1" applyBorder="1" applyAlignment="1" applyProtection="1">
      <alignment horizontal="center" vertical="center" wrapText="1"/>
    </xf>
    <xf numFmtId="4" fontId="10" fillId="0" borderId="26" xfId="2" applyNumberFormat="1" applyFont="1" applyFill="1" applyBorder="1" applyAlignment="1" applyProtection="1">
      <alignment horizontal="center" vertical="center" wrapText="1"/>
    </xf>
    <xf numFmtId="4" fontId="17" fillId="3" borderId="34" xfId="1" applyNumberFormat="1" applyFont="1" applyFill="1" applyBorder="1" applyAlignment="1">
      <alignment horizontal="center" vertical="center"/>
    </xf>
    <xf numFmtId="4" fontId="17" fillId="3" borderId="35" xfId="1" applyNumberFormat="1" applyFont="1" applyFill="1" applyBorder="1" applyAlignment="1">
      <alignment horizontal="center" vertical="center"/>
    </xf>
    <xf numFmtId="4" fontId="17" fillId="3" borderId="36" xfId="1" applyNumberFormat="1" applyFont="1" applyFill="1" applyBorder="1" applyAlignment="1">
      <alignment horizontal="center" vertical="center"/>
    </xf>
    <xf numFmtId="4" fontId="12" fillId="0" borderId="9" xfId="1" applyNumberFormat="1" applyFont="1" applyBorder="1" applyAlignment="1">
      <alignment horizontal="center" vertical="center" wrapText="1"/>
    </xf>
    <xf numFmtId="4" fontId="12" fillId="0" borderId="11" xfId="1" applyNumberFormat="1" applyFont="1" applyBorder="1" applyAlignment="1">
      <alignment horizontal="center" vertical="center" wrapText="1"/>
    </xf>
    <xf numFmtId="4" fontId="10" fillId="0" borderId="9" xfId="1" applyNumberFormat="1" applyBorder="1" applyAlignment="1" applyProtection="1">
      <alignment horizontal="justify" vertical="center" wrapText="1"/>
      <protection locked="0"/>
    </xf>
    <xf numFmtId="4" fontId="10" fillId="0" borderId="10" xfId="1" applyNumberFormat="1" applyBorder="1" applyAlignment="1" applyProtection="1">
      <alignment horizontal="justify" vertical="center" wrapText="1"/>
      <protection locked="0"/>
    </xf>
    <xf numFmtId="4" fontId="10" fillId="0" borderId="11" xfId="1" applyNumberFormat="1" applyBorder="1" applyAlignment="1" applyProtection="1">
      <alignment horizontal="justify" vertical="center" wrapText="1"/>
      <protection locked="0"/>
    </xf>
    <xf numFmtId="3" fontId="16" fillId="2" borderId="12" xfId="1" applyNumberFormat="1" applyFont="1" applyFill="1" applyBorder="1" applyAlignment="1">
      <alignment horizontal="center" vertical="center"/>
    </xf>
    <xf numFmtId="3" fontId="16" fillId="2" borderId="5" xfId="1" applyNumberFormat="1" applyFont="1" applyFill="1" applyBorder="1" applyAlignment="1">
      <alignment horizontal="center" vertical="center"/>
    </xf>
    <xf numFmtId="3" fontId="16" fillId="2" borderId="6" xfId="1" applyNumberFormat="1" applyFont="1" applyFill="1" applyBorder="1" applyAlignment="1">
      <alignment horizontal="center" vertical="center"/>
    </xf>
    <xf numFmtId="3" fontId="17" fillId="0" borderId="12" xfId="1" applyNumberFormat="1" applyFont="1" applyBorder="1" applyAlignment="1">
      <alignment horizontal="center" vertical="center"/>
    </xf>
    <xf numFmtId="3" fontId="17" fillId="0" borderId="5" xfId="1" applyNumberFormat="1" applyFont="1" applyBorder="1" applyAlignment="1">
      <alignment horizontal="center" vertical="center"/>
    </xf>
    <xf numFmtId="3" fontId="17" fillId="0" borderId="6" xfId="1" applyNumberFormat="1" applyFont="1" applyBorder="1" applyAlignment="1">
      <alignment horizontal="center" vertical="center"/>
    </xf>
    <xf numFmtId="4" fontId="12" fillId="0" borderId="12" xfId="1" applyNumberFormat="1" applyFont="1" applyBorder="1" applyAlignment="1">
      <alignment horizontal="center" vertical="center" wrapText="1"/>
    </xf>
    <xf numFmtId="4" fontId="12" fillId="0" borderId="6" xfId="1" applyNumberFormat="1" applyFont="1" applyBorder="1" applyAlignment="1">
      <alignment horizontal="center" vertical="center" wrapText="1"/>
    </xf>
    <xf numFmtId="4" fontId="16" fillId="0" borderId="7" xfId="1" applyNumberFormat="1" applyFont="1" applyBorder="1" applyAlignment="1">
      <alignment horizontal="center" vertical="center"/>
    </xf>
    <xf numFmtId="4" fontId="16" fillId="0" borderId="0" xfId="1" applyNumberFormat="1" applyFont="1" applyAlignment="1">
      <alignment horizontal="center" vertical="center"/>
    </xf>
    <xf numFmtId="4" fontId="16" fillId="0" borderId="8" xfId="1" applyNumberFormat="1" applyFont="1" applyBorder="1" applyAlignment="1">
      <alignment horizontal="center" vertical="center"/>
    </xf>
    <xf numFmtId="4" fontId="10" fillId="0" borderId="12" xfId="1" applyNumberFormat="1" applyBorder="1" applyAlignment="1" applyProtection="1">
      <alignment horizontal="left" vertical="center" wrapText="1"/>
      <protection locked="0"/>
    </xf>
    <xf numFmtId="4" fontId="10" fillId="0" borderId="5" xfId="1" applyNumberFormat="1" applyBorder="1" applyAlignment="1" applyProtection="1">
      <alignment horizontal="left" vertical="center" wrapText="1"/>
      <protection locked="0"/>
    </xf>
    <xf numFmtId="4" fontId="10" fillId="0" borderId="6" xfId="1" applyNumberFormat="1" applyBorder="1" applyAlignment="1" applyProtection="1">
      <alignment horizontal="left" vertical="center" wrapText="1"/>
      <protection locked="0"/>
    </xf>
    <xf numFmtId="4" fontId="10" fillId="0" borderId="12" xfId="1" applyNumberFormat="1" applyBorder="1" applyAlignment="1" applyProtection="1">
      <alignment horizontal="justify" vertical="center" wrapText="1"/>
      <protection locked="0"/>
    </xf>
    <xf numFmtId="4" fontId="10" fillId="0" borderId="5" xfId="1" applyNumberFormat="1" applyBorder="1" applyAlignment="1" applyProtection="1">
      <alignment horizontal="justify" vertical="center" wrapText="1"/>
      <protection locked="0"/>
    </xf>
    <xf numFmtId="4" fontId="10" fillId="0" borderId="6" xfId="1" applyNumberFormat="1" applyBorder="1" applyAlignment="1" applyProtection="1">
      <alignment horizontal="justify" vertical="center" wrapText="1"/>
      <protection locked="0"/>
    </xf>
    <xf numFmtId="4" fontId="11" fillId="0" borderId="7" xfId="1" applyNumberFormat="1" applyFont="1" applyBorder="1" applyAlignment="1">
      <alignment horizontal="left" vertical="center"/>
    </xf>
    <xf numFmtId="4" fontId="11" fillId="0" borderId="0" xfId="1" applyNumberFormat="1" applyFont="1" applyAlignment="1">
      <alignment horizontal="left" vertical="center"/>
    </xf>
    <xf numFmtId="4" fontId="10" fillId="0" borderId="0" xfId="1" applyNumberFormat="1" applyAlignment="1">
      <alignment horizontal="left" vertical="center"/>
    </xf>
    <xf numFmtId="4" fontId="12" fillId="0" borderId="7" xfId="1" applyNumberFormat="1" applyFont="1" applyBorder="1" applyAlignment="1">
      <alignment horizontal="center" vertical="center" wrapText="1"/>
    </xf>
    <xf numFmtId="4" fontId="12" fillId="0" borderId="13" xfId="1" applyNumberFormat="1" applyFont="1" applyBorder="1" applyAlignment="1">
      <alignment horizontal="center" vertical="center" wrapText="1"/>
    </xf>
    <xf numFmtId="4" fontId="10" fillId="0" borderId="9" xfId="1" applyNumberFormat="1" applyBorder="1" applyAlignment="1">
      <alignment horizontal="center" vertical="center" wrapText="1"/>
    </xf>
    <xf numFmtId="4" fontId="10" fillId="0" borderId="20" xfId="1" applyNumberFormat="1" applyBorder="1" applyAlignment="1">
      <alignment horizontal="center" vertical="center" wrapText="1"/>
    </xf>
    <xf numFmtId="4" fontId="12" fillId="0" borderId="14" xfId="1" applyNumberFormat="1" applyFont="1" applyBorder="1" applyAlignment="1">
      <alignment horizontal="center" vertical="center" wrapText="1"/>
    </xf>
    <xf numFmtId="4" fontId="12" fillId="0" borderId="21" xfId="1" applyNumberFormat="1" applyFont="1" applyBorder="1" applyAlignment="1">
      <alignment horizontal="center" vertical="center" wrapText="1"/>
    </xf>
    <xf numFmtId="4" fontId="12" fillId="0" borderId="15" xfId="1" applyNumberFormat="1" applyFont="1" applyBorder="1" applyAlignment="1">
      <alignment horizontal="center" vertical="center" wrapText="1"/>
    </xf>
    <xf numFmtId="4" fontId="12" fillId="0" borderId="16" xfId="1" applyNumberFormat="1" applyFont="1" applyBorder="1" applyAlignment="1">
      <alignment horizontal="center" vertical="center" wrapText="1"/>
    </xf>
    <xf numFmtId="4" fontId="12" fillId="0" borderId="20" xfId="1" applyNumberFormat="1" applyFont="1" applyBorder="1" applyAlignment="1">
      <alignment horizontal="center" vertical="center" wrapText="1"/>
    </xf>
    <xf numFmtId="4" fontId="12" fillId="0" borderId="17" xfId="1" applyNumberFormat="1" applyFont="1" applyBorder="1" applyAlignment="1">
      <alignment horizontal="center" vertical="center" wrapText="1"/>
    </xf>
    <xf numFmtId="4" fontId="12" fillId="0" borderId="22" xfId="1" applyNumberFormat="1" applyFont="1" applyBorder="1" applyAlignment="1">
      <alignment horizontal="center" vertical="center" wrapText="1"/>
    </xf>
    <xf numFmtId="4" fontId="12" fillId="0" borderId="18" xfId="1" applyNumberFormat="1" applyFont="1" applyBorder="1" applyAlignment="1">
      <alignment horizontal="center" vertical="center" wrapText="1"/>
    </xf>
    <xf numFmtId="4" fontId="12" fillId="0" borderId="23" xfId="1" applyNumberFormat="1" applyFont="1" applyBorder="1" applyAlignment="1">
      <alignment horizontal="center" vertical="center" wrapText="1"/>
    </xf>
    <xf numFmtId="4" fontId="12" fillId="0" borderId="0" xfId="1" applyNumberFormat="1" applyFont="1" applyAlignment="1">
      <alignment horizontal="center" vertical="center" wrapText="1"/>
    </xf>
    <xf numFmtId="4" fontId="10" fillId="0" borderId="0" xfId="1" applyNumberFormat="1" applyAlignment="1">
      <alignment horizontal="center" vertical="center" wrapText="1"/>
    </xf>
    <xf numFmtId="4" fontId="12" fillId="0" borderId="19" xfId="1" applyNumberFormat="1" applyFont="1" applyBorder="1" applyAlignment="1">
      <alignment horizontal="center" vertical="center" wrapText="1"/>
    </xf>
    <xf numFmtId="4" fontId="10" fillId="0" borderId="24" xfId="1" applyNumberForma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4" fontId="11" fillId="0" borderId="2" xfId="1" applyNumberFormat="1" applyFont="1" applyBorder="1" applyAlignment="1">
      <alignment horizontal="left" vertical="center"/>
    </xf>
    <xf numFmtId="4" fontId="11" fillId="0" borderId="3" xfId="1" applyNumberFormat="1" applyFont="1" applyBorder="1" applyAlignment="1">
      <alignment horizontal="left" vertical="center"/>
    </xf>
    <xf numFmtId="4" fontId="10" fillId="0" borderId="3" xfId="1" applyNumberFormat="1" applyBorder="1" applyAlignment="1">
      <alignment horizontal="left" vertical="center"/>
    </xf>
  </cellXfs>
  <cellStyles count="4">
    <cellStyle name="Millares [0] 3" xfId="2" xr:uid="{00000000-0005-0000-0000-000000000000}"/>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93133</xdr:colOff>
      <xdr:row>0</xdr:row>
      <xdr:rowOff>118533</xdr:rowOff>
    </xdr:from>
    <xdr:to>
      <xdr:col>3</xdr:col>
      <xdr:colOff>270933</xdr:colOff>
      <xdr:row>2</xdr:row>
      <xdr:rowOff>112183</xdr:rowOff>
    </xdr:to>
    <xdr:pic>
      <xdr:nvPicPr>
        <xdr:cNvPr id="2" name="WordPictureWatermark1242536830">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93133" y="118533"/>
          <a:ext cx="4004733" cy="118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1">
          <cell r="A1" t="str">
            <v>CIENCIAS DE LA EDUCACIÓN</v>
          </cell>
        </row>
        <row r="2">
          <cell r="AC2" t="str">
            <v>PLANTA</v>
          </cell>
        </row>
      </sheetData>
      <sheetData sheetId="1">
        <row r="10">
          <cell r="E10"/>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zoomScale="80" zoomScaleNormal="80" workbookViewId="0">
      <selection activeCell="B6" sqref="B6"/>
    </sheetView>
  </sheetViews>
  <sheetFormatPr baseColWidth="10" defaultColWidth="11.5546875" defaultRowHeight="12" x14ac:dyDescent="0.25"/>
  <cols>
    <col min="1" max="1" width="6.44140625" style="76" customWidth="1"/>
    <col min="2" max="3" width="24.6640625" style="70" customWidth="1"/>
    <col min="4" max="4" width="17.33203125" style="70" customWidth="1"/>
    <col min="5" max="5" width="24.88671875" style="70" customWidth="1"/>
    <col min="6" max="6" width="45.109375" style="70" customWidth="1"/>
    <col min="7" max="7" width="9.6640625" style="70" customWidth="1"/>
    <col min="8" max="8" width="9.6640625" style="75" customWidth="1"/>
    <col min="9" max="9" width="11.5546875" style="70"/>
    <col min="10" max="10" width="52" style="70" customWidth="1"/>
    <col min="11" max="16384" width="11.5546875" style="70"/>
  </cols>
  <sheetData>
    <row r="1" spans="1:10" ht="50.25" customHeight="1" x14ac:dyDescent="0.3">
      <c r="A1" s="127" t="s">
        <v>69</v>
      </c>
      <c r="B1" s="127"/>
      <c r="C1" s="127"/>
      <c r="D1" s="127"/>
      <c r="E1" s="127"/>
      <c r="F1" s="127"/>
      <c r="G1" s="127"/>
      <c r="H1" s="127"/>
      <c r="I1" s="127"/>
      <c r="J1" s="127"/>
    </row>
    <row r="2" spans="1:10" ht="44.25" customHeight="1" x14ac:dyDescent="0.3">
      <c r="A2" s="128" t="s">
        <v>105</v>
      </c>
      <c r="B2" s="128"/>
      <c r="C2" s="128"/>
      <c r="D2" s="128"/>
      <c r="E2" s="128"/>
      <c r="F2" s="128"/>
      <c r="G2" s="128"/>
      <c r="H2" s="128"/>
      <c r="I2" s="128"/>
      <c r="J2" s="128"/>
    </row>
    <row r="3" spans="1:10" ht="31.5" customHeight="1" thickBot="1" x14ac:dyDescent="0.3">
      <c r="B3" s="71"/>
      <c r="C3" s="71"/>
      <c r="D3" s="71"/>
      <c r="E3" s="71"/>
      <c r="F3" s="71"/>
      <c r="G3" s="71"/>
      <c r="H3" s="71"/>
      <c r="I3" s="71"/>
      <c r="J3" s="71"/>
    </row>
    <row r="4" spans="1:10" ht="45" customHeight="1" x14ac:dyDescent="0.25">
      <c r="A4" s="129" t="s">
        <v>13</v>
      </c>
      <c r="B4" s="131" t="s">
        <v>70</v>
      </c>
      <c r="C4" s="131" t="s">
        <v>72</v>
      </c>
      <c r="D4" s="131" t="s">
        <v>77</v>
      </c>
      <c r="E4" s="131" t="s">
        <v>71</v>
      </c>
      <c r="F4" s="131"/>
      <c r="G4" s="131" t="s">
        <v>73</v>
      </c>
      <c r="H4" s="131"/>
      <c r="I4" s="133" t="s">
        <v>74</v>
      </c>
      <c r="J4" s="135" t="s">
        <v>75</v>
      </c>
    </row>
    <row r="5" spans="1:10" ht="45" customHeight="1" thickBot="1" x14ac:dyDescent="0.3">
      <c r="A5" s="130"/>
      <c r="B5" s="132"/>
      <c r="C5" s="132"/>
      <c r="D5" s="132"/>
      <c r="E5" s="81" t="s">
        <v>10</v>
      </c>
      <c r="F5" s="81" t="s">
        <v>76</v>
      </c>
      <c r="G5" s="81" t="s">
        <v>2</v>
      </c>
      <c r="H5" s="81" t="s">
        <v>0</v>
      </c>
      <c r="I5" s="134"/>
      <c r="J5" s="136"/>
    </row>
    <row r="6" spans="1:10" ht="219" customHeight="1" x14ac:dyDescent="0.25">
      <c r="A6" s="78">
        <v>1</v>
      </c>
      <c r="B6" s="79" t="s">
        <v>81</v>
      </c>
      <c r="C6" s="126" t="s">
        <v>11</v>
      </c>
      <c r="D6" s="126" t="s">
        <v>84</v>
      </c>
      <c r="E6" s="79" t="s">
        <v>82</v>
      </c>
      <c r="F6" s="79" t="s">
        <v>83</v>
      </c>
      <c r="G6" s="84" t="s">
        <v>78</v>
      </c>
      <c r="H6" s="84"/>
      <c r="I6" s="82">
        <f>'RAMÍREZ MARISOL'!O74</f>
        <v>63.65</v>
      </c>
      <c r="J6" s="80" t="s">
        <v>104</v>
      </c>
    </row>
    <row r="7" spans="1:10" x14ac:dyDescent="0.25">
      <c r="F7" s="72"/>
      <c r="J7" s="73"/>
    </row>
    <row r="8" spans="1:10" x14ac:dyDescent="0.25">
      <c r="B8" s="72"/>
      <c r="C8" s="72"/>
      <c r="E8" s="72"/>
      <c r="F8" s="72"/>
      <c r="J8" s="73"/>
    </row>
    <row r="9" spans="1:10" x14ac:dyDescent="0.25">
      <c r="E9" s="72"/>
      <c r="F9" s="72"/>
      <c r="J9" s="73"/>
    </row>
    <row r="10" spans="1:10" x14ac:dyDescent="0.25">
      <c r="F10" s="72"/>
      <c r="J10" s="73"/>
    </row>
    <row r="11" spans="1:10" x14ac:dyDescent="0.25">
      <c r="F11" s="72"/>
      <c r="J11" s="74"/>
    </row>
    <row r="12" spans="1:10" x14ac:dyDescent="0.25">
      <c r="F12" s="72"/>
      <c r="J12" s="74"/>
    </row>
    <row r="13" spans="1:10" x14ac:dyDescent="0.25">
      <c r="E13" s="72"/>
      <c r="F13" s="72"/>
    </row>
  </sheetData>
  <sheetProtection algorithmName="SHA-512" hashValue="f6NGaHKcw6PRGJg1YAv6XKwpODYDn5mbSmV7SpZWHwQ8G3+sg7J/bKXgRRmyvgp7UzQC1OaGgOUmCrX5O9cIRA==" saltValue="OGvm92Xe+alemtdaFKJ2VQ==" spinCount="100000" sheet="1" formatCells="0" formatColumns="0" formatRows="0" insertColumns="0" insertRows="0" insertHyperlinks="0" deleteColumns="0" deleteRows="0" sort="0" autoFilter="0" pivotTables="0"/>
  <mergeCells count="10">
    <mergeCell ref="A1:J1"/>
    <mergeCell ref="A2:J2"/>
    <mergeCell ref="A4:A5"/>
    <mergeCell ref="B4:B5"/>
    <mergeCell ref="D4:D5"/>
    <mergeCell ref="E4:F4"/>
    <mergeCell ref="G4:H4"/>
    <mergeCell ref="I4:I5"/>
    <mergeCell ref="J4:J5"/>
    <mergeCell ref="C4:C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3"/>
  <sheetViews>
    <sheetView topLeftCell="A65" workbookViewId="0">
      <selection activeCell="O70" sqref="O70"/>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8.8867187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14.554687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241" t="s">
        <v>14</v>
      </c>
      <c r="B1" s="242"/>
      <c r="C1" s="242"/>
      <c r="D1" s="242"/>
      <c r="E1" s="243"/>
      <c r="F1" s="250" t="s">
        <v>15</v>
      </c>
      <c r="G1" s="250"/>
      <c r="H1" s="250"/>
      <c r="I1" s="250"/>
      <c r="J1" s="250"/>
      <c r="K1" s="250"/>
      <c r="L1" s="250"/>
      <c r="M1" s="250"/>
      <c r="N1" s="250"/>
      <c r="O1" s="251"/>
    </row>
    <row r="2" spans="1:17" ht="45" customHeight="1" thickBot="1" x14ac:dyDescent="0.35">
      <c r="A2" s="244"/>
      <c r="B2" s="245"/>
      <c r="C2" s="245"/>
      <c r="D2" s="245"/>
      <c r="E2" s="246"/>
      <c r="F2" s="250" t="s">
        <v>16</v>
      </c>
      <c r="G2" s="250"/>
      <c r="H2" s="250"/>
      <c r="I2" s="250"/>
      <c r="J2" s="250"/>
      <c r="K2" s="250"/>
      <c r="L2" s="250"/>
      <c r="M2" s="250"/>
      <c r="N2" s="250"/>
      <c r="O2" s="251"/>
      <c r="Q2" s="2" t="e">
        <f ca="1">MID(CELL("nombrearchivo",'[1]1'!E10),FIND("]", CELL("nombrearchivo",'[1]1'!E10),1)+1,LEN(CELL("nombrearchivo",'[1]1'!E10))-FIND("]",CELL("nombrearchivo",'[1]1'!E10),1))</f>
        <v>#N/A</v>
      </c>
    </row>
    <row r="3" spans="1:17" s="3" customFormat="1" ht="19.5" customHeight="1" thickBot="1" x14ac:dyDescent="0.35">
      <c r="A3" s="247"/>
      <c r="B3" s="248"/>
      <c r="C3" s="248"/>
      <c r="D3" s="248"/>
      <c r="E3" s="249"/>
      <c r="F3" s="252" t="s">
        <v>17</v>
      </c>
      <c r="G3" s="252"/>
      <c r="H3" s="252"/>
      <c r="I3" s="252"/>
      <c r="J3" s="252"/>
      <c r="K3" s="252"/>
      <c r="L3" s="252"/>
      <c r="M3" s="252"/>
      <c r="N3" s="252"/>
      <c r="O3" s="253"/>
      <c r="Q3" s="4"/>
    </row>
    <row r="4" spans="1:17" s="3" customFormat="1" ht="15.6" x14ac:dyDescent="0.3">
      <c r="A4" s="254" t="s">
        <v>18</v>
      </c>
      <c r="B4" s="255"/>
      <c r="C4" s="255"/>
      <c r="D4" s="255"/>
      <c r="E4" s="256" t="str">
        <f>[1]GENERAL!AC$2</f>
        <v>PLANTA</v>
      </c>
      <c r="F4" s="256"/>
      <c r="G4" s="256"/>
      <c r="H4" s="5"/>
      <c r="I4" s="5"/>
      <c r="J4" s="5"/>
      <c r="K4" s="5"/>
      <c r="L4" s="5"/>
      <c r="M4" s="5"/>
      <c r="N4" s="5"/>
      <c r="O4" s="6"/>
    </row>
    <row r="5" spans="1:17" s="3" customFormat="1" ht="15.6" x14ac:dyDescent="0.3">
      <c r="A5" s="221" t="s">
        <v>19</v>
      </c>
      <c r="B5" s="222"/>
      <c r="C5" s="222"/>
      <c r="D5" s="222"/>
      <c r="E5" s="223" t="s">
        <v>1</v>
      </c>
      <c r="F5" s="223"/>
      <c r="G5" s="223"/>
      <c r="H5" s="7"/>
      <c r="I5" s="7"/>
      <c r="J5" s="7"/>
      <c r="K5" s="7"/>
      <c r="L5" s="7"/>
      <c r="M5" s="7"/>
      <c r="N5" s="7"/>
      <c r="O5" s="8"/>
    </row>
    <row r="6" spans="1:17" s="3" customFormat="1" ht="15.6" x14ac:dyDescent="0.3">
      <c r="A6" s="221" t="s">
        <v>20</v>
      </c>
      <c r="B6" s="222"/>
      <c r="C6" s="222"/>
      <c r="D6" s="222"/>
      <c r="E6" s="9" t="s">
        <v>21</v>
      </c>
      <c r="F6" s="7"/>
      <c r="G6" s="7"/>
      <c r="H6" s="7"/>
      <c r="I6" s="7"/>
      <c r="J6" s="7"/>
      <c r="K6" s="7"/>
      <c r="L6" s="7"/>
      <c r="M6" s="7"/>
      <c r="N6" s="7"/>
      <c r="O6" s="8"/>
    </row>
    <row r="7" spans="1:17" s="3" customFormat="1" ht="16.2" thickBot="1" x14ac:dyDescent="0.35">
      <c r="A7" s="10" t="s">
        <v>102</v>
      </c>
      <c r="B7" s="11"/>
      <c r="C7" s="11"/>
      <c r="D7" s="11"/>
      <c r="E7" s="9" t="s">
        <v>81</v>
      </c>
      <c r="F7" s="12"/>
      <c r="G7" s="12"/>
      <c r="H7" s="12"/>
      <c r="I7" s="12"/>
      <c r="J7" s="12"/>
      <c r="K7" s="12"/>
      <c r="L7" s="12"/>
      <c r="M7" s="12"/>
      <c r="N7" s="12"/>
      <c r="O7" s="13"/>
    </row>
    <row r="8" spans="1:17" ht="25.2" thickBot="1" x14ac:dyDescent="0.35">
      <c r="A8" s="140" t="s">
        <v>68</v>
      </c>
      <c r="B8" s="141"/>
      <c r="C8" s="141"/>
      <c r="D8" s="141"/>
      <c r="E8" s="141"/>
      <c r="F8" s="141"/>
      <c r="G8" s="141"/>
      <c r="H8" s="141"/>
      <c r="I8" s="141"/>
      <c r="J8" s="141"/>
      <c r="K8" s="141"/>
      <c r="L8" s="141"/>
      <c r="M8" s="141"/>
      <c r="N8" s="141"/>
      <c r="O8" s="142"/>
    </row>
    <row r="9" spans="1:17" ht="15" customHeight="1" x14ac:dyDescent="0.3">
      <c r="A9" s="224" t="s">
        <v>22</v>
      </c>
      <c r="B9" s="225"/>
      <c r="C9" s="228" t="s">
        <v>23</v>
      </c>
      <c r="D9" s="14"/>
      <c r="E9" s="230" t="s">
        <v>24</v>
      </c>
      <c r="F9" s="231"/>
      <c r="G9" s="230" t="s">
        <v>25</v>
      </c>
      <c r="H9" s="231"/>
      <c r="I9" s="233" t="s">
        <v>26</v>
      </c>
      <c r="J9" s="233" t="s">
        <v>27</v>
      </c>
      <c r="K9" s="233" t="s">
        <v>28</v>
      </c>
      <c r="L9" s="235" t="s">
        <v>29</v>
      </c>
      <c r="M9" s="237"/>
      <c r="N9" s="237"/>
      <c r="O9" s="239" t="s">
        <v>3</v>
      </c>
    </row>
    <row r="10" spans="1:17" ht="31.5" customHeight="1" thickBot="1" x14ac:dyDescent="0.35">
      <c r="A10" s="226"/>
      <c r="B10" s="227"/>
      <c r="C10" s="229"/>
      <c r="D10" s="15"/>
      <c r="E10" s="229"/>
      <c r="F10" s="232"/>
      <c r="G10" s="229"/>
      <c r="H10" s="232"/>
      <c r="I10" s="234"/>
      <c r="J10" s="234"/>
      <c r="K10" s="234"/>
      <c r="L10" s="236"/>
      <c r="M10" s="238"/>
      <c r="N10" s="238"/>
      <c r="O10" s="240"/>
    </row>
    <row r="11" spans="1:17" ht="44.25" customHeight="1" thickBot="1" x14ac:dyDescent="0.35">
      <c r="A11" s="192" t="s">
        <v>12</v>
      </c>
      <c r="B11" s="193"/>
      <c r="C11" s="16">
        <f>O15</f>
        <v>4</v>
      </c>
      <c r="D11" s="17"/>
      <c r="E11" s="194">
        <f>O17</f>
        <v>1</v>
      </c>
      <c r="F11" s="195"/>
      <c r="G11" s="194">
        <f>O19</f>
        <v>3</v>
      </c>
      <c r="H11" s="195"/>
      <c r="I11" s="18">
        <f>O21</f>
        <v>0</v>
      </c>
      <c r="J11" s="18">
        <f>O28</f>
        <v>4.57</v>
      </c>
      <c r="K11" s="18">
        <f>O33</f>
        <v>4.08</v>
      </c>
      <c r="L11" s="19">
        <f>O38</f>
        <v>1.5</v>
      </c>
      <c r="M11" s="20"/>
      <c r="N11" s="20"/>
      <c r="O11" s="21">
        <f>IF( SUM(C11:L11)&lt;=30,SUM(C11:L11),"EXCEDE LOS 30 PUNTOS")</f>
        <v>18.149999999999999</v>
      </c>
    </row>
    <row r="12" spans="1:17" ht="15.6" thickTop="1" thickBot="1" x14ac:dyDescent="0.35">
      <c r="A12" s="22"/>
      <c r="B12" s="9"/>
      <c r="C12" s="9"/>
      <c r="D12" s="9"/>
      <c r="E12" s="9"/>
      <c r="F12" s="9"/>
      <c r="G12" s="9"/>
      <c r="H12" s="9"/>
      <c r="I12" s="9"/>
      <c r="J12" s="9"/>
      <c r="K12" s="9"/>
      <c r="L12" s="9"/>
      <c r="M12" s="9"/>
      <c r="N12" s="9"/>
      <c r="O12" s="23"/>
    </row>
    <row r="13" spans="1:17" ht="18" thickBot="1" x14ac:dyDescent="0.35">
      <c r="A13" s="212" t="s">
        <v>30</v>
      </c>
      <c r="B13" s="213"/>
      <c r="C13" s="213"/>
      <c r="D13" s="213"/>
      <c r="E13" s="213"/>
      <c r="F13" s="213"/>
      <c r="G13" s="213"/>
      <c r="H13" s="213"/>
      <c r="I13" s="213"/>
      <c r="J13" s="213"/>
      <c r="K13" s="213"/>
      <c r="L13" s="213"/>
      <c r="M13" s="213"/>
      <c r="N13" s="214"/>
      <c r="O13" s="24" t="s">
        <v>31</v>
      </c>
    </row>
    <row r="14" spans="1:17" ht="23.4" thickBot="1" x14ac:dyDescent="0.35">
      <c r="A14" s="207" t="s">
        <v>32</v>
      </c>
      <c r="B14" s="208"/>
      <c r="C14" s="208"/>
      <c r="D14" s="208"/>
      <c r="E14" s="208"/>
      <c r="F14" s="208"/>
      <c r="G14" s="208"/>
      <c r="H14" s="208"/>
      <c r="I14" s="208"/>
      <c r="J14" s="208"/>
      <c r="K14" s="208"/>
      <c r="L14" s="208"/>
      <c r="M14" s="209"/>
      <c r="N14" s="9"/>
      <c r="O14" s="23"/>
    </row>
    <row r="15" spans="1:17" ht="31.5" customHeight="1" thickBot="1" x14ac:dyDescent="0.35">
      <c r="A15" s="199" t="s">
        <v>33</v>
      </c>
      <c r="B15" s="200"/>
      <c r="C15" s="25"/>
      <c r="D15" s="201" t="s">
        <v>65</v>
      </c>
      <c r="E15" s="202"/>
      <c r="F15" s="202"/>
      <c r="G15" s="202"/>
      <c r="H15" s="202"/>
      <c r="I15" s="202"/>
      <c r="J15" s="202"/>
      <c r="K15" s="202"/>
      <c r="L15" s="202"/>
      <c r="M15" s="203"/>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210" t="s">
        <v>34</v>
      </c>
      <c r="B17" s="211"/>
      <c r="C17" s="9"/>
      <c r="D17" s="31"/>
      <c r="E17" s="215" t="s">
        <v>66</v>
      </c>
      <c r="F17" s="216"/>
      <c r="G17" s="216"/>
      <c r="H17" s="216"/>
      <c r="I17" s="216"/>
      <c r="J17" s="216"/>
      <c r="K17" s="216"/>
      <c r="L17" s="216"/>
      <c r="M17" s="217"/>
      <c r="N17" s="26"/>
      <c r="O17" s="27">
        <v>1</v>
      </c>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210" t="s">
        <v>35</v>
      </c>
      <c r="B19" s="211"/>
      <c r="C19" s="25"/>
      <c r="D19" s="32"/>
      <c r="E19" s="216" t="s">
        <v>67</v>
      </c>
      <c r="F19" s="216"/>
      <c r="G19" s="216"/>
      <c r="H19" s="216"/>
      <c r="I19" s="216"/>
      <c r="J19" s="216"/>
      <c r="K19" s="216"/>
      <c r="L19" s="216"/>
      <c r="M19" s="217"/>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210" t="s">
        <v>36</v>
      </c>
      <c r="B21" s="211"/>
      <c r="C21" s="25"/>
      <c r="D21" s="218"/>
      <c r="E21" s="219"/>
      <c r="F21" s="219"/>
      <c r="G21" s="219"/>
      <c r="H21" s="219"/>
      <c r="I21" s="219"/>
      <c r="J21" s="219"/>
      <c r="K21" s="219"/>
      <c r="L21" s="219"/>
      <c r="M21" s="220"/>
      <c r="N21" s="26"/>
      <c r="O21" s="27"/>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204" t="s">
        <v>9</v>
      </c>
      <c r="B23" s="205"/>
      <c r="C23" s="205"/>
      <c r="D23" s="205"/>
      <c r="E23" s="205"/>
      <c r="F23" s="205"/>
      <c r="G23" s="205"/>
      <c r="H23" s="205"/>
      <c r="I23" s="205"/>
      <c r="J23" s="205"/>
      <c r="K23" s="205"/>
      <c r="L23" s="205"/>
      <c r="M23" s="206"/>
      <c r="N23" s="9"/>
      <c r="O23" s="38">
        <f>IF( SUM(O15:O21)&lt;=10,SUM(O15:O21),"EXCEDE LOS 10 PUNTOS VALIDOS")</f>
        <v>8</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207" t="s">
        <v>37</v>
      </c>
      <c r="B25" s="208"/>
      <c r="C25" s="208"/>
      <c r="D25" s="208"/>
      <c r="E25" s="208"/>
      <c r="F25" s="208"/>
      <c r="G25" s="208"/>
      <c r="H25" s="208"/>
      <c r="I25" s="208"/>
      <c r="J25" s="208"/>
      <c r="K25" s="208"/>
      <c r="L25" s="208"/>
      <c r="M25" s="209"/>
      <c r="N25" s="9"/>
      <c r="O25" s="37"/>
    </row>
    <row r="26" spans="1:18" ht="221.25" customHeight="1" thickBot="1" x14ac:dyDescent="0.35">
      <c r="A26" s="199" t="s">
        <v>38</v>
      </c>
      <c r="B26" s="200"/>
      <c r="C26" s="25"/>
      <c r="D26" s="201" t="s">
        <v>80</v>
      </c>
      <c r="E26" s="202"/>
      <c r="F26" s="202"/>
      <c r="G26" s="202"/>
      <c r="H26" s="202"/>
      <c r="I26" s="202"/>
      <c r="J26" s="202"/>
      <c r="K26" s="202"/>
      <c r="L26" s="202"/>
      <c r="M26" s="203"/>
      <c r="N26" s="26"/>
      <c r="O26" s="27">
        <v>4.57</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204" t="s">
        <v>8</v>
      </c>
      <c r="B28" s="205"/>
      <c r="C28" s="205"/>
      <c r="D28" s="205"/>
      <c r="E28" s="205"/>
      <c r="F28" s="205"/>
      <c r="G28" s="205"/>
      <c r="H28" s="205"/>
      <c r="I28" s="205"/>
      <c r="J28" s="205"/>
      <c r="K28" s="205"/>
      <c r="L28" s="205"/>
      <c r="M28" s="206"/>
      <c r="N28" s="35"/>
      <c r="O28" s="38">
        <f>IF(O26&lt;=10,O26,"EXCEDE LOS 10 PUNTOS PERMITIDOS")</f>
        <v>4.57</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207" t="s">
        <v>39</v>
      </c>
      <c r="B30" s="208"/>
      <c r="C30" s="208"/>
      <c r="D30" s="208"/>
      <c r="E30" s="208"/>
      <c r="F30" s="208"/>
      <c r="G30" s="208"/>
      <c r="H30" s="208"/>
      <c r="I30" s="208"/>
      <c r="J30" s="208"/>
      <c r="K30" s="208"/>
      <c r="L30" s="208"/>
      <c r="M30" s="209"/>
      <c r="N30" s="43"/>
      <c r="O30" s="37"/>
    </row>
    <row r="31" spans="1:18" ht="180.75" customHeight="1" thickBot="1" x14ac:dyDescent="0.35">
      <c r="A31" s="199" t="s">
        <v>7</v>
      </c>
      <c r="B31" s="200"/>
      <c r="C31" s="25"/>
      <c r="D31" s="201" t="s">
        <v>79</v>
      </c>
      <c r="E31" s="202"/>
      <c r="F31" s="202"/>
      <c r="G31" s="202"/>
      <c r="H31" s="202"/>
      <c r="I31" s="202"/>
      <c r="J31" s="202"/>
      <c r="K31" s="202"/>
      <c r="L31" s="202"/>
      <c r="M31" s="203"/>
      <c r="N31" s="26"/>
      <c r="O31" s="27">
        <v>4.08</v>
      </c>
      <c r="R31" s="77"/>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204" t="s">
        <v>6</v>
      </c>
      <c r="B33" s="205"/>
      <c r="C33" s="205"/>
      <c r="D33" s="205"/>
      <c r="E33" s="205"/>
      <c r="F33" s="205"/>
      <c r="G33" s="205"/>
      <c r="H33" s="205"/>
      <c r="I33" s="205"/>
      <c r="J33" s="205"/>
      <c r="K33" s="205"/>
      <c r="L33" s="205"/>
      <c r="M33" s="206"/>
      <c r="N33" s="35"/>
      <c r="O33" s="38">
        <f>IF(O31&lt;=10,O31,"EXCEDE LOS 10 PUNTOS PERMITIDOS")</f>
        <v>4.08</v>
      </c>
    </row>
    <row r="34" spans="1:15" ht="15" thickBot="1" x14ac:dyDescent="0.35">
      <c r="A34" s="44"/>
      <c r="B34" s="9"/>
      <c r="C34" s="9"/>
      <c r="D34" s="9"/>
      <c r="E34" s="9"/>
      <c r="F34" s="9"/>
      <c r="G34" s="9"/>
      <c r="H34" s="9"/>
      <c r="I34" s="9"/>
      <c r="J34" s="9"/>
      <c r="K34" s="9"/>
      <c r="L34" s="9"/>
      <c r="M34" s="9"/>
      <c r="N34" s="9"/>
      <c r="O34" s="37"/>
    </row>
    <row r="35" spans="1:15" ht="23.4" thickBot="1" x14ac:dyDescent="0.35">
      <c r="A35" s="207" t="s">
        <v>40</v>
      </c>
      <c r="B35" s="208"/>
      <c r="C35" s="208"/>
      <c r="D35" s="208"/>
      <c r="E35" s="208"/>
      <c r="F35" s="208"/>
      <c r="G35" s="208"/>
      <c r="H35" s="208"/>
      <c r="I35" s="208"/>
      <c r="J35" s="208"/>
      <c r="K35" s="208"/>
      <c r="L35" s="208"/>
      <c r="M35" s="209"/>
      <c r="N35" s="9"/>
      <c r="O35" s="37"/>
    </row>
    <row r="36" spans="1:15" ht="105" customHeight="1" thickBot="1" x14ac:dyDescent="0.35">
      <c r="A36" s="210" t="s">
        <v>5</v>
      </c>
      <c r="B36" s="211"/>
      <c r="C36" s="25"/>
      <c r="D36" s="201" t="s">
        <v>85</v>
      </c>
      <c r="E36" s="202"/>
      <c r="F36" s="202"/>
      <c r="G36" s="202"/>
      <c r="H36" s="202"/>
      <c r="I36" s="202"/>
      <c r="J36" s="202"/>
      <c r="K36" s="202"/>
      <c r="L36" s="202"/>
      <c r="M36" s="203"/>
      <c r="N36" s="26"/>
      <c r="O36" s="27">
        <f>1+0.5</f>
        <v>1.5</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204" t="s">
        <v>4</v>
      </c>
      <c r="B38" s="205"/>
      <c r="C38" s="205"/>
      <c r="D38" s="205"/>
      <c r="E38" s="205"/>
      <c r="F38" s="205"/>
      <c r="G38" s="205"/>
      <c r="H38" s="205"/>
      <c r="I38" s="205"/>
      <c r="J38" s="205"/>
      <c r="K38" s="205"/>
      <c r="L38" s="205"/>
      <c r="M38" s="206"/>
      <c r="N38" s="35"/>
      <c r="O38" s="38">
        <f>IF(O36&lt;=10,O36,"EXCEDE LOS 10 PUNTOS PERMITIDOS")</f>
        <v>1.5</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196" t="s">
        <v>3</v>
      </c>
      <c r="B41" s="197"/>
      <c r="C41" s="197"/>
      <c r="D41" s="197"/>
      <c r="E41" s="197"/>
      <c r="F41" s="197"/>
      <c r="G41" s="197"/>
      <c r="H41" s="197"/>
      <c r="I41" s="197"/>
      <c r="J41" s="197"/>
      <c r="K41" s="197"/>
      <c r="L41" s="197"/>
      <c r="M41" s="198"/>
      <c r="N41" s="46"/>
      <c r="O41" s="47">
        <f>IF((O23+O28+O33+O38)&lt;=30,(O23+O28+O33+O38),"ERROR EXCEDE LOS 30 PUNTOS")</f>
        <v>18.149999999999999</v>
      </c>
    </row>
    <row r="42" spans="1:15" x14ac:dyDescent="0.3">
      <c r="A42" s="48"/>
      <c r="B42" s="9"/>
      <c r="C42" s="9"/>
      <c r="D42" s="9"/>
      <c r="E42" s="9"/>
      <c r="F42" s="9"/>
      <c r="G42" s="9"/>
      <c r="H42" s="9"/>
      <c r="I42" s="9"/>
      <c r="J42" s="9"/>
      <c r="K42" s="9"/>
      <c r="L42" s="9"/>
      <c r="M42" s="9"/>
      <c r="N42" s="9"/>
      <c r="O42" s="49"/>
    </row>
    <row r="43" spans="1:15" customFormat="1" x14ac:dyDescent="0.3"/>
    <row r="44" spans="1:15" s="85" customFormat="1" x14ac:dyDescent="0.3"/>
    <row r="45" spans="1:15" s="85" customFormat="1" ht="15" thickBot="1" x14ac:dyDescent="0.35"/>
    <row r="46" spans="1:15" s="3" customFormat="1" ht="25.2" thickBot="1" x14ac:dyDescent="0.35">
      <c r="A46" s="140" t="s">
        <v>86</v>
      </c>
      <c r="B46" s="141"/>
      <c r="C46" s="141"/>
      <c r="D46" s="141"/>
      <c r="E46" s="141"/>
      <c r="F46" s="141"/>
      <c r="G46" s="141"/>
      <c r="H46" s="141"/>
      <c r="I46" s="141"/>
      <c r="J46" s="141"/>
      <c r="K46" s="141"/>
      <c r="L46" s="141"/>
      <c r="M46" s="141"/>
      <c r="N46" s="141"/>
      <c r="O46" s="142"/>
    </row>
    <row r="47" spans="1:15" s="3" customFormat="1" ht="15" thickBot="1" x14ac:dyDescent="0.35">
      <c r="A47" s="44"/>
      <c r="B47" s="9"/>
      <c r="C47" s="9"/>
      <c r="D47" s="9"/>
      <c r="E47" s="9"/>
      <c r="F47" s="9"/>
      <c r="G47" s="9"/>
      <c r="H47" s="9"/>
      <c r="I47" s="9"/>
      <c r="J47" s="9"/>
      <c r="K47" s="9"/>
      <c r="L47" s="9"/>
      <c r="M47" s="9"/>
      <c r="N47" s="9"/>
      <c r="O47" s="23"/>
    </row>
    <row r="48" spans="1:15" s="3" customFormat="1" ht="36.75" customHeight="1" x14ac:dyDescent="0.3">
      <c r="A48" s="143" t="s">
        <v>87</v>
      </c>
      <c r="B48" s="143"/>
      <c r="C48" s="143"/>
      <c r="D48" s="143"/>
      <c r="E48" s="143"/>
      <c r="F48" s="144"/>
      <c r="G48" s="144"/>
      <c r="H48" s="144"/>
      <c r="I48" s="86" t="s">
        <v>41</v>
      </c>
      <c r="J48" s="87" t="s">
        <v>42</v>
      </c>
      <c r="K48" s="87" t="s">
        <v>43</v>
      </c>
      <c r="L48" s="83"/>
      <c r="M48" s="83"/>
      <c r="N48" s="9"/>
      <c r="O48" s="88" t="s">
        <v>44</v>
      </c>
    </row>
    <row r="49" spans="1:15" s="3" customFormat="1" ht="23.25" customHeight="1" x14ac:dyDescent="0.3">
      <c r="A49" s="89">
        <v>1</v>
      </c>
      <c r="B49" s="137" t="s">
        <v>88</v>
      </c>
      <c r="C49" s="137"/>
      <c r="D49" s="137"/>
      <c r="E49" s="137"/>
      <c r="F49" s="138"/>
      <c r="G49" s="138"/>
      <c r="H49" s="138"/>
      <c r="I49" s="90" t="s">
        <v>45</v>
      </c>
      <c r="J49" s="91">
        <v>2</v>
      </c>
      <c r="K49" s="91">
        <v>0</v>
      </c>
      <c r="L49" s="92"/>
      <c r="M49" s="43"/>
      <c r="N49" s="43"/>
      <c r="O49" s="93">
        <f>J49+K49</f>
        <v>2</v>
      </c>
    </row>
    <row r="50" spans="1:15" s="3" customFormat="1" x14ac:dyDescent="0.3">
      <c r="A50" s="89">
        <v>2</v>
      </c>
      <c r="B50" s="145" t="s">
        <v>89</v>
      </c>
      <c r="C50" s="137"/>
      <c r="D50" s="137"/>
      <c r="E50" s="137"/>
      <c r="F50" s="138"/>
      <c r="G50" s="138"/>
      <c r="H50" s="138"/>
      <c r="I50" s="90" t="s">
        <v>45</v>
      </c>
      <c r="J50" s="91">
        <v>2</v>
      </c>
      <c r="K50" s="91">
        <v>1</v>
      </c>
      <c r="L50" s="92"/>
      <c r="M50" s="43"/>
      <c r="N50" s="43"/>
      <c r="O50" s="93">
        <f t="shared" ref="O50:O56" si="0">J50+K50</f>
        <v>3</v>
      </c>
    </row>
    <row r="51" spans="1:15" s="3" customFormat="1" ht="37.5" customHeight="1" x14ac:dyDescent="0.3">
      <c r="A51" s="89">
        <v>3</v>
      </c>
      <c r="B51" s="137" t="s">
        <v>90</v>
      </c>
      <c r="C51" s="137"/>
      <c r="D51" s="137"/>
      <c r="E51" s="137"/>
      <c r="F51" s="138"/>
      <c r="G51" s="138"/>
      <c r="H51" s="138"/>
      <c r="I51" s="90" t="s">
        <v>91</v>
      </c>
      <c r="J51" s="91">
        <v>5</v>
      </c>
      <c r="K51" s="91">
        <v>4</v>
      </c>
      <c r="L51" s="92"/>
      <c r="M51" s="43"/>
      <c r="N51" s="43"/>
      <c r="O51" s="93">
        <f t="shared" si="0"/>
        <v>9</v>
      </c>
    </row>
    <row r="52" spans="1:15" s="3" customFormat="1" ht="37.5" customHeight="1" x14ac:dyDescent="0.3">
      <c r="A52" s="89">
        <v>4</v>
      </c>
      <c r="B52" s="137" t="s">
        <v>92</v>
      </c>
      <c r="C52" s="137"/>
      <c r="D52" s="137"/>
      <c r="E52" s="137"/>
      <c r="F52" s="138"/>
      <c r="G52" s="138"/>
      <c r="H52" s="138"/>
      <c r="I52" s="90" t="s">
        <v>46</v>
      </c>
      <c r="J52" s="91">
        <v>4</v>
      </c>
      <c r="K52" s="91">
        <v>3</v>
      </c>
      <c r="L52" s="92"/>
      <c r="M52" s="43"/>
      <c r="N52" s="43"/>
      <c r="O52" s="93">
        <f t="shared" si="0"/>
        <v>7</v>
      </c>
    </row>
    <row r="53" spans="1:15" s="3" customFormat="1" ht="37.5" customHeight="1" x14ac:dyDescent="0.3">
      <c r="A53" s="89">
        <v>5</v>
      </c>
      <c r="B53" s="137" t="s">
        <v>93</v>
      </c>
      <c r="C53" s="137"/>
      <c r="D53" s="137"/>
      <c r="E53" s="137"/>
      <c r="F53" s="138"/>
      <c r="G53" s="138"/>
      <c r="H53" s="138"/>
      <c r="I53" s="90" t="s">
        <v>46</v>
      </c>
      <c r="J53" s="91">
        <v>5</v>
      </c>
      <c r="K53" s="91">
        <v>3</v>
      </c>
      <c r="L53" s="92"/>
      <c r="M53" s="43"/>
      <c r="N53" s="43"/>
      <c r="O53" s="93">
        <f t="shared" si="0"/>
        <v>8</v>
      </c>
    </row>
    <row r="54" spans="1:15" s="3" customFormat="1" ht="37.5" customHeight="1" x14ac:dyDescent="0.3">
      <c r="A54" s="89">
        <v>6</v>
      </c>
      <c r="B54" s="137" t="s">
        <v>94</v>
      </c>
      <c r="C54" s="137"/>
      <c r="D54" s="137"/>
      <c r="E54" s="137"/>
      <c r="F54" s="138"/>
      <c r="G54" s="138"/>
      <c r="H54" s="138"/>
      <c r="I54" s="90" t="s">
        <v>46</v>
      </c>
      <c r="J54" s="91">
        <v>4</v>
      </c>
      <c r="K54" s="91">
        <v>3</v>
      </c>
      <c r="L54" s="92"/>
      <c r="M54" s="43"/>
      <c r="N54" s="43"/>
      <c r="O54" s="93">
        <f t="shared" si="0"/>
        <v>7</v>
      </c>
    </row>
    <row r="55" spans="1:15" s="3" customFormat="1" ht="37.5" customHeight="1" x14ac:dyDescent="0.3">
      <c r="A55" s="89">
        <v>7</v>
      </c>
      <c r="B55" s="137" t="s">
        <v>95</v>
      </c>
      <c r="C55" s="137"/>
      <c r="D55" s="137"/>
      <c r="E55" s="137"/>
      <c r="F55" s="138"/>
      <c r="G55" s="138"/>
      <c r="H55" s="138"/>
      <c r="I55" s="90" t="s">
        <v>46</v>
      </c>
      <c r="J55" s="91">
        <v>4</v>
      </c>
      <c r="K55" s="91">
        <v>3</v>
      </c>
      <c r="L55" s="92"/>
      <c r="M55" s="43"/>
      <c r="N55" s="43"/>
      <c r="O55" s="93">
        <f t="shared" si="0"/>
        <v>7</v>
      </c>
    </row>
    <row r="56" spans="1:15" s="3" customFormat="1" ht="16.2" thickBot="1" x14ac:dyDescent="0.35">
      <c r="A56" s="139" t="s">
        <v>47</v>
      </c>
      <c r="B56" s="139"/>
      <c r="C56" s="139"/>
      <c r="D56" s="139"/>
      <c r="E56" s="139"/>
      <c r="F56" s="139"/>
      <c r="G56" s="139"/>
      <c r="H56" s="139"/>
      <c r="I56" s="139"/>
      <c r="J56" s="94">
        <f>SUM(J49:J55)</f>
        <v>26</v>
      </c>
      <c r="K56" s="94">
        <f>SUM(K49:K55)</f>
        <v>17</v>
      </c>
      <c r="L56" s="95"/>
      <c r="M56" s="96"/>
      <c r="N56" s="43"/>
      <c r="O56" s="93">
        <f t="shared" si="0"/>
        <v>43</v>
      </c>
    </row>
    <row r="57" spans="1:15" s="3" customFormat="1" ht="18.600000000000001" customHeight="1" thickBot="1" x14ac:dyDescent="0.35">
      <c r="A57" s="180" t="s">
        <v>96</v>
      </c>
      <c r="B57" s="181"/>
      <c r="C57" s="181"/>
      <c r="D57" s="181"/>
      <c r="E57" s="181"/>
      <c r="F57" s="181"/>
      <c r="G57" s="181"/>
      <c r="H57" s="181"/>
      <c r="I57" s="181"/>
      <c r="J57" s="181"/>
      <c r="K57" s="182"/>
      <c r="L57" s="97"/>
      <c r="M57" s="9"/>
      <c r="N57" s="98"/>
      <c r="O57" s="99">
        <f>O56/2</f>
        <v>21.5</v>
      </c>
    </row>
    <row r="58" spans="1:15" s="85" customFormat="1" x14ac:dyDescent="0.3"/>
    <row r="59" spans="1:15" s="85" customFormat="1" ht="15" thickBot="1" x14ac:dyDescent="0.35"/>
    <row r="60" spans="1:15" s="3" customFormat="1" ht="33.6" customHeight="1" thickBot="1" x14ac:dyDescent="0.35">
      <c r="A60" s="183" t="s">
        <v>97</v>
      </c>
      <c r="B60" s="184"/>
      <c r="C60" s="184"/>
      <c r="D60" s="184"/>
      <c r="E60" s="184"/>
      <c r="F60" s="184"/>
      <c r="G60" s="184"/>
      <c r="H60" s="185"/>
      <c r="I60" s="100" t="s">
        <v>41</v>
      </c>
      <c r="J60" s="101" t="s">
        <v>42</v>
      </c>
      <c r="K60" s="83"/>
      <c r="L60" s="83"/>
      <c r="M60" s="102"/>
      <c r="N60" s="43"/>
      <c r="O60" s="88" t="s">
        <v>44</v>
      </c>
    </row>
    <row r="61" spans="1:15" s="3" customFormat="1" ht="40.5" customHeight="1" thickBot="1" x14ac:dyDescent="0.35">
      <c r="A61" s="103">
        <v>1</v>
      </c>
      <c r="B61" s="159" t="s">
        <v>49</v>
      </c>
      <c r="C61" s="159"/>
      <c r="D61" s="159"/>
      <c r="E61" s="159"/>
      <c r="F61" s="160"/>
      <c r="G61" s="161"/>
      <c r="H61" s="162"/>
      <c r="I61" s="104" t="s">
        <v>98</v>
      </c>
      <c r="J61" s="105">
        <v>8</v>
      </c>
      <c r="K61" s="102"/>
      <c r="L61" s="102"/>
      <c r="M61" s="102"/>
      <c r="N61" s="43"/>
      <c r="O61" s="106">
        <f>J61</f>
        <v>8</v>
      </c>
    </row>
    <row r="62" spans="1:15" s="3" customFormat="1" ht="40.5" customHeight="1" thickBot="1" x14ac:dyDescent="0.35">
      <c r="A62" s="107">
        <v>2</v>
      </c>
      <c r="B62" s="145" t="s">
        <v>50</v>
      </c>
      <c r="C62" s="145"/>
      <c r="D62" s="145"/>
      <c r="E62" s="145"/>
      <c r="F62" s="138"/>
      <c r="G62" s="163"/>
      <c r="H62" s="164"/>
      <c r="I62" s="108" t="s">
        <v>98</v>
      </c>
      <c r="J62" s="109">
        <v>8</v>
      </c>
      <c r="K62" s="102"/>
      <c r="L62" s="102"/>
      <c r="M62" s="102"/>
      <c r="N62" s="43"/>
      <c r="O62" s="106">
        <f>J62</f>
        <v>8</v>
      </c>
    </row>
    <row r="63" spans="1:15" s="3" customFormat="1" ht="40.5" customHeight="1" thickBot="1" x14ac:dyDescent="0.35">
      <c r="A63" s="110">
        <v>3</v>
      </c>
      <c r="B63" s="165" t="s">
        <v>51</v>
      </c>
      <c r="C63" s="165"/>
      <c r="D63" s="165"/>
      <c r="E63" s="165"/>
      <c r="F63" s="166"/>
      <c r="G63" s="167"/>
      <c r="H63" s="168"/>
      <c r="I63" s="111" t="s">
        <v>98</v>
      </c>
      <c r="J63" s="112">
        <v>8</v>
      </c>
      <c r="K63" s="102"/>
      <c r="L63" s="102"/>
      <c r="M63" s="102"/>
      <c r="N63" s="43"/>
      <c r="O63" s="106">
        <f>J63</f>
        <v>8</v>
      </c>
    </row>
    <row r="64" spans="1:15" s="3" customFormat="1" ht="16.2" thickBot="1" x14ac:dyDescent="0.35">
      <c r="A64" s="186" t="s">
        <v>52</v>
      </c>
      <c r="B64" s="187"/>
      <c r="C64" s="187"/>
      <c r="D64" s="187"/>
      <c r="E64" s="187"/>
      <c r="F64" s="187"/>
      <c r="G64" s="187"/>
      <c r="H64" s="187"/>
      <c r="I64" s="188"/>
      <c r="J64" s="24"/>
      <c r="K64" s="96"/>
      <c r="L64" s="96"/>
      <c r="M64" s="96"/>
      <c r="N64" s="43"/>
      <c r="O64" s="37"/>
    </row>
    <row r="65" spans="1:15" s="3" customFormat="1" ht="18.600000000000001" customHeight="1" thickTop="1" thickBot="1" x14ac:dyDescent="0.35">
      <c r="A65" s="189" t="s">
        <v>99</v>
      </c>
      <c r="B65" s="190"/>
      <c r="C65" s="190"/>
      <c r="D65" s="190"/>
      <c r="E65" s="190"/>
      <c r="F65" s="190"/>
      <c r="G65" s="190"/>
      <c r="H65" s="190"/>
      <c r="I65" s="190"/>
      <c r="J65" s="191"/>
      <c r="K65" s="113"/>
      <c r="L65" s="113"/>
      <c r="M65" s="96"/>
      <c r="N65" s="43"/>
      <c r="O65" s="114">
        <f>SUM(O61:O63)</f>
        <v>24</v>
      </c>
    </row>
    <row r="66" spans="1:15" s="85" customFormat="1" x14ac:dyDescent="0.3"/>
    <row r="67" spans="1:15" s="85" customFormat="1" ht="15" thickBot="1" x14ac:dyDescent="0.35"/>
    <row r="68" spans="1:15" ht="28.8" thickBot="1" x14ac:dyDescent="0.35">
      <c r="A68" s="169" t="s">
        <v>59</v>
      </c>
      <c r="B68" s="170"/>
      <c r="C68" s="170"/>
      <c r="D68" s="170"/>
      <c r="E68" s="170"/>
      <c r="F68" s="170"/>
      <c r="G68" s="170"/>
      <c r="H68" s="170"/>
      <c r="I68" s="170"/>
      <c r="J68" s="170"/>
      <c r="K68" s="170"/>
      <c r="L68" s="170"/>
      <c r="M68" s="170"/>
      <c r="N68" s="170"/>
      <c r="O68" s="171"/>
    </row>
    <row r="69" spans="1:15" ht="15" thickBot="1" x14ac:dyDescent="0.35">
      <c r="A69" s="44"/>
      <c r="B69" s="9"/>
      <c r="C69" s="9"/>
      <c r="D69" s="9"/>
      <c r="E69" s="9"/>
      <c r="F69" s="9"/>
      <c r="G69" s="9"/>
      <c r="H69" s="9"/>
      <c r="I69" s="9"/>
      <c r="J69" s="9"/>
      <c r="K69" s="9"/>
      <c r="L69" s="9"/>
      <c r="M69" s="9"/>
      <c r="N69" s="9"/>
      <c r="O69" s="23"/>
    </row>
    <row r="70" spans="1:15" ht="18" thickTop="1" x14ac:dyDescent="0.3">
      <c r="A70" s="172" t="s">
        <v>3</v>
      </c>
      <c r="B70" s="173"/>
      <c r="C70" s="173"/>
      <c r="D70" s="173"/>
      <c r="E70" s="173"/>
      <c r="F70" s="173"/>
      <c r="G70" s="173"/>
      <c r="H70" s="173"/>
      <c r="I70" s="173"/>
      <c r="J70" s="173"/>
      <c r="K70" s="174"/>
      <c r="L70" s="115"/>
      <c r="M70" s="115"/>
      <c r="N70" s="116"/>
      <c r="O70" s="117">
        <f>O11</f>
        <v>18.149999999999999</v>
      </c>
    </row>
    <row r="71" spans="1:15" ht="17.399999999999999" x14ac:dyDescent="0.3">
      <c r="A71" s="175" t="s">
        <v>100</v>
      </c>
      <c r="B71" s="176"/>
      <c r="C71" s="176"/>
      <c r="D71" s="176"/>
      <c r="E71" s="176"/>
      <c r="F71" s="176"/>
      <c r="G71" s="176"/>
      <c r="H71" s="176"/>
      <c r="I71" s="176"/>
      <c r="J71" s="176"/>
      <c r="K71" s="177"/>
      <c r="L71" s="115"/>
      <c r="M71" s="115"/>
      <c r="N71" s="116"/>
      <c r="O71" s="118">
        <f>O57</f>
        <v>21.5</v>
      </c>
    </row>
    <row r="72" spans="1:15" ht="17.399999999999999" x14ac:dyDescent="0.3">
      <c r="A72" s="175" t="s">
        <v>99</v>
      </c>
      <c r="B72" s="176"/>
      <c r="C72" s="176"/>
      <c r="D72" s="176"/>
      <c r="E72" s="176"/>
      <c r="F72" s="176"/>
      <c r="G72" s="176"/>
      <c r="H72" s="176"/>
      <c r="I72" s="176"/>
      <c r="J72" s="176"/>
      <c r="K72" s="177"/>
      <c r="L72" s="115"/>
      <c r="M72" s="115"/>
      <c r="N72" s="116"/>
      <c r="O72" s="119">
        <f>O65</f>
        <v>24</v>
      </c>
    </row>
    <row r="73" spans="1:15" ht="18" thickBot="1" x14ac:dyDescent="0.35">
      <c r="A73" s="178" t="s">
        <v>101</v>
      </c>
      <c r="B73" s="179"/>
      <c r="C73" s="179"/>
      <c r="D73" s="179"/>
      <c r="E73" s="179"/>
      <c r="F73" s="179"/>
      <c r="G73" s="179"/>
      <c r="H73" s="179"/>
      <c r="I73" s="179"/>
      <c r="J73" s="120" t="s">
        <v>103</v>
      </c>
      <c r="K73" s="121" t="s">
        <v>0</v>
      </c>
      <c r="L73" s="115"/>
      <c r="M73" s="115"/>
      <c r="N73" s="116"/>
      <c r="O73" s="119"/>
    </row>
    <row r="74" spans="1:15" ht="24" thickTop="1" thickBot="1" x14ac:dyDescent="0.35">
      <c r="A74" s="156" t="s">
        <v>64</v>
      </c>
      <c r="B74" s="157"/>
      <c r="C74" s="157"/>
      <c r="D74" s="157"/>
      <c r="E74" s="157"/>
      <c r="F74" s="157"/>
      <c r="G74" s="157"/>
      <c r="H74" s="157"/>
      <c r="I74" s="157"/>
      <c r="J74" s="157"/>
      <c r="K74" s="158"/>
      <c r="L74" s="122"/>
      <c r="M74" s="123"/>
      <c r="N74" s="124"/>
      <c r="O74" s="125">
        <f>SUM(O70:O72)</f>
        <v>63.65</v>
      </c>
    </row>
    <row r="75" spans="1:15" x14ac:dyDescent="0.3">
      <c r="A75" s="29"/>
      <c r="B75" s="29"/>
      <c r="C75" s="29"/>
      <c r="D75" s="29"/>
      <c r="E75" s="29"/>
      <c r="F75" s="29"/>
      <c r="G75" s="29"/>
      <c r="H75" s="29"/>
      <c r="I75" s="29"/>
      <c r="J75" s="29"/>
      <c r="K75" s="29"/>
      <c r="L75" s="29"/>
      <c r="M75" s="29"/>
      <c r="N75" s="29"/>
      <c r="O75" s="29"/>
    </row>
    <row r="76" spans="1:15" s="85" customFormat="1" x14ac:dyDescent="0.3"/>
    <row r="77" spans="1:15" s="85" customFormat="1" x14ac:dyDescent="0.3"/>
    <row r="78" spans="1:15" s="50" customFormat="1" ht="40.5" customHeight="1" x14ac:dyDescent="0.3">
      <c r="A78" s="54">
        <v>3</v>
      </c>
      <c r="B78" s="151" t="s">
        <v>51</v>
      </c>
      <c r="C78" s="151"/>
      <c r="D78" s="151"/>
      <c r="E78" s="151"/>
      <c r="F78" s="152"/>
      <c r="G78" s="152"/>
      <c r="H78" s="152"/>
      <c r="I78" s="56" t="s">
        <v>48</v>
      </c>
      <c r="J78" s="59">
        <v>0</v>
      </c>
      <c r="K78" s="59"/>
      <c r="L78" s="59"/>
      <c r="M78" s="59"/>
      <c r="N78" s="55"/>
      <c r="O78" s="55">
        <f>J78</f>
        <v>0</v>
      </c>
    </row>
    <row r="79" spans="1:15" s="50" customFormat="1" ht="15.6" x14ac:dyDescent="0.3">
      <c r="A79" s="149" t="s">
        <v>52</v>
      </c>
      <c r="B79" s="149"/>
      <c r="C79" s="149"/>
      <c r="D79" s="149"/>
      <c r="E79" s="149"/>
      <c r="F79" s="149"/>
      <c r="G79" s="149"/>
      <c r="H79" s="149"/>
      <c r="I79" s="149"/>
      <c r="J79" s="56">
        <f>SUM(J76:J78)</f>
        <v>0</v>
      </c>
      <c r="K79" s="56"/>
      <c r="L79" s="56"/>
      <c r="M79" s="56"/>
      <c r="N79" s="55"/>
      <c r="O79" s="55"/>
    </row>
    <row r="80" spans="1:15" s="50" customFormat="1" ht="17.399999999999999" x14ac:dyDescent="0.3">
      <c r="A80" s="149" t="s">
        <v>53</v>
      </c>
      <c r="B80" s="149"/>
      <c r="C80" s="149"/>
      <c r="D80" s="149"/>
      <c r="E80" s="149"/>
      <c r="F80" s="149"/>
      <c r="G80" s="149"/>
      <c r="H80" s="149"/>
      <c r="I80" s="149"/>
      <c r="J80" s="149"/>
      <c r="K80" s="149"/>
      <c r="L80" s="149"/>
      <c r="M80" s="56"/>
      <c r="N80" s="55"/>
      <c r="O80" s="57">
        <f>SUM(O76:O78)</f>
        <v>0</v>
      </c>
    </row>
    <row r="81" spans="1:15" s="50" customFormat="1" x14ac:dyDescent="0.3">
      <c r="A81" s="58"/>
      <c r="B81" s="53"/>
      <c r="C81" s="53"/>
      <c r="D81" s="53"/>
      <c r="E81" s="147"/>
      <c r="F81" s="147"/>
      <c r="G81" s="147"/>
      <c r="H81" s="147"/>
      <c r="I81" s="147"/>
      <c r="J81" s="147"/>
      <c r="K81" s="147"/>
      <c r="L81" s="147"/>
      <c r="M81" s="147"/>
      <c r="N81" s="147"/>
      <c r="O81" s="147"/>
    </row>
    <row r="82" spans="1:15" s="50" customFormat="1" x14ac:dyDescent="0.3">
      <c r="A82" s="58"/>
      <c r="B82" s="53"/>
      <c r="C82" s="53"/>
      <c r="D82" s="53"/>
      <c r="E82" s="53"/>
      <c r="F82" s="53"/>
      <c r="G82" s="53"/>
      <c r="H82" s="53"/>
      <c r="I82" s="53"/>
      <c r="J82" s="53"/>
      <c r="K82" s="53"/>
      <c r="L82" s="53"/>
      <c r="M82" s="53"/>
      <c r="N82" s="53"/>
      <c r="O82" s="53"/>
    </row>
    <row r="83" spans="1:15" s="50" customFormat="1" ht="24.6" x14ac:dyDescent="0.3">
      <c r="A83" s="148" t="s">
        <v>54</v>
      </c>
      <c r="B83" s="148"/>
      <c r="C83" s="148"/>
      <c r="D83" s="148"/>
      <c r="E83" s="148"/>
      <c r="F83" s="148"/>
      <c r="G83" s="148"/>
      <c r="H83" s="148"/>
      <c r="I83" s="148"/>
      <c r="J83" s="148"/>
      <c r="K83" s="148"/>
      <c r="L83" s="148"/>
      <c r="M83" s="148"/>
      <c r="N83" s="148"/>
      <c r="O83" s="148"/>
    </row>
    <row r="84" spans="1:15" s="50" customFormat="1" x14ac:dyDescent="0.3">
      <c r="A84" s="58"/>
      <c r="B84" s="53"/>
      <c r="C84" s="53"/>
      <c r="D84" s="53"/>
      <c r="E84" s="53"/>
      <c r="F84" s="53"/>
      <c r="G84" s="53"/>
      <c r="H84" s="53"/>
      <c r="I84" s="53"/>
      <c r="J84" s="53"/>
      <c r="K84" s="53"/>
      <c r="L84" s="53"/>
      <c r="M84" s="53"/>
      <c r="N84" s="53"/>
      <c r="O84" s="53"/>
    </row>
    <row r="85" spans="1:15" s="50" customFormat="1" ht="24" x14ac:dyDescent="0.3">
      <c r="A85" s="149" t="s">
        <v>55</v>
      </c>
      <c r="B85" s="149"/>
      <c r="C85" s="149"/>
      <c r="D85" s="149"/>
      <c r="E85" s="149"/>
      <c r="F85" s="150"/>
      <c r="G85" s="150"/>
      <c r="H85" s="150"/>
      <c r="I85" s="51" t="s">
        <v>41</v>
      </c>
      <c r="J85" s="52"/>
      <c r="K85" s="53"/>
      <c r="L85" s="53"/>
      <c r="M85" s="53"/>
      <c r="N85" s="53"/>
      <c r="O85" s="51" t="s">
        <v>44</v>
      </c>
    </row>
    <row r="86" spans="1:15" s="50" customFormat="1" ht="15.6" x14ac:dyDescent="0.3">
      <c r="A86" s="54">
        <v>1</v>
      </c>
      <c r="B86" s="151" t="s">
        <v>56</v>
      </c>
      <c r="C86" s="151"/>
      <c r="D86" s="151"/>
      <c r="E86" s="151"/>
      <c r="F86" s="152"/>
      <c r="G86" s="152"/>
      <c r="H86" s="152"/>
      <c r="I86" s="60" t="s">
        <v>57</v>
      </c>
      <c r="J86" s="60"/>
      <c r="K86" s="61"/>
      <c r="L86" s="61"/>
      <c r="M86" s="61"/>
      <c r="N86" s="55"/>
      <c r="O86" s="59">
        <v>0</v>
      </c>
    </row>
    <row r="87" spans="1:15" s="50" customFormat="1" ht="15.6" x14ac:dyDescent="0.3">
      <c r="A87" s="54"/>
      <c r="B87" s="62"/>
      <c r="C87" s="62"/>
      <c r="D87" s="62"/>
      <c r="E87" s="62"/>
      <c r="F87" s="55"/>
      <c r="G87" s="55"/>
      <c r="H87" s="55"/>
      <c r="I87" s="56"/>
      <c r="J87" s="56"/>
      <c r="K87" s="61"/>
      <c r="L87" s="61"/>
      <c r="M87" s="61"/>
      <c r="N87" s="55"/>
      <c r="O87" s="55"/>
    </row>
    <row r="88" spans="1:15" s="50" customFormat="1" ht="17.399999999999999" x14ac:dyDescent="0.3">
      <c r="A88" s="153" t="s">
        <v>58</v>
      </c>
      <c r="B88" s="153"/>
      <c r="C88" s="153"/>
      <c r="D88" s="153"/>
      <c r="E88" s="153"/>
      <c r="F88" s="153"/>
      <c r="G88" s="153"/>
      <c r="H88" s="153"/>
      <c r="I88" s="153"/>
      <c r="J88" s="153"/>
      <c r="K88" s="153"/>
      <c r="L88" s="60"/>
      <c r="M88" s="53"/>
      <c r="N88" s="53"/>
      <c r="O88" s="56">
        <f>O86</f>
        <v>0</v>
      </c>
    </row>
    <row r="89" spans="1:15" s="50" customFormat="1" x14ac:dyDescent="0.3">
      <c r="A89" s="58"/>
      <c r="B89" s="53"/>
      <c r="C89" s="53"/>
      <c r="D89" s="53"/>
      <c r="E89" s="53"/>
      <c r="F89" s="53"/>
      <c r="G89" s="53"/>
      <c r="H89" s="53"/>
      <c r="I89" s="53"/>
      <c r="J89" s="53"/>
      <c r="K89" s="53"/>
      <c r="L89" s="53"/>
      <c r="M89" s="53"/>
      <c r="N89" s="53"/>
      <c r="O89" s="53"/>
    </row>
    <row r="90" spans="1:15" s="50" customFormat="1" ht="28.2" x14ac:dyDescent="0.3">
      <c r="A90" s="154" t="s">
        <v>59</v>
      </c>
      <c r="B90" s="154"/>
      <c r="C90" s="154"/>
      <c r="D90" s="154"/>
      <c r="E90" s="154"/>
      <c r="F90" s="154"/>
      <c r="G90" s="154"/>
      <c r="H90" s="154"/>
      <c r="I90" s="154"/>
      <c r="J90" s="154"/>
      <c r="K90" s="154"/>
      <c r="L90" s="154"/>
      <c r="M90" s="154"/>
      <c r="N90" s="154"/>
      <c r="O90" s="154"/>
    </row>
    <row r="91" spans="1:15" s="50" customFormat="1" x14ac:dyDescent="0.3">
      <c r="A91" s="58"/>
      <c r="B91" s="53"/>
      <c r="C91" s="53"/>
      <c r="D91" s="53"/>
      <c r="E91" s="53"/>
      <c r="F91" s="53"/>
      <c r="G91" s="53"/>
      <c r="H91" s="53"/>
      <c r="I91" s="53"/>
      <c r="J91" s="53"/>
      <c r="K91" s="53"/>
      <c r="L91" s="53"/>
      <c r="M91" s="53"/>
      <c r="N91" s="53"/>
      <c r="O91" s="53"/>
    </row>
    <row r="92" spans="1:15" s="50" customFormat="1" ht="17.399999999999999" x14ac:dyDescent="0.3">
      <c r="A92" s="155" t="s">
        <v>3</v>
      </c>
      <c r="B92" s="155"/>
      <c r="C92" s="155"/>
      <c r="D92" s="155"/>
      <c r="E92" s="155"/>
      <c r="F92" s="155"/>
      <c r="G92" s="155"/>
      <c r="H92" s="155"/>
      <c r="I92" s="155"/>
      <c r="J92" s="155"/>
      <c r="K92" s="155"/>
      <c r="L92" s="63"/>
      <c r="M92" s="63"/>
      <c r="N92" s="57"/>
      <c r="O92" s="57">
        <f>O41</f>
        <v>18.149999999999999</v>
      </c>
    </row>
    <row r="93" spans="1:15" s="50" customFormat="1" ht="17.399999999999999" x14ac:dyDescent="0.3">
      <c r="A93" s="155" t="s">
        <v>60</v>
      </c>
      <c r="B93" s="155"/>
      <c r="C93" s="155"/>
      <c r="D93" s="155"/>
      <c r="E93" s="155"/>
      <c r="F93" s="155"/>
      <c r="G93" s="155"/>
      <c r="H93" s="155"/>
      <c r="I93" s="155"/>
      <c r="J93" s="155"/>
      <c r="K93" s="155"/>
      <c r="L93" s="63"/>
      <c r="M93" s="63"/>
      <c r="N93" s="57"/>
      <c r="O93" s="57">
        <f>O67</f>
        <v>0</v>
      </c>
    </row>
    <row r="94" spans="1:15" s="50" customFormat="1" ht="17.399999999999999" x14ac:dyDescent="0.3">
      <c r="A94" s="155" t="s">
        <v>61</v>
      </c>
      <c r="B94" s="155"/>
      <c r="C94" s="155"/>
      <c r="D94" s="155"/>
      <c r="E94" s="155"/>
      <c r="F94" s="155"/>
      <c r="G94" s="155"/>
      <c r="H94" s="155"/>
      <c r="I94" s="155"/>
      <c r="J94" s="155"/>
      <c r="K94" s="155"/>
      <c r="L94" s="63"/>
      <c r="M94" s="63"/>
      <c r="N94" s="57"/>
      <c r="O94" s="57">
        <f>O74</f>
        <v>63.65</v>
      </c>
    </row>
    <row r="95" spans="1:15" s="50" customFormat="1" ht="17.399999999999999" x14ac:dyDescent="0.3">
      <c r="A95" s="155" t="s">
        <v>62</v>
      </c>
      <c r="B95" s="155"/>
      <c r="C95" s="155"/>
      <c r="D95" s="155"/>
      <c r="E95" s="155"/>
      <c r="F95" s="155"/>
      <c r="G95" s="155"/>
      <c r="H95" s="155"/>
      <c r="I95" s="155"/>
      <c r="J95" s="155"/>
      <c r="K95" s="155"/>
      <c r="L95" s="63"/>
      <c r="M95" s="63"/>
      <c r="N95" s="57"/>
      <c r="O95" s="57">
        <f>O80</f>
        <v>0</v>
      </c>
    </row>
    <row r="96" spans="1:15" s="50" customFormat="1" ht="17.399999999999999" x14ac:dyDescent="0.3">
      <c r="A96" s="155" t="s">
        <v>63</v>
      </c>
      <c r="B96" s="155"/>
      <c r="C96" s="155"/>
      <c r="D96" s="155"/>
      <c r="E96" s="155"/>
      <c r="F96" s="155"/>
      <c r="G96" s="155"/>
      <c r="H96" s="155"/>
      <c r="I96" s="155"/>
      <c r="J96" s="155"/>
      <c r="K96" s="155"/>
      <c r="L96" s="63"/>
      <c r="M96" s="63"/>
      <c r="N96" s="57"/>
      <c r="O96" s="57">
        <f>O86</f>
        <v>0</v>
      </c>
    </row>
    <row r="97" spans="1:15" s="50" customFormat="1" ht="22.8" x14ac:dyDescent="0.3">
      <c r="A97" s="146" t="s">
        <v>64</v>
      </c>
      <c r="B97" s="146"/>
      <c r="C97" s="146"/>
      <c r="D97" s="146"/>
      <c r="E97" s="146"/>
      <c r="F97" s="146"/>
      <c r="G97" s="146"/>
      <c r="H97" s="146"/>
      <c r="I97" s="146"/>
      <c r="J97" s="146"/>
      <c r="K97" s="146"/>
      <c r="L97" s="64"/>
      <c r="M97" s="65"/>
      <c r="N97" s="66"/>
      <c r="O97" s="66">
        <f>SUM(O92:O96)</f>
        <v>81.8</v>
      </c>
    </row>
    <row r="98" spans="1:15" s="50" customFormat="1" x14ac:dyDescent="0.3">
      <c r="A98" s="67"/>
      <c r="B98" s="67"/>
      <c r="C98" s="67"/>
      <c r="D98" s="67"/>
      <c r="E98" s="67"/>
      <c r="F98" s="67"/>
      <c r="G98" s="67"/>
      <c r="H98" s="67"/>
      <c r="I98" s="67"/>
      <c r="J98" s="67"/>
      <c r="K98" s="67"/>
      <c r="L98" s="67"/>
      <c r="M98" s="67"/>
      <c r="N98" s="67"/>
      <c r="O98" s="67"/>
    </row>
    <row r="99" spans="1:15" s="50" customFormat="1" x14ac:dyDescent="0.3">
      <c r="A99" s="68"/>
      <c r="B99" s="68"/>
      <c r="C99" s="68"/>
      <c r="D99" s="68"/>
      <c r="E99" s="68"/>
      <c r="F99" s="68"/>
      <c r="G99" s="68"/>
      <c r="H99" s="68"/>
      <c r="I99" s="68"/>
      <c r="J99" s="68"/>
      <c r="K99" s="68"/>
      <c r="L99" s="68"/>
      <c r="M99" s="68"/>
      <c r="N99" s="68"/>
      <c r="O99" s="68"/>
    </row>
    <row r="100" spans="1:15" s="50" customFormat="1" x14ac:dyDescent="0.3">
      <c r="A100" s="68"/>
      <c r="B100" s="68"/>
      <c r="C100" s="68"/>
      <c r="D100" s="68"/>
      <c r="E100" s="68"/>
      <c r="F100" s="68"/>
      <c r="G100" s="68"/>
      <c r="H100" s="68"/>
      <c r="I100" s="68"/>
      <c r="J100" s="68"/>
      <c r="K100" s="68"/>
      <c r="L100" s="68"/>
      <c r="M100" s="68"/>
      <c r="N100" s="68"/>
      <c r="O100" s="68"/>
    </row>
    <row r="101" spans="1:15" s="50" customFormat="1" x14ac:dyDescent="0.3">
      <c r="A101" s="68"/>
      <c r="B101" s="68"/>
      <c r="C101" s="68"/>
      <c r="D101" s="68"/>
      <c r="E101" s="68"/>
      <c r="F101" s="68"/>
      <c r="G101" s="68"/>
      <c r="H101" s="68"/>
      <c r="I101" s="68"/>
      <c r="J101" s="68"/>
      <c r="K101" s="68"/>
      <c r="L101" s="68"/>
      <c r="M101" s="68"/>
      <c r="N101" s="68"/>
      <c r="O101" s="68"/>
    </row>
    <row r="102" spans="1:15" x14ac:dyDescent="0.3">
      <c r="A102" s="69"/>
      <c r="B102" s="69"/>
      <c r="C102" s="69"/>
      <c r="D102" s="69"/>
      <c r="E102" s="69"/>
      <c r="F102" s="69"/>
      <c r="G102" s="69"/>
      <c r="H102" s="69"/>
      <c r="I102" s="69"/>
      <c r="J102" s="69"/>
      <c r="K102" s="69"/>
      <c r="L102" s="69"/>
      <c r="M102" s="69"/>
      <c r="N102" s="69"/>
      <c r="O102" s="69"/>
    </row>
    <row r="103" spans="1:15" x14ac:dyDescent="0.3">
      <c r="A103" s="69"/>
      <c r="B103" s="69"/>
      <c r="C103" s="69"/>
      <c r="D103" s="69"/>
      <c r="E103" s="69"/>
      <c r="F103" s="69"/>
      <c r="G103" s="69"/>
      <c r="H103" s="69"/>
      <c r="I103" s="69"/>
      <c r="J103" s="69"/>
      <c r="K103" s="69"/>
      <c r="L103" s="69"/>
      <c r="M103" s="69"/>
      <c r="N103" s="69"/>
      <c r="O103" s="69"/>
    </row>
  </sheetData>
  <sheetProtection algorithmName="SHA-512" hashValue="ago2MvG43R+j2gWR2bw8prU7H3+/Jf0RLuvqMjb3CWSWLSZDkStDVsjkfXxX4rlFfqaS/Z/T9+nxdYpXKBfUSA==" saltValue="JhzEVuajLN2llaozAc+TAw==" spinCount="100000" sheet="1" formatCells="0" formatColumns="0" formatRows="0" insertColumns="0" insertRows="0" insertHyperlinks="0" deleteColumns="0" deleteRows="0" sort="0" autoFilter="0" pivotTables="0"/>
  <mergeCells count="86">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A57:K57"/>
    <mergeCell ref="A60:H60"/>
    <mergeCell ref="A64:I64"/>
    <mergeCell ref="A65:J65"/>
    <mergeCell ref="A11:B11"/>
    <mergeCell ref="E11:F11"/>
    <mergeCell ref="A41:M41"/>
    <mergeCell ref="A26:B26"/>
    <mergeCell ref="D26:M26"/>
    <mergeCell ref="A28:M28"/>
    <mergeCell ref="A30:M30"/>
    <mergeCell ref="A31:B31"/>
    <mergeCell ref="D31:M31"/>
    <mergeCell ref="A33:M33"/>
    <mergeCell ref="A35:M35"/>
    <mergeCell ref="A36:B36"/>
    <mergeCell ref="A80:L80"/>
    <mergeCell ref="B78:H78"/>
    <mergeCell ref="A79:I79"/>
    <mergeCell ref="A74:K74"/>
    <mergeCell ref="B61:H61"/>
    <mergeCell ref="B62:H62"/>
    <mergeCell ref="B63:H63"/>
    <mergeCell ref="A68:O68"/>
    <mergeCell ref="A70:K70"/>
    <mergeCell ref="A71:K71"/>
    <mergeCell ref="A72:K72"/>
    <mergeCell ref="A73:I73"/>
    <mergeCell ref="A97:K97"/>
    <mergeCell ref="E81:O81"/>
    <mergeCell ref="A83:O83"/>
    <mergeCell ref="A85:H85"/>
    <mergeCell ref="B86:H86"/>
    <mergeCell ref="A88:K88"/>
    <mergeCell ref="A90:O90"/>
    <mergeCell ref="A92:K92"/>
    <mergeCell ref="A93:K93"/>
    <mergeCell ref="A94:K94"/>
    <mergeCell ref="A95:K95"/>
    <mergeCell ref="A96:K96"/>
    <mergeCell ref="A46:O46"/>
    <mergeCell ref="A48:H48"/>
    <mergeCell ref="B49:H49"/>
    <mergeCell ref="B50:H50"/>
    <mergeCell ref="B51:H51"/>
    <mergeCell ref="B52:H52"/>
    <mergeCell ref="B53:H53"/>
    <mergeCell ref="B54:H54"/>
    <mergeCell ref="B55:H55"/>
    <mergeCell ref="A56:I56"/>
  </mergeCells>
  <dataValidations count="6">
    <dataValidation type="decimal" allowBlank="1" showInputMessage="1" showErrorMessage="1" errorTitle="Error General" error="La evaluación de hoja de vida no puede superar los 30 PUNTOS" sqref="O11" xr:uid="{00000000-0002-0000-0100-000000000000}">
      <formula1>0</formula1>
      <formula2>30</formula2>
    </dataValidation>
    <dataValidation type="decimal" allowBlank="1" showInputMessage="1" showErrorMessage="1" errorTitle="Error Formacion Academica" error="La formacion academica no puede superar los 10 PUNTOS" sqref="O23" xr:uid="{00000000-0002-0000-0100-000001000000}">
      <formula1>0</formula1>
      <formula2>9</formula2>
    </dataValidation>
    <dataValidation allowBlank="1" showInputMessage="1" showErrorMessage="1" errorTitle="Error Doctorado" error="El doctorado no puede superar los 6 PUNTOS" sqref="O21" xr:uid="{00000000-0002-0000-0100-000002000000}"/>
    <dataValidation allowBlank="1" showInputMessage="1" showErrorMessage="1" errorTitle="Error Maestrias" error="La maestria no puede superar los 3 PUNTOS" sqref="O19" xr:uid="{00000000-0002-0000-0100-000003000000}"/>
    <dataValidation allowBlank="1" showInputMessage="1" showErrorMessage="1" errorTitle="Error Especializacion" error="La especializacion no puede superar 1 PUNTO" sqref="O17" xr:uid="{00000000-0002-0000-0100-000004000000}"/>
    <dataValidation type="decimal" allowBlank="1" showInputMessage="1" showErrorMessage="1" errorTitle="Error Pregado" error="El pregrado no puede superar los 4 PUNTOS" sqref="O15" xr:uid="{00000000-0002-0000-0100-000005000000}">
      <formula1>0</formula1>
      <formula2>4</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EVALUACIÓN DEL PERFIL</vt:lpstr>
      <vt:lpstr>RAMÍREZ MARISOL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susana</cp:lastModifiedBy>
  <dcterms:created xsi:type="dcterms:W3CDTF">2021-09-27T19:10:38Z</dcterms:created>
  <dcterms:modified xsi:type="dcterms:W3CDTF">2021-11-09T21:13:52Z</dcterms:modified>
</cp:coreProperties>
</file>