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susana\Desktop\RESULTADOS DEFINITIVOS CONVOCATORIA A PUBLICAR\"/>
    </mc:Choice>
  </mc:AlternateContent>
  <xr:revisionPtr revIDLastSave="0" documentId="8_{D705C76C-F283-4872-8DDE-29BC56BFC8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LTADO DEFINITIVO" sheetId="1" r:id="rId1"/>
    <sheet name="Zwisler Joshua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2" l="1"/>
  <c r="J56" i="2"/>
  <c r="O63" i="2"/>
  <c r="O62" i="2"/>
  <c r="O61" i="2"/>
  <c r="O65" i="2" s="1"/>
  <c r="O72" i="2" s="1"/>
  <c r="O55" i="2"/>
  <c r="O54" i="2"/>
  <c r="O53" i="2"/>
  <c r="O52" i="2"/>
  <c r="O51" i="2"/>
  <c r="O50" i="2"/>
  <c r="O49" i="2"/>
  <c r="O36" i="2"/>
  <c r="O56" i="2" l="1"/>
  <c r="O57" i="2" s="1"/>
  <c r="O71" i="2" s="1"/>
  <c r="O23" i="2"/>
  <c r="O38" i="2" l="1"/>
  <c r="L11" i="2" s="1"/>
  <c r="K11" i="2"/>
  <c r="O28" i="2"/>
  <c r="J11" i="2" s="1"/>
  <c r="I11" i="2"/>
  <c r="G11" i="2"/>
  <c r="E11" i="2"/>
  <c r="C11" i="2"/>
  <c r="E6" i="2"/>
  <c r="O11" i="2" l="1"/>
  <c r="O70" i="2" s="1"/>
  <c r="O74" i="2" s="1"/>
  <c r="I6" i="1" s="1"/>
  <c r="O41" i="2"/>
</calcChain>
</file>

<file path=xl/sharedStrings.xml><?xml version="1.0" encoding="utf-8"?>
<sst xmlns="http://schemas.openxmlformats.org/spreadsheetml/2006/main" count="109" uniqueCount="93">
  <si>
    <t>UNIVERSIDAD DEL TOLIMA - VICERRECTORÍA ACADÉMICA</t>
  </si>
  <si>
    <t xml:space="preserve">No. </t>
  </si>
  <si>
    <t>APELLIDO(S) Y NOMBRE(S)</t>
  </si>
  <si>
    <t>UNIDAD ACADÉMICA</t>
  </si>
  <si>
    <t>PERFIL PROFESIONAL</t>
  </si>
  <si>
    <t>PERFIL DE LA CONVOCATORIA AL QUE ASPIRA</t>
  </si>
  <si>
    <t>CUMPLIMIENTO DEL PERFIL Y DEMÁS REQUISITOS</t>
  </si>
  <si>
    <t>PUNTAJE</t>
  </si>
  <si>
    <t>OBSERVACIONES</t>
  </si>
  <si>
    <t>PREGRADO</t>
  </si>
  <si>
    <t>POSGRADO</t>
  </si>
  <si>
    <t>SI</t>
  </si>
  <si>
    <t>NO</t>
  </si>
  <si>
    <t>X</t>
  </si>
  <si>
    <t>CE-02-2021</t>
  </si>
  <si>
    <t xml:space="preserve">Ciencias de la Educación </t>
  </si>
  <si>
    <t>C</t>
  </si>
  <si>
    <t>U N I V E R S I D A D  D E L  T O L I M A</t>
  </si>
  <si>
    <t>V I C E R R E C T O R Í A    A C A D É M I C A</t>
  </si>
  <si>
    <t>CONVOCATORIA 2021</t>
  </si>
  <si>
    <t>REQUERIMIENTO PROFESORES:</t>
  </si>
  <si>
    <t>CÓDIGO:</t>
  </si>
  <si>
    <t>FACULTAD: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</si>
  <si>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</si>
  <si>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</si>
  <si>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</si>
  <si>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</si>
  <si>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</si>
  <si>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</si>
  <si>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</si>
  <si>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</si>
  <si>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</si>
  <si>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</si>
  <si>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</si>
  <si>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</si>
  <si>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</si>
  <si>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</si>
  <si>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</si>
  <si>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</si>
  <si>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</si>
  <si>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10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</si>
  <si>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</si>
  <si>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</si>
  <si>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10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</si>
  <si>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</si>
  <si>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</si>
  <si>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</si>
  <si>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</si>
  <si>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</si>
  <si>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No se le puede puntuar ya que las certificaciones que aporta no cumplen con los requisitos establecidos en los terminos de referencia de la convocatoria.</t>
  </si>
  <si>
    <r>
      <t xml:space="preserve">1. Universidad del Tolima-Catedrático Asistente-Del 10 de agosto al 27 de noviembre de 2015-horas- 211.2- semestre B 2015- </t>
    </r>
    <r>
      <rPr>
        <b/>
        <sz val="10"/>
        <rFont val="Arial"/>
        <family val="2"/>
      </rPr>
      <t>0.44</t>
    </r>
    <r>
      <rPr>
        <sz val="10"/>
        <rFont val="Arial"/>
        <family val="2"/>
      </rPr>
      <t xml:space="preserve">
2.Universidad del Tolima- Catedrático Asistente-Del 14 de marzo al 08 de julio de 2016-horas-281.6-  semestre A 2016- </t>
    </r>
    <r>
      <rPr>
        <b/>
        <sz val="10"/>
        <rFont val="Arial"/>
        <family val="2"/>
      </rPr>
      <t>0.58</t>
    </r>
    <r>
      <rPr>
        <sz val="10"/>
        <rFont val="Arial"/>
        <family val="2"/>
      </rPr>
      <t xml:space="preserve">
3.Universidad del Tolima- Catedrático Asistente-Del 05 de septiembre al 23 de diciembre de 2016-horas-492.8- SEMESTRE B 2016- </t>
    </r>
    <r>
      <rPr>
        <b/>
        <sz val="10"/>
        <rFont val="Arial"/>
        <family val="2"/>
      </rPr>
      <t>1.02</t>
    </r>
    <r>
      <rPr>
        <sz val="10"/>
        <rFont val="Arial"/>
        <family val="2"/>
      </rPr>
      <t xml:space="preserve">
4. Universidad del Tolima- Catedrático Asistente-Del 06 de marzo al 30 de julio de 2017-horas-492.8-semestre A 2017-</t>
    </r>
    <r>
      <rPr>
        <b/>
        <sz val="10"/>
        <rFont val="Arial"/>
        <family val="2"/>
      </rPr>
      <t>1.02</t>
    </r>
    <r>
      <rPr>
        <sz val="10"/>
        <rFont val="Arial"/>
        <family val="2"/>
      </rPr>
      <t xml:space="preserve">
5. Universidad del Tolima- Catedrático Asistente-Del 8 de agosto al 25 de noviembre de 2017-563,2-semestre B 2017-</t>
    </r>
    <r>
      <rPr>
        <b/>
        <sz val="10"/>
        <rFont val="Arial"/>
        <family val="2"/>
      </rPr>
      <t>1.17</t>
    </r>
    <r>
      <rPr>
        <sz val="10"/>
        <rFont val="Arial"/>
        <family val="2"/>
      </rPr>
      <t xml:space="preserve">
6.Universidad del Tolima- Catedrático Asistente-Del 5 de marzo al 29 de junio de 2018-492.8-semestre A 2018-</t>
    </r>
    <r>
      <rPr>
        <b/>
        <sz val="10"/>
        <rFont val="Arial"/>
        <family val="2"/>
      </rPr>
      <t>1.02</t>
    </r>
    <r>
      <rPr>
        <sz val="10"/>
        <rFont val="Arial"/>
        <family val="2"/>
      </rPr>
      <t xml:space="preserve">
7. Universidad del Tolima- Catedrático Asistente-Del 13 de agosto al 30 de noviembre de 2018-688.6-semestre B 2018-</t>
    </r>
    <r>
      <rPr>
        <b/>
        <sz val="10"/>
        <rFont val="Arial"/>
        <family val="2"/>
      </rPr>
      <t>1.43</t>
    </r>
    <r>
      <rPr>
        <sz val="10"/>
        <rFont val="Arial"/>
        <family val="2"/>
      </rPr>
      <t xml:space="preserve">
8. Universidad del Tolima-Del 26 de marzo al 19 de julio de 2019-633.6-semestre A 2019-</t>
    </r>
    <r>
      <rPr>
        <b/>
        <sz val="10"/>
        <rFont val="Arial"/>
        <family val="2"/>
      </rPr>
      <t>1.32</t>
    </r>
    <r>
      <rPr>
        <sz val="10"/>
        <rFont val="Arial"/>
        <family val="2"/>
      </rPr>
      <t xml:space="preserve">
9. Universidad del Tolima-Del 12 de agosto al 29 de noviembre de 2019-563,2-semestre B 2019-</t>
    </r>
    <r>
      <rPr>
        <b/>
        <sz val="10"/>
        <rFont val="Arial"/>
        <family val="2"/>
      </rPr>
      <t>1.17</t>
    </r>
    <r>
      <rPr>
        <sz val="10"/>
        <rFont val="Arial"/>
        <family val="2"/>
      </rPr>
      <t xml:space="preserve">
10. Universidad del Tolima-Del 27 de enero al 31 de julio de 2020-598.4-semestre A 2020-</t>
    </r>
    <r>
      <rPr>
        <b/>
        <sz val="10"/>
        <rFont val="Arial"/>
        <family val="2"/>
      </rPr>
      <t>1.24</t>
    </r>
    <r>
      <rPr>
        <sz val="10"/>
        <rFont val="Arial"/>
        <family val="2"/>
      </rPr>
      <t xml:space="preserve">
11. Universidad del Tolima-Del 05 de octubre al 19 de febrero de 2021-598.4-semestre B 2020-</t>
    </r>
    <r>
      <rPr>
        <b/>
        <sz val="10"/>
        <rFont val="Arial"/>
        <family val="2"/>
      </rPr>
      <t>1.24</t>
    </r>
    <r>
      <rPr>
        <sz val="10"/>
        <rFont val="Arial"/>
        <family val="2"/>
      </rPr>
      <t xml:space="preserve">
12. Universidad del Tolima-Del 19 de abril al 06 de agosto de 2021-668.8- semestre A 2021-</t>
    </r>
    <r>
      <rPr>
        <b/>
        <sz val="10"/>
        <rFont val="Arial"/>
        <family val="2"/>
      </rPr>
      <t>1.39</t>
    </r>
    <r>
      <rPr>
        <sz val="10"/>
        <rFont val="Arial"/>
        <family val="2"/>
      </rPr>
      <t xml:space="preserve">
13. Universidad del Tolima-Del 06 de junio al 30 de junio de 2021- 12-semestre A 2021-</t>
    </r>
    <r>
      <rPr>
        <b/>
        <sz val="10"/>
        <rFont val="Arial"/>
        <family val="2"/>
      </rPr>
      <t>0.025</t>
    </r>
    <r>
      <rPr>
        <sz val="10"/>
        <rFont val="Arial"/>
        <family val="2"/>
      </rPr>
      <t xml:space="preserve">
</t>
    </r>
  </si>
  <si>
    <t>MAGISTER EN LINGÜÍSTICA APLICADA, MONASH UNIVERSITY, 09/06/2019</t>
  </si>
  <si>
    <t>Zwisler Joshua James</t>
  </si>
  <si>
    <t>DOCTORADO EN LINGÜÍSTICA, MONASH UNIVERSITY, 21/04/2021. TÍTULO SIN CONVALIDAR</t>
  </si>
  <si>
    <t>FILOSOFO, MALQUIARIE UNIVERSITY, 26/09/2014</t>
  </si>
  <si>
    <t>EVALUACIÓN  DE LA HOJA DE VIDA (HASTA 40 PUNTOS)</t>
  </si>
  <si>
    <t xml:space="preserve">Artículos:
*Revista: Cuadernos de Lingüística Hispánica, ISSN: 0121-053X, TÍTULO DEL ARTÍCULO Tú, Usted and the construction of male heterosexuality in young, working class men in Tolima.  año: 2017, autores: 1, categoría:  A2= 4 puntos
*Revista: Encuentros, ISSN: 1692-5858, TÍTULO DEL ARTÍCULO An overview and analysis of animal-directed speech in Ibagué, Colombia.  año: 2020, autores: 1, categoría:  B= 2 puntos.
*The Effects of English Language Learning on the Perception and Value of Regional and National Identity in Colombia. Revista Íkala. ISSN: 0123-3432. Vol 23 No 2 de mayo a agosto de 2018. Categoría B. 1 autor= 2 puntos. 
*The Intergenerational Perception of the Causes and Effects of Language Loss in the Pijao Community of Natagaima, Colombia. Revista Lenguaje. ISSN: 0120-3479. vol.46 no.2 Cali July/Dec. 2018. Categoría C. 1 autor= 2 puntos. </t>
  </si>
  <si>
    <t>Licenciado en idiomas, o Licenciado en lenguas extranjeras, o Licenciado en lenguas modernas o Licenciado en filología o Licenciado en lengua inglesa o Licenciado en inglés como lengua extranjera o Licenciado en lenguas modernas español-inglés, o Licenciado en bilingüismo o educación bilingüe, o Licenciado en educación con énfasis en inglés, o licenciado en filosofía y letras, o Licenciado en filosofía, o licenciado en lingüística y semiótica, o Licenciado en lingüística y literatura o filosofía. Con Maestría en lingüística, o en lingüística aplicada. O Doctorado en el campo de las ciencias de la educación que tengan relación con educación bilingüe o bilingüismo o enseñanza en lenguas extranjeras o segundas lenguas y con línea de investigación en lingüística del inglés o Doctor o con estudios de doctorado en lingüística. Con experiencia investigativa evidenciada en desarrollo de proyectos en el área de lingüística, publicación de artículos y demostrar experiencia en docencia universitaria relacionada con la enseñanza de la lingüística del inglés no inferior a dos años. Debe acreditar nivel C1 con alguna de las siguientes pruebas internacionales: IELTS, TOEFL IBT, TOEFL ITP, Aptis, iTEP. Para el caso de hablantes nativos, no será necesaria la prueba de proficiencia en la lengua extranjera.</t>
  </si>
  <si>
    <t>PLANTA</t>
  </si>
  <si>
    <t>ZWISLER JOSHUA JAMES</t>
  </si>
  <si>
    <t>PROPUESTA DE INVESTIGACIÓN-CREACIÓN (MÁXIMO HASTA 30 PUNTOS)</t>
  </si>
  <si>
    <t>PROPUESTA DE INVESTIGACIÓN 
(HASTA 30 PUNTOS)</t>
  </si>
  <si>
    <t>LÍMITES DE LOS VALORES</t>
  </si>
  <si>
    <t>JURADO 1</t>
  </si>
  <si>
    <t>JURADO 2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</si>
  <si>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</si>
  <si>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</si>
  <si>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</si>
  <si>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</si>
  <si>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</si>
  <si>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6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</si>
  <si>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</si>
  <si>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t>0   –   5</t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</si>
  <si>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</si>
  <si>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</si>
  <si>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</si>
  <si>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</si>
  <si>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 xml:space="preserve">TOTAL PROPUESTA DE INVESTIGACIÓN-CREACIÓN </t>
  </si>
  <si>
    <t>DISERTACIÓN ORAL - COMPTENCIA ACADÉMICA Y PEDAGÓGICA
(HASTA 30 PUNTOS)</t>
  </si>
  <si>
    <t>Plan de clase (diferencia entre saber hacer, saber valorar, ser, comprometerse y desempeñarse: conocimiento, objetivos, metodología, evaluación y recursos)</t>
  </si>
  <si>
    <t>0   a   10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</si>
  <si>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</si>
  <si>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</si>
  <si>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</si>
  <si>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DISERTACIÓN ORAL - COMPTENCIA ACADÉMICA Y PEDAGÓGICA</t>
  </si>
  <si>
    <t>RESULTADO FINAL</t>
  </si>
  <si>
    <t>TOTAL PUNTOS PROPUESTA DE INVESTIGACIÓN-CREACIÓN</t>
  </si>
  <si>
    <t>PRESENTÓ PRUEBA PSICOTÉCNICA</t>
  </si>
  <si>
    <t>PUNTAJE TOTAL</t>
  </si>
  <si>
    <t>PRESELECCIONADO:</t>
  </si>
  <si>
    <t>SI   X</t>
  </si>
  <si>
    <t>EVALUACIÓN DE LAS PRUEBAS ACADÉMICAS Y SUSTENTACIÓN PROPUESTAS
DE LOS ASPIRANTES AL CÓDIGO DE CONCURSO  CE-02-2021</t>
  </si>
  <si>
    <t>GANADOR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</si>
</sst>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b/>
      <sz val="20"/>
      <color theme="1"/>
      <name val="Arial"/>
      <family val="2"/>
    </font>
    <font>
      <sz val="10"/>
      <color theme="1"/>
      <name val="Century Gothic"/>
      <family val="2"/>
    </font>
    <font>
      <b/>
      <u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227">
    <xf numFmtId="0" fontId="0" fillId="0" borderId="0" xfId="0"/>
    <xf numFmtId="4" fontId="11" fillId="0" borderId="4" xfId="3" applyNumberFormat="1" applyFont="1" applyBorder="1" applyAlignment="1" applyProtection="1">
      <alignment vertical="center" wrapText="1"/>
      <protection locked="0"/>
    </xf>
    <xf numFmtId="4" fontId="11" fillId="0" borderId="5" xfId="3" applyNumberFormat="1" applyFont="1" applyBorder="1" applyAlignment="1" applyProtection="1">
      <alignment vertical="center" wrapText="1"/>
      <protection locked="0"/>
    </xf>
    <xf numFmtId="4" fontId="11" fillId="0" borderId="0" xfId="3" applyNumberFormat="1" applyFont="1" applyAlignment="1" applyProtection="1">
      <alignment vertical="center" wrapText="1"/>
      <protection locked="0"/>
    </xf>
    <xf numFmtId="4" fontId="11" fillId="0" borderId="9" xfId="3" applyNumberFormat="1" applyFont="1" applyBorder="1" applyAlignment="1" applyProtection="1">
      <alignment vertical="center" wrapText="1"/>
      <protection locked="0"/>
    </xf>
    <xf numFmtId="4" fontId="4" fillId="0" borderId="0" xfId="3" applyNumberFormat="1" applyAlignment="1">
      <alignment vertical="center"/>
    </xf>
    <xf numFmtId="3" fontId="10" fillId="0" borderId="10" xfId="3" applyNumberFormat="1" applyFont="1" applyBorder="1" applyAlignment="1">
      <alignment horizontal="left" vertical="center"/>
    </xf>
    <xf numFmtId="4" fontId="10" fillId="0" borderId="1" xfId="3" applyNumberFormat="1" applyFont="1" applyBorder="1" applyAlignment="1">
      <alignment horizontal="left" vertical="center"/>
    </xf>
    <xf numFmtId="4" fontId="11" fillId="0" borderId="1" xfId="3" applyNumberFormat="1" applyFont="1" applyBorder="1" applyAlignment="1">
      <alignment horizontal="center" vertical="center"/>
    </xf>
    <xf numFmtId="4" fontId="11" fillId="0" borderId="11" xfId="3" applyNumberFormat="1" applyFont="1" applyBorder="1" applyAlignment="1">
      <alignment horizontal="center" vertical="center"/>
    </xf>
    <xf numFmtId="4" fontId="4" fillId="0" borderId="27" xfId="4" applyNumberFormat="1" applyFont="1" applyFill="1" applyBorder="1" applyAlignment="1" applyProtection="1">
      <alignment horizontal="center" vertical="center" wrapText="1"/>
    </xf>
    <xf numFmtId="4" fontId="4" fillId="0" borderId="26" xfId="4" applyNumberFormat="1" applyFont="1" applyFill="1" applyBorder="1" applyAlignment="1" applyProtection="1">
      <alignment horizontal="center" vertical="center" wrapText="1"/>
    </xf>
    <xf numFmtId="4" fontId="4" fillId="0" borderId="28" xfId="4" applyNumberFormat="1" applyFont="1" applyFill="1" applyBorder="1" applyAlignment="1" applyProtection="1">
      <alignment horizontal="center" vertical="center" wrapText="1"/>
    </xf>
    <xf numFmtId="4" fontId="4" fillId="0" borderId="29" xfId="4" applyNumberFormat="1" applyFont="1" applyFill="1" applyBorder="1" applyAlignment="1" applyProtection="1">
      <alignment horizontal="center" vertical="center" wrapText="1"/>
    </xf>
    <xf numFmtId="4" fontId="4" fillId="0" borderId="0" xfId="4" applyNumberFormat="1" applyFont="1" applyFill="1" applyBorder="1" applyAlignment="1" applyProtection="1">
      <alignment horizontal="center" vertical="center" wrapText="1"/>
    </xf>
    <xf numFmtId="4" fontId="13" fillId="0" borderId="30" xfId="4" applyNumberFormat="1" applyFont="1" applyFill="1" applyBorder="1" applyAlignment="1" applyProtection="1">
      <alignment horizontal="center" vertical="center" wrapText="1"/>
    </xf>
    <xf numFmtId="3" fontId="14" fillId="0" borderId="8" xfId="3" applyNumberFormat="1" applyFont="1" applyBorder="1" applyAlignment="1">
      <alignment vertical="center"/>
    </xf>
    <xf numFmtId="4" fontId="4" fillId="0" borderId="9" xfId="3" applyNumberFormat="1" applyBorder="1" applyAlignment="1">
      <alignment vertical="center"/>
    </xf>
    <xf numFmtId="4" fontId="10" fillId="0" borderId="31" xfId="3" applyNumberFormat="1" applyFont="1" applyBorder="1" applyAlignment="1">
      <alignment horizontal="center" vertical="center"/>
    </xf>
    <xf numFmtId="4" fontId="4" fillId="0" borderId="32" xfId="3" applyNumberFormat="1" applyBorder="1" applyAlignment="1">
      <alignment horizontal="center" vertical="center"/>
    </xf>
    <xf numFmtId="4" fontId="4" fillId="0" borderId="8" xfId="3" applyNumberFormat="1" applyBorder="1" applyAlignment="1">
      <alignment horizontal="center" vertical="center"/>
    </xf>
    <xf numFmtId="4" fontId="11" fillId="0" borderId="31" xfId="3" applyNumberFormat="1" applyFont="1" applyBorder="1" applyAlignment="1" applyProtection="1">
      <alignment horizontal="center" vertical="center"/>
      <protection locked="0"/>
    </xf>
    <xf numFmtId="3" fontId="11" fillId="0" borderId="8" xfId="3" applyNumberFormat="1" applyFont="1" applyBorder="1" applyAlignment="1">
      <alignment vertical="center"/>
    </xf>
    <xf numFmtId="4" fontId="11" fillId="0" borderId="9" xfId="3" applyNumberFormat="1" applyFont="1" applyBorder="1" applyAlignment="1" applyProtection="1">
      <alignment horizontal="center" vertical="center"/>
      <protection locked="0"/>
    </xf>
    <xf numFmtId="4" fontId="10" fillId="0" borderId="8" xfId="3" applyNumberFormat="1" applyFont="1" applyBorder="1" applyAlignment="1">
      <alignment horizontal="left" vertical="center" wrapText="1"/>
    </xf>
    <xf numFmtId="4" fontId="10" fillId="0" borderId="0" xfId="3" applyNumberFormat="1" applyFont="1" applyAlignment="1">
      <alignment horizontal="left" vertical="center" wrapText="1"/>
    </xf>
    <xf numFmtId="4" fontId="4" fillId="0" borderId="0" xfId="3" applyNumberFormat="1" applyAlignment="1">
      <alignment horizontal="center" vertical="center"/>
    </xf>
    <xf numFmtId="4" fontId="4" fillId="0" borderId="0" xfId="3" applyNumberFormat="1" applyAlignment="1">
      <alignment horizontal="justify" vertical="center" wrapText="1"/>
    </xf>
    <xf numFmtId="4" fontId="11" fillId="0" borderId="9" xfId="3" applyNumberFormat="1" applyFont="1" applyBorder="1" applyAlignment="1">
      <alignment horizontal="center" vertical="center"/>
    </xf>
    <xf numFmtId="4" fontId="11" fillId="0" borderId="33" xfId="3" applyNumberFormat="1" applyFont="1" applyBorder="1" applyAlignment="1">
      <alignment horizontal="center" vertical="center" wrapText="1"/>
    </xf>
    <xf numFmtId="3" fontId="15" fillId="0" borderId="8" xfId="3" applyNumberFormat="1" applyFont="1" applyBorder="1" applyAlignment="1">
      <alignment horizontal="center" vertical="center"/>
    </xf>
    <xf numFmtId="3" fontId="15" fillId="0" borderId="0" xfId="3" applyNumberFormat="1" applyFont="1" applyAlignment="1">
      <alignment horizontal="center" vertical="center"/>
    </xf>
    <xf numFmtId="164" fontId="11" fillId="0" borderId="31" xfId="1" applyFont="1" applyFill="1" applyBorder="1" applyAlignment="1" applyProtection="1">
      <alignment horizontal="center" vertical="center"/>
      <protection locked="0"/>
    </xf>
    <xf numFmtId="3" fontId="11" fillId="0" borderId="8" xfId="3" applyNumberFormat="1" applyFont="1" applyBorder="1" applyAlignment="1">
      <alignment horizontal="center" vertical="center"/>
    </xf>
    <xf numFmtId="4" fontId="11" fillId="0" borderId="0" xfId="3" applyNumberFormat="1" applyFont="1" applyAlignment="1">
      <alignment horizontal="center" vertical="center"/>
    </xf>
    <xf numFmtId="3" fontId="4" fillId="0" borderId="8" xfId="3" applyNumberFormat="1" applyBorder="1" applyAlignment="1">
      <alignment vertical="center"/>
    </xf>
    <xf numFmtId="4" fontId="11" fillId="0" borderId="9" xfId="3" applyNumberFormat="1" applyFont="1" applyBorder="1" applyAlignment="1">
      <alignment vertical="center"/>
    </xf>
    <xf numFmtId="4" fontId="4" fillId="0" borderId="1" xfId="3" applyNumberFormat="1" applyBorder="1" applyAlignment="1">
      <alignment vertical="center"/>
    </xf>
    <xf numFmtId="4" fontId="16" fillId="5" borderId="37" xfId="3" applyNumberFormat="1" applyFont="1" applyFill="1" applyBorder="1" applyAlignment="1">
      <alignment horizontal="center" vertical="center"/>
    </xf>
    <xf numFmtId="4" fontId="11" fillId="0" borderId="31" xfId="3" applyNumberFormat="1" applyFont="1" applyBorder="1" applyAlignment="1" applyProtection="1">
      <alignment horizontal="center" vertical="center" wrapText="1"/>
      <protection locked="0"/>
    </xf>
    <xf numFmtId="4" fontId="4" fillId="0" borderId="0" xfId="3" applyNumberFormat="1" applyBorder="1" applyAlignment="1">
      <alignment horizontal="center" vertical="center"/>
    </xf>
    <xf numFmtId="0" fontId="18" fillId="0" borderId="0" xfId="0" applyFont="1"/>
    <xf numFmtId="0" fontId="2" fillId="0" borderId="38" xfId="0" applyFont="1" applyBorder="1"/>
    <xf numFmtId="4" fontId="4" fillId="0" borderId="0" xfId="3" applyNumberFormat="1" applyFont="1" applyAlignment="1">
      <alignment vertical="center"/>
    </xf>
    <xf numFmtId="0" fontId="4" fillId="0" borderId="0" xfId="3" applyFont="1" applyAlignment="1"/>
    <xf numFmtId="0" fontId="0" fillId="0" borderId="0" xfId="0" applyAlignment="1">
      <alignment wrapText="1"/>
    </xf>
    <xf numFmtId="4" fontId="11" fillId="0" borderId="13" xfId="3" applyNumberFormat="1" applyFont="1" applyBorder="1" applyAlignment="1">
      <alignment horizontal="center" vertical="center" wrapText="1"/>
    </xf>
    <xf numFmtId="4" fontId="11" fillId="0" borderId="20" xfId="3" applyNumberFormat="1" applyFont="1" applyBorder="1" applyAlignment="1">
      <alignment horizontal="center" vertical="center" wrapText="1"/>
    </xf>
    <xf numFmtId="4" fontId="11" fillId="0" borderId="0" xfId="3" applyNumberFormat="1" applyFont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4" fontId="5" fillId="0" borderId="2" xfId="3" applyNumberFormat="1" applyFont="1" applyBorder="1" applyAlignment="1">
      <alignment horizontal="center" vertical="center" wrapText="1"/>
    </xf>
    <xf numFmtId="4" fontId="11" fillId="0" borderId="2" xfId="3" applyNumberFormat="1" applyFont="1" applyBorder="1" applyAlignment="1">
      <alignment horizontal="center" vertical="center" wrapText="1"/>
    </xf>
    <xf numFmtId="4" fontId="11" fillId="0" borderId="40" xfId="3" applyNumberFormat="1" applyFont="1" applyBorder="1" applyAlignment="1">
      <alignment horizontal="center" vertical="center" wrapText="1"/>
    </xf>
    <xf numFmtId="3" fontId="11" fillId="0" borderId="2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11" fillId="0" borderId="2" xfId="3" applyNumberFormat="1" applyFont="1" applyBorder="1" applyAlignment="1" applyProtection="1">
      <alignment horizontal="center" vertical="center"/>
      <protection locked="0"/>
    </xf>
    <xf numFmtId="4" fontId="11" fillId="0" borderId="0" xfId="3" applyNumberFormat="1" applyFont="1" applyAlignment="1" applyProtection="1">
      <alignment horizontal="center" vertical="center"/>
      <protection locked="0"/>
    </xf>
    <xf numFmtId="4" fontId="11" fillId="0" borderId="2" xfId="3" applyNumberFormat="1" applyFont="1" applyBorder="1" applyAlignment="1">
      <alignment horizontal="center" vertical="center"/>
    </xf>
    <xf numFmtId="4" fontId="10" fillId="0" borderId="38" xfId="3" applyNumberFormat="1" applyFont="1" applyBorder="1" applyAlignment="1" applyProtection="1">
      <alignment horizontal="center" vertical="center"/>
      <protection locked="0"/>
    </xf>
    <xf numFmtId="4" fontId="10" fillId="0" borderId="0" xfId="3" applyNumberFormat="1" applyFont="1" applyAlignment="1" applyProtection="1">
      <alignment horizontal="center" vertical="center"/>
      <protection locked="0"/>
    </xf>
    <xf numFmtId="4" fontId="10" fillId="0" borderId="0" xfId="3" applyNumberFormat="1" applyFont="1" applyAlignment="1">
      <alignment horizontal="center" vertical="center"/>
    </xf>
    <xf numFmtId="4" fontId="15" fillId="0" borderId="0" xfId="3" applyNumberFormat="1" applyFont="1" applyAlignment="1">
      <alignment vertical="center" wrapText="1"/>
    </xf>
    <xf numFmtId="4" fontId="10" fillId="0" borderId="41" xfId="3" applyNumberFormat="1" applyFont="1" applyBorder="1" applyAlignment="1">
      <alignment horizontal="center" vertical="center"/>
    </xf>
    <xf numFmtId="4" fontId="15" fillId="0" borderId="42" xfId="3" applyNumberFormat="1" applyFont="1" applyBorder="1" applyAlignment="1">
      <alignment horizontal="center" vertical="center"/>
    </xf>
    <xf numFmtId="4" fontId="5" fillId="0" borderId="43" xfId="3" applyNumberFormat="1" applyFont="1" applyBorder="1" applyAlignment="1">
      <alignment horizontal="center" vertical="center" wrapText="1"/>
    </xf>
    <xf numFmtId="4" fontId="11" fillId="0" borderId="43" xfId="3" applyNumberFormat="1" applyFont="1" applyBorder="1" applyAlignment="1">
      <alignment horizontal="center" vertical="center" wrapText="1"/>
    </xf>
    <xf numFmtId="4" fontId="11" fillId="0" borderId="0" xfId="3" applyNumberFormat="1" applyFont="1" applyAlignment="1" applyProtection="1">
      <alignment horizontal="center" vertical="center" wrapText="1"/>
      <protection locked="0"/>
    </xf>
    <xf numFmtId="3" fontId="11" fillId="0" borderId="44" xfId="3" applyNumberFormat="1" applyFont="1" applyBorder="1" applyAlignment="1">
      <alignment horizontal="center" vertical="center"/>
    </xf>
    <xf numFmtId="4" fontId="10" fillId="0" borderId="47" xfId="3" applyNumberFormat="1" applyFont="1" applyBorder="1" applyAlignment="1">
      <alignment horizontal="center" vertical="center"/>
    </xf>
    <xf numFmtId="4" fontId="11" fillId="0" borderId="32" xfId="3" applyNumberFormat="1" applyFont="1" applyBorder="1" applyAlignment="1" applyProtection="1">
      <alignment horizontal="center" vertical="center" wrapText="1"/>
      <protection locked="0"/>
    </xf>
    <xf numFmtId="4" fontId="11" fillId="0" borderId="48" xfId="3" applyNumberFormat="1" applyFont="1" applyBorder="1" applyAlignment="1">
      <alignment horizontal="center" vertical="center"/>
    </xf>
    <xf numFmtId="3" fontId="11" fillId="0" borderId="49" xfId="3" applyNumberFormat="1" applyFont="1" applyBorder="1" applyAlignment="1">
      <alignment horizontal="center" vertical="center"/>
    </xf>
    <xf numFmtId="4" fontId="10" fillId="0" borderId="52" xfId="3" applyNumberFormat="1" applyFont="1" applyBorder="1" applyAlignment="1">
      <alignment horizontal="center" vertical="center"/>
    </xf>
    <xf numFmtId="4" fontId="11" fillId="0" borderId="53" xfId="3" applyNumberFormat="1" applyFont="1" applyBorder="1" applyAlignment="1" applyProtection="1">
      <alignment horizontal="center" vertical="center" wrapText="1"/>
      <protection locked="0"/>
    </xf>
    <xf numFmtId="3" fontId="11" fillId="0" borderId="54" xfId="3" applyNumberFormat="1" applyFont="1" applyBorder="1" applyAlignment="1">
      <alignment horizontal="center" vertical="center"/>
    </xf>
    <xf numFmtId="4" fontId="10" fillId="0" borderId="58" xfId="3" applyNumberFormat="1" applyFont="1" applyBorder="1" applyAlignment="1">
      <alignment horizontal="center" vertical="center"/>
    </xf>
    <xf numFmtId="4" fontId="11" fillId="0" borderId="58" xfId="3" applyNumberFormat="1" applyFont="1" applyBorder="1" applyAlignment="1" applyProtection="1">
      <alignment horizontal="center" vertical="center" wrapText="1"/>
      <protection locked="0"/>
    </xf>
    <xf numFmtId="4" fontId="10" fillId="0" borderId="0" xfId="3" applyNumberFormat="1" applyFont="1" applyAlignment="1">
      <alignment vertical="center" wrapText="1"/>
    </xf>
    <xf numFmtId="4" fontId="15" fillId="0" borderId="33" xfId="3" applyNumberFormat="1" applyFont="1" applyBorder="1" applyAlignment="1">
      <alignment horizontal="center" vertical="center"/>
    </xf>
    <xf numFmtId="0" fontId="25" fillId="0" borderId="0" xfId="0" applyFont="1"/>
    <xf numFmtId="4" fontId="15" fillId="0" borderId="0" xfId="3" applyNumberFormat="1" applyFont="1" applyAlignment="1">
      <alignment horizontal="left" vertical="center"/>
    </xf>
    <xf numFmtId="4" fontId="15" fillId="0" borderId="41" xfId="3" applyNumberFormat="1" applyFont="1" applyBorder="1" applyAlignment="1">
      <alignment horizontal="center" vertical="center"/>
    </xf>
    <xf numFmtId="4" fontId="15" fillId="0" borderId="62" xfId="3" applyNumberFormat="1" applyFont="1" applyBorder="1" applyAlignment="1">
      <alignment horizontal="center" vertical="center"/>
    </xf>
    <xf numFmtId="4" fontId="15" fillId="0" borderId="66" xfId="3" applyNumberFormat="1" applyFont="1" applyBorder="1" applyAlignment="1">
      <alignment horizontal="center" vertical="center"/>
    </xf>
    <xf numFmtId="4" fontId="15" fillId="0" borderId="67" xfId="3" applyNumberFormat="1" applyFont="1" applyBorder="1" applyAlignment="1">
      <alignment horizontal="center" vertical="center"/>
    </xf>
    <xf numFmtId="4" fontId="15" fillId="0" borderId="70" xfId="3" applyNumberFormat="1" applyFont="1" applyBorder="1" applyAlignment="1">
      <alignment vertical="center"/>
    </xf>
    <xf numFmtId="4" fontId="15" fillId="0" borderId="71" xfId="3" applyNumberFormat="1" applyFont="1" applyBorder="1" applyAlignment="1">
      <alignment vertical="center"/>
    </xf>
    <xf numFmtId="4" fontId="13" fillId="0" borderId="1" xfId="3" applyNumberFormat="1" applyFont="1" applyBorder="1" applyAlignment="1">
      <alignment horizontal="center" vertical="center"/>
    </xf>
    <xf numFmtId="4" fontId="13" fillId="0" borderId="1" xfId="3" applyNumberFormat="1" applyFont="1" applyBorder="1" applyAlignment="1">
      <alignment horizontal="left" vertical="center"/>
    </xf>
    <xf numFmtId="4" fontId="13" fillId="0" borderId="73" xfId="4" applyNumberFormat="1" applyFont="1" applyFill="1" applyBorder="1" applyAlignment="1" applyProtection="1">
      <alignment horizontal="center" vertical="center"/>
    </xf>
    <xf numFmtId="4" fontId="13" fillId="0" borderId="37" xfId="4" applyNumberFormat="1" applyFont="1" applyFill="1" applyBorder="1" applyAlignment="1" applyProtection="1">
      <alignment horizontal="center" vertical="center"/>
    </xf>
    <xf numFmtId="0" fontId="4" fillId="0" borderId="0" xfId="3"/>
    <xf numFmtId="0" fontId="5" fillId="2" borderId="38" xfId="2" applyFont="1" applyFill="1" applyBorder="1" applyAlignment="1">
      <alignment horizontal="center" vertical="center" wrapText="1"/>
    </xf>
    <xf numFmtId="0" fontId="5" fillId="0" borderId="74" xfId="2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justify" vertical="center"/>
    </xf>
    <xf numFmtId="0" fontId="19" fillId="3" borderId="75" xfId="0" applyFont="1" applyFill="1" applyBorder="1" applyAlignment="1">
      <alignment horizontal="center" vertical="center"/>
    </xf>
    <xf numFmtId="2" fontId="19" fillId="3" borderId="75" xfId="0" applyNumberFormat="1" applyFont="1" applyFill="1" applyBorder="1" applyAlignment="1">
      <alignment horizontal="center" vertical="center"/>
    </xf>
    <xf numFmtId="0" fontId="27" fillId="3" borderId="75" xfId="0" applyFont="1" applyFill="1" applyBorder="1" applyAlignment="1">
      <alignment horizontal="justify" vertical="center"/>
    </xf>
    <xf numFmtId="0" fontId="19" fillId="3" borderId="75" xfId="0" applyFont="1" applyFill="1" applyBorder="1" applyAlignment="1">
      <alignment horizontal="justify" vertical="center"/>
    </xf>
    <xf numFmtId="0" fontId="28" fillId="3" borderId="7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8" xfId="2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wrapText="1"/>
    </xf>
    <xf numFmtId="2" fontId="5" fillId="2" borderId="2" xfId="2" applyNumberFormat="1" applyFont="1" applyFill="1" applyBorder="1" applyAlignment="1">
      <alignment horizontal="center" vertical="center" wrapText="1"/>
    </xf>
    <xf numFmtId="2" fontId="5" fillId="2" borderId="38" xfId="2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38" xfId="2" applyFont="1" applyFill="1" applyBorder="1" applyAlignment="1">
      <alignment horizontal="center" vertical="center" wrapText="1"/>
    </xf>
    <xf numFmtId="4" fontId="10" fillId="0" borderId="8" xfId="3" applyNumberFormat="1" applyFont="1" applyBorder="1" applyAlignment="1">
      <alignment horizontal="left" vertical="center"/>
    </xf>
    <xf numFmtId="4" fontId="10" fillId="0" borderId="0" xfId="3" applyNumberFormat="1" applyFont="1" applyAlignment="1">
      <alignment horizontal="left" vertical="center"/>
    </xf>
    <xf numFmtId="4" fontId="4" fillId="0" borderId="0" xfId="3" applyNumberFormat="1" applyAlignment="1">
      <alignment horizontal="left" vertical="center"/>
    </xf>
    <xf numFmtId="4" fontId="12" fillId="0" borderId="12" xfId="3" applyNumberFormat="1" applyFont="1" applyBorder="1" applyAlignment="1">
      <alignment horizontal="center" vertical="center"/>
    </xf>
    <xf numFmtId="4" fontId="12" fillId="0" borderId="6" xfId="3" applyNumberFormat="1" applyFont="1" applyBorder="1" applyAlignment="1">
      <alignment horizontal="center" vertical="center"/>
    </xf>
    <xf numFmtId="4" fontId="12" fillId="0" borderId="7" xfId="3" applyNumberFormat="1" applyFont="1" applyBorder="1" applyAlignment="1">
      <alignment horizontal="center" vertical="center"/>
    </xf>
    <xf numFmtId="4" fontId="11" fillId="0" borderId="8" xfId="3" applyNumberFormat="1" applyFont="1" applyBorder="1" applyAlignment="1">
      <alignment horizontal="center" vertical="center" wrapText="1"/>
    </xf>
    <xf numFmtId="4" fontId="11" fillId="0" borderId="13" xfId="3" applyNumberFormat="1" applyFont="1" applyBorder="1" applyAlignment="1">
      <alignment horizontal="center" vertical="center" wrapText="1"/>
    </xf>
    <xf numFmtId="4" fontId="4" fillId="0" borderId="10" xfId="3" applyNumberFormat="1" applyBorder="1" applyAlignment="1">
      <alignment horizontal="center" vertical="center" wrapText="1"/>
    </xf>
    <xf numFmtId="4" fontId="4" fillId="0" borderId="20" xfId="3" applyNumberFormat="1" applyBorder="1" applyAlignment="1">
      <alignment horizontal="center" vertical="center" wrapText="1"/>
    </xf>
    <xf numFmtId="4" fontId="11" fillId="0" borderId="14" xfId="3" applyNumberFormat="1" applyFont="1" applyBorder="1" applyAlignment="1">
      <alignment horizontal="center" vertical="center" wrapText="1"/>
    </xf>
    <xf numFmtId="4" fontId="11" fillId="0" borderId="21" xfId="3" applyNumberFormat="1" applyFont="1" applyBorder="1" applyAlignment="1">
      <alignment horizontal="center" vertical="center" wrapText="1"/>
    </xf>
    <xf numFmtId="4" fontId="11" fillId="0" borderId="15" xfId="3" applyNumberFormat="1" applyFont="1" applyBorder="1" applyAlignment="1">
      <alignment horizontal="center" vertical="center" wrapText="1"/>
    </xf>
    <xf numFmtId="4" fontId="11" fillId="0" borderId="16" xfId="3" applyNumberFormat="1" applyFont="1" applyBorder="1" applyAlignment="1">
      <alignment horizontal="center" vertical="center" wrapText="1"/>
    </xf>
    <xf numFmtId="4" fontId="11" fillId="0" borderId="20" xfId="3" applyNumberFormat="1" applyFont="1" applyBorder="1" applyAlignment="1">
      <alignment horizontal="center" vertical="center" wrapText="1"/>
    </xf>
    <xf numFmtId="4" fontId="11" fillId="0" borderId="0" xfId="3" applyNumberFormat="1" applyFont="1" applyAlignment="1">
      <alignment horizontal="center" vertical="center" wrapText="1"/>
    </xf>
    <xf numFmtId="4" fontId="4" fillId="0" borderId="0" xfId="3" applyNumberFormat="1" applyAlignment="1">
      <alignment horizontal="center" vertical="center" wrapText="1"/>
    </xf>
    <xf numFmtId="4" fontId="11" fillId="0" borderId="19" xfId="3" applyNumberFormat="1" applyFont="1" applyBorder="1" applyAlignment="1">
      <alignment horizontal="center" vertical="center" wrapText="1"/>
    </xf>
    <xf numFmtId="4" fontId="4" fillId="0" borderId="24" xfId="3" applyNumberFormat="1" applyBorder="1" applyAlignment="1">
      <alignment horizontal="center" vertical="center" wrapText="1"/>
    </xf>
    <xf numFmtId="4" fontId="11" fillId="0" borderId="17" xfId="3" applyNumberFormat="1" applyFont="1" applyBorder="1" applyAlignment="1">
      <alignment horizontal="center" vertical="center" wrapText="1"/>
    </xf>
    <xf numFmtId="4" fontId="11" fillId="0" borderId="22" xfId="3" applyNumberFormat="1" applyFont="1" applyBorder="1" applyAlignment="1">
      <alignment horizontal="center" vertical="center" wrapText="1"/>
    </xf>
    <xf numFmtId="4" fontId="11" fillId="0" borderId="18" xfId="3" applyNumberFormat="1" applyFont="1" applyBorder="1" applyAlignment="1">
      <alignment horizontal="center" vertical="center" wrapText="1"/>
    </xf>
    <xf numFmtId="4" fontId="11" fillId="0" borderId="23" xfId="3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10" fillId="0" borderId="3" xfId="3" applyNumberFormat="1" applyFont="1" applyBorder="1" applyAlignment="1">
      <alignment horizontal="left" vertical="center"/>
    </xf>
    <xf numFmtId="4" fontId="10" fillId="0" borderId="4" xfId="3" applyNumberFormat="1" applyFont="1" applyBorder="1" applyAlignment="1">
      <alignment horizontal="left" vertical="center"/>
    </xf>
    <xf numFmtId="4" fontId="4" fillId="0" borderId="4" xfId="3" applyNumberFormat="1" applyBorder="1" applyAlignment="1">
      <alignment horizontal="left" vertical="center"/>
    </xf>
    <xf numFmtId="4" fontId="11" fillId="0" borderId="12" xfId="3" applyNumberFormat="1" applyFont="1" applyBorder="1" applyAlignment="1">
      <alignment horizontal="center" vertical="center" wrapText="1"/>
    </xf>
    <xf numFmtId="4" fontId="11" fillId="0" borderId="7" xfId="3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3" fontId="15" fillId="4" borderId="12" xfId="3" applyNumberFormat="1" applyFont="1" applyFill="1" applyBorder="1" applyAlignment="1">
      <alignment horizontal="center" vertical="center"/>
    </xf>
    <xf numFmtId="3" fontId="15" fillId="4" borderId="6" xfId="3" applyNumberFormat="1" applyFont="1" applyFill="1" applyBorder="1" applyAlignment="1">
      <alignment horizontal="center" vertical="center"/>
    </xf>
    <xf numFmtId="3" fontId="15" fillId="4" borderId="7" xfId="3" applyNumberFormat="1" applyFont="1" applyFill="1" applyBorder="1" applyAlignment="1">
      <alignment horizontal="center" vertical="center"/>
    </xf>
    <xf numFmtId="4" fontId="4" fillId="0" borderId="12" xfId="3" applyNumberFormat="1" applyFont="1" applyBorder="1" applyAlignment="1" applyProtection="1">
      <alignment vertical="center" wrapText="1"/>
      <protection locked="0"/>
    </xf>
    <xf numFmtId="4" fontId="4" fillId="0" borderId="6" xfId="3" applyNumberFormat="1" applyFont="1" applyBorder="1" applyAlignment="1" applyProtection="1">
      <alignment vertical="center" wrapText="1"/>
      <protection locked="0"/>
    </xf>
    <xf numFmtId="4" fontId="4" fillId="0" borderId="7" xfId="3" applyNumberFormat="1" applyFont="1" applyBorder="1" applyAlignment="1" applyProtection="1">
      <alignment vertical="center" wrapText="1"/>
      <protection locked="0"/>
    </xf>
    <xf numFmtId="4" fontId="15" fillId="0" borderId="8" xfId="3" applyNumberFormat="1" applyFont="1" applyBorder="1" applyAlignment="1">
      <alignment horizontal="center" vertical="center"/>
    </xf>
    <xf numFmtId="4" fontId="15" fillId="0" borderId="0" xfId="3" applyNumberFormat="1" applyFont="1" applyAlignment="1">
      <alignment horizontal="center" vertical="center"/>
    </xf>
    <xf numFmtId="4" fontId="15" fillId="0" borderId="9" xfId="3" applyNumberFormat="1" applyFont="1" applyBorder="1" applyAlignment="1">
      <alignment horizontal="center" vertical="center"/>
    </xf>
    <xf numFmtId="3" fontId="16" fillId="0" borderId="12" xfId="3" applyNumberFormat="1" applyFont="1" applyBorder="1" applyAlignment="1">
      <alignment horizontal="center" vertical="center"/>
    </xf>
    <xf numFmtId="3" fontId="16" fillId="0" borderId="6" xfId="3" applyNumberFormat="1" applyFont="1" applyBorder="1" applyAlignment="1">
      <alignment horizontal="center" vertical="center"/>
    </xf>
    <xf numFmtId="3" fontId="16" fillId="0" borderId="7" xfId="3" applyNumberFormat="1" applyFont="1" applyBorder="1" applyAlignment="1">
      <alignment horizontal="center" vertical="center"/>
    </xf>
    <xf numFmtId="4" fontId="11" fillId="0" borderId="10" xfId="3" applyNumberFormat="1" applyFont="1" applyBorder="1" applyAlignment="1">
      <alignment horizontal="center" vertical="center" wrapText="1"/>
    </xf>
    <xf numFmtId="4" fontId="11" fillId="0" borderId="11" xfId="3" applyNumberFormat="1" applyFont="1" applyBorder="1" applyAlignment="1">
      <alignment horizontal="center" vertical="center" wrapText="1"/>
    </xf>
    <xf numFmtId="4" fontId="4" fillId="0" borderId="10" xfId="3" applyNumberFormat="1" applyFont="1" applyBorder="1" applyAlignment="1" applyProtection="1">
      <alignment vertical="center" wrapText="1"/>
      <protection locked="0"/>
    </xf>
    <xf numFmtId="4" fontId="4" fillId="0" borderId="1" xfId="3" applyNumberFormat="1" applyFont="1" applyBorder="1" applyAlignment="1" applyProtection="1">
      <alignment vertical="center" wrapText="1"/>
      <protection locked="0"/>
    </xf>
    <xf numFmtId="4" fontId="4" fillId="0" borderId="11" xfId="3" applyNumberFormat="1" applyFont="1" applyBorder="1" applyAlignment="1" applyProtection="1">
      <alignment vertical="center" wrapText="1"/>
      <protection locked="0"/>
    </xf>
    <xf numFmtId="4" fontId="4" fillId="0" borderId="12" xfId="3" applyNumberFormat="1" applyFont="1" applyBorder="1" applyAlignment="1" applyProtection="1">
      <alignment vertical="center"/>
      <protection locked="0"/>
    </xf>
    <xf numFmtId="4" fontId="4" fillId="0" borderId="6" xfId="3" applyNumberFormat="1" applyFont="1" applyBorder="1" applyAlignment="1" applyProtection="1">
      <alignment vertical="center"/>
      <protection locked="0"/>
    </xf>
    <xf numFmtId="4" fontId="4" fillId="0" borderId="7" xfId="3" applyNumberFormat="1" applyFont="1" applyBorder="1" applyAlignment="1" applyProtection="1">
      <alignment vertical="center"/>
      <protection locked="0"/>
    </xf>
    <xf numFmtId="4" fontId="11" fillId="0" borderId="25" xfId="3" applyNumberFormat="1" applyFont="1" applyBorder="1" applyAlignment="1" applyProtection="1">
      <alignment horizontal="justify" vertical="center" wrapText="1"/>
      <protection locked="0"/>
    </xf>
    <xf numFmtId="4" fontId="11" fillId="0" borderId="26" xfId="3" applyNumberFormat="1" applyFont="1" applyBorder="1" applyAlignment="1" applyProtection="1">
      <alignment horizontal="justify" vertical="center" wrapText="1"/>
      <protection locked="0"/>
    </xf>
    <xf numFmtId="4" fontId="4" fillId="0" borderId="27" xfId="4" applyNumberFormat="1" applyFont="1" applyFill="1" applyBorder="1" applyAlignment="1" applyProtection="1">
      <alignment horizontal="center" vertical="center" wrapText="1"/>
    </xf>
    <xf numFmtId="4" fontId="4" fillId="0" borderId="26" xfId="4" applyNumberFormat="1" applyFont="1" applyFill="1" applyBorder="1" applyAlignment="1" applyProtection="1">
      <alignment horizontal="center" vertical="center" wrapText="1"/>
    </xf>
    <xf numFmtId="4" fontId="16" fillId="5" borderId="34" xfId="3" applyNumberFormat="1" applyFont="1" applyFill="1" applyBorder="1" applyAlignment="1">
      <alignment horizontal="center" vertical="center"/>
    </xf>
    <xf numFmtId="4" fontId="16" fillId="5" borderId="35" xfId="3" applyNumberFormat="1" applyFont="1" applyFill="1" applyBorder="1" applyAlignment="1">
      <alignment horizontal="center" vertical="center"/>
    </xf>
    <xf numFmtId="4" fontId="16" fillId="5" borderId="36" xfId="3" applyNumberFormat="1" applyFont="1" applyFill="1" applyBorder="1" applyAlignment="1">
      <alignment horizontal="center" vertical="center"/>
    </xf>
    <xf numFmtId="4" fontId="4" fillId="0" borderId="10" xfId="3" applyNumberFormat="1" applyBorder="1" applyAlignment="1" applyProtection="1">
      <alignment horizontal="justify" vertical="center" wrapText="1"/>
      <protection locked="0"/>
    </xf>
    <xf numFmtId="4" fontId="4" fillId="0" borderId="1" xfId="3" applyNumberFormat="1" applyBorder="1" applyAlignment="1" applyProtection="1">
      <alignment horizontal="justify" vertical="center" wrapText="1"/>
      <protection locked="0"/>
    </xf>
    <xf numFmtId="4" fontId="4" fillId="0" borderId="11" xfId="3" applyNumberFormat="1" applyBorder="1" applyAlignment="1" applyProtection="1">
      <alignment horizontal="justify" vertical="center" wrapText="1"/>
      <protection locked="0"/>
    </xf>
    <xf numFmtId="4" fontId="4" fillId="0" borderId="12" xfId="3" applyNumberFormat="1" applyBorder="1" applyAlignment="1" applyProtection="1">
      <alignment horizontal="justify" vertical="center" wrapText="1"/>
      <protection locked="0"/>
    </xf>
    <xf numFmtId="4" fontId="4" fillId="0" borderId="6" xfId="3" applyNumberFormat="1" applyBorder="1" applyAlignment="1" applyProtection="1">
      <alignment horizontal="justify" vertical="center" wrapText="1"/>
      <protection locked="0"/>
    </xf>
    <xf numFmtId="4" fontId="4" fillId="0" borderId="7" xfId="3" applyNumberFormat="1" applyBorder="1" applyAlignment="1" applyProtection="1">
      <alignment horizontal="justify" vertical="center" wrapText="1"/>
      <protection locked="0"/>
    </xf>
    <xf numFmtId="4" fontId="23" fillId="0" borderId="2" xfId="3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" fontId="11" fillId="0" borderId="2" xfId="3" applyNumberFormat="1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center" wrapText="1"/>
    </xf>
    <xf numFmtId="4" fontId="4" fillId="0" borderId="2" xfId="3" applyNumberFormat="1" applyBorder="1" applyAlignment="1">
      <alignment horizontal="justify" vertical="center" wrapText="1"/>
    </xf>
    <xf numFmtId="4" fontId="10" fillId="0" borderId="38" xfId="3" applyNumberFormat="1" applyFont="1" applyBorder="1" applyAlignment="1">
      <alignment horizontal="center" vertical="center" wrapText="1"/>
    </xf>
    <xf numFmtId="4" fontId="15" fillId="0" borderId="12" xfId="3" applyNumberFormat="1" applyFont="1" applyBorder="1" applyAlignment="1">
      <alignment horizontal="center" vertical="center" wrapText="1"/>
    </xf>
    <xf numFmtId="4" fontId="15" fillId="0" borderId="6" xfId="3" applyNumberFormat="1" applyFont="1" applyBorder="1" applyAlignment="1">
      <alignment horizontal="center" vertical="center" wrapText="1"/>
    </xf>
    <xf numFmtId="4" fontId="15" fillId="0" borderId="7" xfId="3" applyNumberFormat="1" applyFont="1" applyBorder="1" applyAlignment="1">
      <alignment horizontal="center" vertical="center" wrapText="1"/>
    </xf>
    <xf numFmtId="3" fontId="10" fillId="0" borderId="12" xfId="3" applyNumberFormat="1" applyFont="1" applyBorder="1" applyAlignment="1">
      <alignment horizontal="center" vertical="center" wrapText="1"/>
    </xf>
    <xf numFmtId="3" fontId="23" fillId="0" borderId="6" xfId="3" applyNumberFormat="1" applyFont="1" applyBorder="1" applyAlignment="1">
      <alignment horizontal="center" vertical="center"/>
    </xf>
    <xf numFmtId="3" fontId="23" fillId="0" borderId="7" xfId="3" applyNumberFormat="1" applyFont="1" applyBorder="1" applyAlignment="1">
      <alignment horizontal="center" vertical="center"/>
    </xf>
    <xf numFmtId="4" fontId="4" fillId="0" borderId="39" xfId="3" applyNumberFormat="1" applyBorder="1" applyAlignment="1">
      <alignment horizontal="justify" vertical="center" wrapText="1"/>
    </xf>
    <xf numFmtId="0" fontId="22" fillId="0" borderId="39" xfId="0" applyFont="1" applyBorder="1" applyAlignment="1">
      <alignment horizontal="justify" vertical="center" wrapText="1"/>
    </xf>
    <xf numFmtId="0" fontId="22" fillId="0" borderId="45" xfId="0" applyFont="1" applyBorder="1" applyAlignment="1">
      <alignment horizontal="justify" vertical="center" wrapText="1"/>
    </xf>
    <xf numFmtId="0" fontId="22" fillId="0" borderId="46" xfId="0" applyFont="1" applyBorder="1" applyAlignment="1">
      <alignment horizontal="justify" vertical="center" wrapText="1"/>
    </xf>
    <xf numFmtId="0" fontId="22" fillId="0" borderId="50" xfId="0" applyFont="1" applyBorder="1" applyAlignment="1">
      <alignment horizontal="justify" vertical="center" wrapText="1"/>
    </xf>
    <xf numFmtId="0" fontId="22" fillId="0" borderId="51" xfId="0" applyFont="1" applyBorder="1" applyAlignment="1">
      <alignment horizontal="justify" vertical="center" wrapText="1"/>
    </xf>
    <xf numFmtId="4" fontId="4" fillId="0" borderId="55" xfId="3" applyNumberFormat="1" applyBorder="1" applyAlignment="1">
      <alignment horizontal="justify" vertical="center" wrapText="1"/>
    </xf>
    <xf numFmtId="0" fontId="22" fillId="0" borderId="55" xfId="0" applyFont="1" applyBorder="1" applyAlignment="1">
      <alignment horizontal="justify" vertical="center" wrapText="1"/>
    </xf>
    <xf numFmtId="0" fontId="22" fillId="0" borderId="56" xfId="0" applyFont="1" applyBorder="1" applyAlignment="1">
      <alignment horizontal="justify" vertical="center" wrapText="1"/>
    </xf>
    <xf numFmtId="0" fontId="22" fillId="0" borderId="57" xfId="0" applyFont="1" applyBorder="1" applyAlignment="1">
      <alignment horizontal="justify" vertical="center" wrapText="1"/>
    </xf>
    <xf numFmtId="4" fontId="15" fillId="0" borderId="63" xfId="3" applyNumberFormat="1" applyFont="1" applyBorder="1" applyAlignment="1">
      <alignment horizontal="left" vertical="center"/>
    </xf>
    <xf numFmtId="4" fontId="15" fillId="0" borderId="64" xfId="3" applyNumberFormat="1" applyFont="1" applyBorder="1" applyAlignment="1">
      <alignment horizontal="left" vertical="center"/>
    </xf>
    <xf numFmtId="4" fontId="15" fillId="0" borderId="65" xfId="3" applyNumberFormat="1" applyFont="1" applyBorder="1" applyAlignment="1">
      <alignment horizontal="left" vertical="center"/>
    </xf>
    <xf numFmtId="4" fontId="15" fillId="0" borderId="68" xfId="3" applyNumberFormat="1" applyFont="1" applyBorder="1" applyAlignment="1">
      <alignment horizontal="center" vertical="center"/>
    </xf>
    <xf numFmtId="4" fontId="15" fillId="0" borderId="69" xfId="3" applyNumberFormat="1" applyFont="1" applyBorder="1" applyAlignment="1">
      <alignment horizontal="center" vertical="center"/>
    </xf>
    <xf numFmtId="4" fontId="16" fillId="0" borderId="12" xfId="3" applyNumberFormat="1" applyFont="1" applyBorder="1" applyAlignment="1">
      <alignment horizontal="center" vertical="center"/>
    </xf>
    <xf numFmtId="4" fontId="16" fillId="0" borderId="6" xfId="3" applyNumberFormat="1" applyFont="1" applyBorder="1" applyAlignment="1">
      <alignment horizontal="center" vertical="center"/>
    </xf>
    <xf numFmtId="4" fontId="16" fillId="0" borderId="72" xfId="3" applyNumberFormat="1" applyFont="1" applyBorder="1" applyAlignment="1">
      <alignment horizontal="center" vertical="center"/>
    </xf>
    <xf numFmtId="4" fontId="10" fillId="0" borderId="3" xfId="3" applyNumberFormat="1" applyFont="1" applyBorder="1" applyAlignment="1">
      <alignment horizontal="center" vertical="center" wrapText="1"/>
    </xf>
    <xf numFmtId="4" fontId="10" fillId="0" borderId="4" xfId="3" applyNumberFormat="1" applyFont="1" applyBorder="1" applyAlignment="1">
      <alignment horizontal="center" vertical="center" wrapText="1"/>
    </xf>
    <xf numFmtId="4" fontId="10" fillId="0" borderId="5" xfId="3" applyNumberFormat="1" applyFont="1" applyBorder="1" applyAlignment="1">
      <alignment horizontal="center" vertical="center" wrapText="1"/>
    </xf>
    <xf numFmtId="4" fontId="10" fillId="0" borderId="12" xfId="3" applyNumberFormat="1" applyFont="1" applyBorder="1" applyAlignment="1">
      <alignment horizontal="center" vertical="center" wrapText="1"/>
    </xf>
    <xf numFmtId="4" fontId="10" fillId="0" borderId="6" xfId="3" applyNumberFormat="1" applyFont="1" applyBorder="1" applyAlignment="1">
      <alignment horizontal="center" vertical="center" wrapText="1"/>
    </xf>
    <xf numFmtId="4" fontId="10" fillId="0" borderId="7" xfId="3" applyNumberFormat="1" applyFont="1" applyBorder="1" applyAlignment="1">
      <alignment horizontal="center" vertical="center" wrapText="1"/>
    </xf>
    <xf numFmtId="4" fontId="24" fillId="0" borderId="12" xfId="3" applyNumberFormat="1" applyFont="1" applyBorder="1" applyAlignment="1">
      <alignment horizontal="center" vertical="center"/>
    </xf>
    <xf numFmtId="4" fontId="24" fillId="0" borderId="6" xfId="3" applyNumberFormat="1" applyFont="1" applyBorder="1" applyAlignment="1">
      <alignment horizontal="center" vertical="center"/>
    </xf>
    <xf numFmtId="4" fontId="24" fillId="0" borderId="7" xfId="3" applyNumberFormat="1" applyFont="1" applyBorder="1" applyAlignment="1">
      <alignment horizontal="center" vertical="center"/>
    </xf>
    <xf numFmtId="4" fontId="15" fillId="0" borderId="59" xfId="3" applyNumberFormat="1" applyFont="1" applyBorder="1" applyAlignment="1">
      <alignment horizontal="left" vertical="center"/>
    </xf>
    <xf numFmtId="4" fontId="15" fillId="0" borderId="60" xfId="3" applyNumberFormat="1" applyFont="1" applyBorder="1" applyAlignment="1">
      <alignment horizontal="left" vertical="center"/>
    </xf>
    <xf numFmtId="4" fontId="15" fillId="0" borderId="61" xfId="3" applyNumberFormat="1" applyFont="1" applyBorder="1" applyAlignment="1">
      <alignment horizontal="left" vertical="center"/>
    </xf>
  </cellXfs>
  <cellStyles count="5">
    <cellStyle name="Millares [0]" xfId="1" builtinId="6"/>
    <cellStyle name="Millares [0] 3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96982</xdr:rowOff>
    </xdr:from>
    <xdr:to>
      <xdr:col>2</xdr:col>
      <xdr:colOff>904874</xdr:colOff>
      <xdr:row>1</xdr:row>
      <xdr:rowOff>523875</xdr:rowOff>
    </xdr:to>
    <xdr:pic>
      <xdr:nvPicPr>
        <xdr:cNvPr id="5" name="WordPictureWatermark1242536830">
          <a:extLst>
            <a:ext uri="{FF2B5EF4-FFF2-40B4-BE49-F238E27FC236}">
              <a16:creationId xmlns:a16="http://schemas.microsoft.com/office/drawing/2014/main" id="{CAF34F18-0680-49BD-9750-CED4D13642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0" y="96982"/>
          <a:ext cx="3381374" cy="941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149086</xdr:colOff>
      <xdr:row>0</xdr:row>
      <xdr:rowOff>0</xdr:rowOff>
    </xdr:from>
    <xdr:to>
      <xdr:col>4</xdr:col>
      <xdr:colOff>339585</xdr:colOff>
      <xdr:row>2</xdr:row>
      <xdr:rowOff>210377</xdr:rowOff>
    </xdr:to>
    <xdr:pic>
      <xdr:nvPicPr>
        <xdr:cNvPr id="2" name="WordPictureWatermark1242536830">
          <a:extLst>
            <a:ext uri="{FF2B5EF4-FFF2-40B4-BE49-F238E27FC236}">
              <a16:creationId xmlns:a16="http://schemas.microsoft.com/office/drawing/2014/main" id="{CB5FE078-3F5B-44A5-BE81-91E2347B9F4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149086" y="0"/>
          <a:ext cx="2796539" cy="1056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ana/Documents/INSCRIPCIONES%20CV%202021/EVALUACION%20CE-0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1"/>
      <sheetName val="2"/>
      <sheetName val="3"/>
      <sheetName val="4"/>
      <sheetName val="EVALUACIÓN DEL PERFIL"/>
    </sheetNames>
    <sheetDataSet>
      <sheetData sheetId="0">
        <row r="1">
          <cell r="A1" t="str">
            <v>CIENCIAS DE LA EDUCACIÓN</v>
          </cell>
        </row>
      </sheetData>
      <sheetData sheetId="1">
        <row r="10">
          <cell r="E10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70" zoomScaleNormal="70" workbookViewId="0">
      <selection activeCell="B4" sqref="B4:B5"/>
    </sheetView>
  </sheetViews>
  <sheetFormatPr baseColWidth="10" defaultRowHeight="14.4" x14ac:dyDescent="0.3"/>
  <cols>
    <col min="1" max="1" width="5.109375" customWidth="1"/>
    <col min="2" max="2" width="31" customWidth="1"/>
    <col min="3" max="3" width="66.109375" customWidth="1"/>
    <col min="4" max="4" width="17.6640625" customWidth="1"/>
    <col min="5" max="6" width="33.88671875" customWidth="1"/>
    <col min="7" max="8" width="9.44140625" style="41" customWidth="1"/>
    <col min="10" max="10" width="55" customWidth="1"/>
  </cols>
  <sheetData>
    <row r="1" spans="1:10" ht="40.200000000000003" customHeight="1" x14ac:dyDescent="0.3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42" customHeight="1" x14ac:dyDescent="0.3">
      <c r="A2" s="102" t="s">
        <v>91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7.399999999999999" customHeight="1" x14ac:dyDescent="0.35">
      <c r="A3" s="42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42" customHeight="1" x14ac:dyDescent="0.3">
      <c r="A4" s="103" t="s">
        <v>1</v>
      </c>
      <c r="B4" s="103" t="s">
        <v>2</v>
      </c>
      <c r="C4" s="108" t="s">
        <v>5</v>
      </c>
      <c r="D4" s="103" t="s">
        <v>3</v>
      </c>
      <c r="E4" s="103" t="s">
        <v>4</v>
      </c>
      <c r="F4" s="103"/>
      <c r="G4" s="103" t="s">
        <v>6</v>
      </c>
      <c r="H4" s="103"/>
      <c r="I4" s="106" t="s">
        <v>7</v>
      </c>
      <c r="J4" s="103" t="s">
        <v>8</v>
      </c>
    </row>
    <row r="5" spans="1:10" ht="15" thickBot="1" x14ac:dyDescent="0.35">
      <c r="A5" s="104"/>
      <c r="B5" s="104"/>
      <c r="C5" s="109"/>
      <c r="D5" s="104"/>
      <c r="E5" s="93" t="s">
        <v>9</v>
      </c>
      <c r="F5" s="93" t="s">
        <v>10</v>
      </c>
      <c r="G5" s="93" t="s">
        <v>11</v>
      </c>
      <c r="H5" s="93" t="s">
        <v>12</v>
      </c>
      <c r="I5" s="107"/>
      <c r="J5" s="104"/>
    </row>
    <row r="6" spans="1:10" ht="408.6" customHeight="1" thickBot="1" x14ac:dyDescent="0.35">
      <c r="A6" s="94">
        <v>1</v>
      </c>
      <c r="B6" s="99" t="s">
        <v>59</v>
      </c>
      <c r="C6" s="98" t="s">
        <v>57</v>
      </c>
      <c r="D6" s="95" t="s">
        <v>15</v>
      </c>
      <c r="E6" s="95" t="s">
        <v>54</v>
      </c>
      <c r="F6" s="95" t="s">
        <v>51</v>
      </c>
      <c r="G6" s="96" t="s">
        <v>13</v>
      </c>
      <c r="H6" s="96"/>
      <c r="I6" s="97">
        <f>'Zwisler Joshua'!O74</f>
        <v>70</v>
      </c>
      <c r="J6" s="100" t="s">
        <v>92</v>
      </c>
    </row>
    <row r="10" spans="1:10" x14ac:dyDescent="0.3">
      <c r="F10" s="45"/>
    </row>
  </sheetData>
  <sheetProtection algorithmName="SHA-512" hashValue="N9w1fWsFfo+IVvdd81LqnLhNevxdPS4akSlnNw2BS9+KBFhNZ1dbwg/dIptMtA9dk1p9WBgeL7rH8rHBcMC86A==" saltValue="2d8cAGhjb0/RDzEPaoGZzg==" spinCount="100000" sheet="1" formatCells="0" formatColumns="0" formatRows="0" insertColumns="0" insertRows="0" insertHyperlinks="0" deleteColumns="0" deleteRows="0" sort="0" autoFilter="0" pivotTables="0"/>
  <mergeCells count="11">
    <mergeCell ref="A1:J1"/>
    <mergeCell ref="A2:J2"/>
    <mergeCell ref="J4:J5"/>
    <mergeCell ref="B3:J3"/>
    <mergeCell ref="A4:A5"/>
    <mergeCell ref="B4:B5"/>
    <mergeCell ref="D4:D5"/>
    <mergeCell ref="E4:F4"/>
    <mergeCell ref="G4:H4"/>
    <mergeCell ref="I4:I5"/>
    <mergeCell ref="C4:C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7"/>
  <sheetViews>
    <sheetView topLeftCell="A63" workbookViewId="0">
      <selection activeCell="K49" sqref="K49"/>
    </sheetView>
  </sheetViews>
  <sheetFormatPr baseColWidth="10" defaultRowHeight="14.4" x14ac:dyDescent="0.3"/>
  <cols>
    <col min="10" max="10" width="24.5546875" bestFit="1" customWidth="1"/>
    <col min="11" max="11" width="21.6640625" bestFit="1" customWidth="1"/>
    <col min="15" max="15" width="12.5546875" customWidth="1"/>
  </cols>
  <sheetData>
    <row r="1" spans="1:15" ht="21.6" thickBot="1" x14ac:dyDescent="0.35">
      <c r="A1" s="133" t="s">
        <v>16</v>
      </c>
      <c r="B1" s="134"/>
      <c r="C1" s="134"/>
      <c r="D1" s="134"/>
      <c r="E1" s="135"/>
      <c r="F1" s="142" t="s">
        <v>17</v>
      </c>
      <c r="G1" s="142"/>
      <c r="H1" s="142"/>
      <c r="I1" s="142"/>
      <c r="J1" s="142"/>
      <c r="K1" s="142"/>
      <c r="L1" s="142"/>
      <c r="M1" s="142"/>
      <c r="N1" s="142"/>
      <c r="O1" s="143"/>
    </row>
    <row r="2" spans="1:15" ht="21.6" thickBot="1" x14ac:dyDescent="0.35">
      <c r="A2" s="136"/>
      <c r="B2" s="137"/>
      <c r="C2" s="137"/>
      <c r="D2" s="137"/>
      <c r="E2" s="138"/>
      <c r="F2" s="142" t="s">
        <v>18</v>
      </c>
      <c r="G2" s="142"/>
      <c r="H2" s="142"/>
      <c r="I2" s="142"/>
      <c r="J2" s="142"/>
      <c r="K2" s="142"/>
      <c r="L2" s="142"/>
      <c r="M2" s="142"/>
      <c r="N2" s="142"/>
      <c r="O2" s="143"/>
    </row>
    <row r="3" spans="1:15" ht="21.6" thickBot="1" x14ac:dyDescent="0.35">
      <c r="A3" s="139"/>
      <c r="B3" s="140"/>
      <c r="C3" s="140"/>
      <c r="D3" s="140"/>
      <c r="E3" s="141"/>
      <c r="F3" s="144" t="s">
        <v>19</v>
      </c>
      <c r="G3" s="144"/>
      <c r="H3" s="144"/>
      <c r="I3" s="144"/>
      <c r="J3" s="144"/>
      <c r="K3" s="144"/>
      <c r="L3" s="144"/>
      <c r="M3" s="144"/>
      <c r="N3" s="144"/>
      <c r="O3" s="145"/>
    </row>
    <row r="4" spans="1:15" ht="15.6" x14ac:dyDescent="0.3">
      <c r="A4" s="146" t="s">
        <v>20</v>
      </c>
      <c r="B4" s="147"/>
      <c r="C4" s="147"/>
      <c r="D4" s="147"/>
      <c r="E4" s="148" t="s">
        <v>58</v>
      </c>
      <c r="F4" s="148"/>
      <c r="G4" s="148"/>
      <c r="H4" s="1"/>
      <c r="I4" s="1"/>
      <c r="J4" s="1"/>
      <c r="K4" s="1"/>
      <c r="L4" s="1"/>
      <c r="M4" s="1"/>
      <c r="N4" s="1"/>
      <c r="O4" s="2"/>
    </row>
    <row r="5" spans="1:15" ht="15.6" x14ac:dyDescent="0.3">
      <c r="A5" s="110" t="s">
        <v>21</v>
      </c>
      <c r="B5" s="111"/>
      <c r="C5" s="111"/>
      <c r="D5" s="111"/>
      <c r="E5" s="112" t="s">
        <v>14</v>
      </c>
      <c r="F5" s="112"/>
      <c r="G5" s="112"/>
      <c r="H5" s="3"/>
      <c r="I5" s="3"/>
      <c r="J5" s="3"/>
      <c r="K5" s="3"/>
      <c r="L5" s="3"/>
      <c r="M5" s="3"/>
      <c r="N5" s="3"/>
      <c r="O5" s="4"/>
    </row>
    <row r="6" spans="1:15" ht="15.6" x14ac:dyDescent="0.3">
      <c r="A6" s="110" t="s">
        <v>22</v>
      </c>
      <c r="B6" s="111"/>
      <c r="C6" s="111"/>
      <c r="D6" s="111"/>
      <c r="E6" s="5" t="str">
        <f>[1]GENERAL!A$1</f>
        <v>CIENCIAS DE LA EDUCACIÓN</v>
      </c>
      <c r="F6" s="3"/>
      <c r="G6" s="3"/>
      <c r="H6" s="3"/>
      <c r="I6" s="3"/>
      <c r="J6" s="3"/>
      <c r="K6" s="3"/>
      <c r="L6" s="3"/>
      <c r="M6" s="3"/>
      <c r="N6" s="3"/>
      <c r="O6" s="4"/>
    </row>
    <row r="7" spans="1:15" ht="16.2" thickBot="1" x14ac:dyDescent="0.35">
      <c r="A7" s="6" t="s">
        <v>89</v>
      </c>
      <c r="B7" s="7"/>
      <c r="C7" s="7"/>
      <c r="D7" s="7"/>
      <c r="E7" s="5" t="s">
        <v>59</v>
      </c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25.2" thickBot="1" x14ac:dyDescent="0.35">
      <c r="A8" s="113" t="s">
        <v>55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</row>
    <row r="9" spans="1:15" x14ac:dyDescent="0.3">
      <c r="A9" s="116" t="s">
        <v>23</v>
      </c>
      <c r="B9" s="117"/>
      <c r="C9" s="120" t="s">
        <v>24</v>
      </c>
      <c r="D9" s="46"/>
      <c r="E9" s="122" t="s">
        <v>25</v>
      </c>
      <c r="F9" s="123"/>
      <c r="G9" s="122" t="s">
        <v>26</v>
      </c>
      <c r="H9" s="123"/>
      <c r="I9" s="129" t="s">
        <v>27</v>
      </c>
      <c r="J9" s="129" t="s">
        <v>28</v>
      </c>
      <c r="K9" s="129" t="s">
        <v>29</v>
      </c>
      <c r="L9" s="131" t="s">
        <v>30</v>
      </c>
      <c r="M9" s="125"/>
      <c r="N9" s="125"/>
      <c r="O9" s="127" t="s">
        <v>31</v>
      </c>
    </row>
    <row r="10" spans="1:15" ht="42" customHeight="1" thickBot="1" x14ac:dyDescent="0.35">
      <c r="A10" s="118"/>
      <c r="B10" s="119"/>
      <c r="C10" s="121"/>
      <c r="D10" s="47"/>
      <c r="E10" s="121"/>
      <c r="F10" s="124"/>
      <c r="G10" s="121"/>
      <c r="H10" s="124"/>
      <c r="I10" s="130"/>
      <c r="J10" s="130"/>
      <c r="K10" s="130"/>
      <c r="L10" s="132"/>
      <c r="M10" s="126"/>
      <c r="N10" s="126"/>
      <c r="O10" s="128"/>
    </row>
    <row r="11" spans="1:15" ht="21.6" thickBot="1" x14ac:dyDescent="0.35">
      <c r="A11" s="172" t="s">
        <v>52</v>
      </c>
      <c r="B11" s="173"/>
      <c r="C11" s="10">
        <f>O15</f>
        <v>4</v>
      </c>
      <c r="D11" s="11"/>
      <c r="E11" s="174">
        <f>O17</f>
        <v>0</v>
      </c>
      <c r="F11" s="175"/>
      <c r="G11" s="174">
        <f>O19</f>
        <v>3</v>
      </c>
      <c r="H11" s="175"/>
      <c r="I11" s="12">
        <f>O21</f>
        <v>0</v>
      </c>
      <c r="J11" s="12">
        <f>O28</f>
        <v>0</v>
      </c>
      <c r="K11" s="12">
        <f>O33</f>
        <v>10</v>
      </c>
      <c r="L11" s="13">
        <f>O38</f>
        <v>10</v>
      </c>
      <c r="M11" s="14"/>
      <c r="N11" s="14"/>
      <c r="O11" s="15">
        <f>IF( SUM(C11:L11)&lt;=30,SUM(C11:L11),"EXCEDE LOS 30 PUNTOS")</f>
        <v>27</v>
      </c>
    </row>
    <row r="12" spans="1:15" ht="15.6" thickTop="1" thickBot="1" x14ac:dyDescent="0.35">
      <c r="A12" s="1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7"/>
    </row>
    <row r="13" spans="1:15" ht="18" thickBot="1" x14ac:dyDescent="0.35">
      <c r="A13" s="158" t="s">
        <v>32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  <c r="O13" s="18" t="s">
        <v>33</v>
      </c>
    </row>
    <row r="14" spans="1:15" ht="23.4" thickBot="1" x14ac:dyDescent="0.35">
      <c r="A14" s="161" t="s">
        <v>34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3"/>
      <c r="N14" s="5"/>
      <c r="O14" s="17"/>
    </row>
    <row r="15" spans="1:15" ht="25.2" customHeight="1" thickBot="1" x14ac:dyDescent="0.35">
      <c r="A15" s="164" t="s">
        <v>35</v>
      </c>
      <c r="B15" s="165"/>
      <c r="C15" s="19"/>
      <c r="D15" s="166" t="s">
        <v>54</v>
      </c>
      <c r="E15" s="167"/>
      <c r="F15" s="167"/>
      <c r="G15" s="167"/>
      <c r="H15" s="167"/>
      <c r="I15" s="167"/>
      <c r="J15" s="167"/>
      <c r="K15" s="167"/>
      <c r="L15" s="167"/>
      <c r="M15" s="168"/>
      <c r="N15" s="20"/>
      <c r="O15" s="21">
        <v>4</v>
      </c>
    </row>
    <row r="16" spans="1:15" ht="15" thickBot="1" x14ac:dyDescent="0.35">
      <c r="A16" s="22"/>
      <c r="B16" s="5"/>
      <c r="C16" s="5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5"/>
      <c r="O16" s="23"/>
    </row>
    <row r="17" spans="1:15" ht="35.4" customHeight="1" thickBot="1" x14ac:dyDescent="0.35">
      <c r="A17" s="149" t="s">
        <v>36</v>
      </c>
      <c r="B17" s="150"/>
      <c r="C17" s="5"/>
      <c r="D17" s="169"/>
      <c r="E17" s="170"/>
      <c r="F17" s="170"/>
      <c r="G17" s="170"/>
      <c r="H17" s="170"/>
      <c r="I17" s="170"/>
      <c r="J17" s="170"/>
      <c r="K17" s="170"/>
      <c r="L17" s="170"/>
      <c r="M17" s="171"/>
      <c r="N17" s="20"/>
      <c r="O17" s="21">
        <v>0</v>
      </c>
    </row>
    <row r="18" spans="1:15" ht="15" thickBot="1" x14ac:dyDescent="0.35">
      <c r="A18" s="22"/>
      <c r="B18" s="5"/>
      <c r="C18" s="5"/>
      <c r="D18" s="44"/>
      <c r="E18" s="43"/>
      <c r="F18" s="43"/>
      <c r="G18" s="43"/>
      <c r="H18" s="43"/>
      <c r="I18" s="43"/>
      <c r="J18" s="43"/>
      <c r="K18" s="43"/>
      <c r="L18" s="43"/>
      <c r="M18" s="43"/>
      <c r="N18" s="5"/>
      <c r="O18" s="23"/>
    </row>
    <row r="19" spans="1:15" ht="31.5" customHeight="1" thickBot="1" x14ac:dyDescent="0.35">
      <c r="A19" s="149" t="s">
        <v>37</v>
      </c>
      <c r="B19" s="150"/>
      <c r="C19" s="19"/>
      <c r="D19" s="155" t="s">
        <v>51</v>
      </c>
      <c r="E19" s="156"/>
      <c r="F19" s="156"/>
      <c r="G19" s="156"/>
      <c r="H19" s="156"/>
      <c r="I19" s="156"/>
      <c r="J19" s="156"/>
      <c r="K19" s="156"/>
      <c r="L19" s="156"/>
      <c r="M19" s="157"/>
      <c r="N19" s="20"/>
      <c r="O19" s="21">
        <v>3</v>
      </c>
    </row>
    <row r="20" spans="1:15" ht="15" thickBot="1" x14ac:dyDescent="0.35">
      <c r="A20" s="22"/>
      <c r="B20" s="5"/>
      <c r="C20" s="5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5"/>
      <c r="O20" s="23"/>
    </row>
    <row r="21" spans="1:15" ht="66" customHeight="1" thickBot="1" x14ac:dyDescent="0.35">
      <c r="A21" s="149" t="s">
        <v>38</v>
      </c>
      <c r="B21" s="150"/>
      <c r="C21" s="20"/>
      <c r="D21" s="151" t="s">
        <v>53</v>
      </c>
      <c r="E21" s="151"/>
      <c r="F21" s="151"/>
      <c r="G21" s="151"/>
      <c r="H21" s="151"/>
      <c r="I21" s="151"/>
      <c r="J21" s="151"/>
      <c r="K21" s="151"/>
      <c r="L21" s="151"/>
      <c r="M21" s="151"/>
      <c r="N21" s="40"/>
      <c r="O21" s="21">
        <v>0</v>
      </c>
    </row>
    <row r="22" spans="1:15" ht="16.2" thickBot="1" x14ac:dyDescent="0.35">
      <c r="A22" s="24"/>
      <c r="B22" s="25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6"/>
      <c r="O22" s="28"/>
    </row>
    <row r="23" spans="1:15" ht="18.600000000000001" thickTop="1" thickBot="1" x14ac:dyDescent="0.35">
      <c r="A23" s="152" t="s">
        <v>39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  <c r="N23" s="5"/>
      <c r="O23" s="29">
        <f>O15+O19</f>
        <v>7</v>
      </c>
    </row>
    <row r="24" spans="1:15" ht="18" thickBot="1" x14ac:dyDescent="0.3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5"/>
      <c r="O24" s="28"/>
    </row>
    <row r="25" spans="1:15" ht="23.4" thickBot="1" x14ac:dyDescent="0.35">
      <c r="A25" s="161" t="s">
        <v>40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3"/>
      <c r="N25" s="5"/>
      <c r="O25" s="28"/>
    </row>
    <row r="26" spans="1:15" ht="76.5" customHeight="1" thickBot="1" x14ac:dyDescent="0.35">
      <c r="A26" s="164" t="s">
        <v>41</v>
      </c>
      <c r="B26" s="165"/>
      <c r="C26" s="19"/>
      <c r="D26" s="182" t="s">
        <v>49</v>
      </c>
      <c r="E26" s="183"/>
      <c r="F26" s="183"/>
      <c r="G26" s="183"/>
      <c r="H26" s="183"/>
      <c r="I26" s="183"/>
      <c r="J26" s="183"/>
      <c r="K26" s="183"/>
      <c r="L26" s="183"/>
      <c r="M26" s="184"/>
      <c r="N26" s="20"/>
      <c r="O26" s="32"/>
    </row>
    <row r="27" spans="1:15" ht="16.2" thickBot="1" x14ac:dyDescent="0.35">
      <c r="A27" s="24"/>
      <c r="B27" s="25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6"/>
      <c r="O27" s="28"/>
    </row>
    <row r="28" spans="1:15" ht="18.600000000000001" thickTop="1" thickBot="1" x14ac:dyDescent="0.35">
      <c r="A28" s="152" t="s">
        <v>42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4"/>
      <c r="N28" s="26"/>
      <c r="O28" s="29">
        <f>IF(O26&lt;=10,O26,"EXCEDE LOS 10 PUNTOS PERMITIDOS")</f>
        <v>0</v>
      </c>
    </row>
    <row r="29" spans="1:15" ht="15" thickBot="1" x14ac:dyDescent="0.3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8"/>
    </row>
    <row r="30" spans="1:15" ht="23.4" thickBot="1" x14ac:dyDescent="0.35">
      <c r="A30" s="161" t="s">
        <v>43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3"/>
      <c r="N30" s="34"/>
      <c r="O30" s="28"/>
    </row>
    <row r="31" spans="1:15" ht="210.75" customHeight="1" thickBot="1" x14ac:dyDescent="0.35">
      <c r="A31" s="164" t="s">
        <v>44</v>
      </c>
      <c r="B31" s="165"/>
      <c r="C31" s="19"/>
      <c r="D31" s="179" t="s">
        <v>50</v>
      </c>
      <c r="E31" s="180"/>
      <c r="F31" s="180"/>
      <c r="G31" s="180"/>
      <c r="H31" s="180"/>
      <c r="I31" s="180"/>
      <c r="J31" s="180"/>
      <c r="K31" s="180"/>
      <c r="L31" s="180"/>
      <c r="M31" s="181"/>
      <c r="N31" s="20"/>
      <c r="O31" s="39">
        <v>10</v>
      </c>
    </row>
    <row r="32" spans="1:15" ht="15" thickBot="1" x14ac:dyDescent="0.35">
      <c r="A32" s="3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8"/>
    </row>
    <row r="33" spans="1:15" ht="18.600000000000001" thickTop="1" thickBot="1" x14ac:dyDescent="0.35">
      <c r="A33" s="152" t="s">
        <v>45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4"/>
      <c r="N33" s="26"/>
      <c r="O33" s="29">
        <v>10</v>
      </c>
    </row>
    <row r="34" spans="1:15" ht="15" thickBot="1" x14ac:dyDescent="0.35">
      <c r="A34" s="3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8"/>
    </row>
    <row r="35" spans="1:15" ht="23.4" thickBot="1" x14ac:dyDescent="0.35">
      <c r="A35" s="161" t="s">
        <v>46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3"/>
      <c r="N35" s="5"/>
      <c r="O35" s="28"/>
    </row>
    <row r="36" spans="1:15" ht="170.25" customHeight="1" thickBot="1" x14ac:dyDescent="0.35">
      <c r="A36" s="149" t="s">
        <v>47</v>
      </c>
      <c r="B36" s="150"/>
      <c r="C36" s="19"/>
      <c r="D36" s="179" t="s">
        <v>56</v>
      </c>
      <c r="E36" s="180"/>
      <c r="F36" s="180"/>
      <c r="G36" s="180"/>
      <c r="H36" s="180"/>
      <c r="I36" s="180"/>
      <c r="J36" s="180"/>
      <c r="K36" s="180"/>
      <c r="L36" s="180"/>
      <c r="M36" s="181"/>
      <c r="N36" s="20"/>
      <c r="O36" s="21">
        <f>4+2+2+2</f>
        <v>10</v>
      </c>
    </row>
    <row r="37" spans="1:15" ht="16.2" thickBot="1" x14ac:dyDescent="0.35">
      <c r="A37" s="24"/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6"/>
      <c r="O37" s="28"/>
    </row>
    <row r="38" spans="1:15" ht="18.600000000000001" thickTop="1" thickBot="1" x14ac:dyDescent="0.35">
      <c r="A38" s="152" t="s">
        <v>48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4"/>
      <c r="N38" s="26"/>
      <c r="O38" s="29">
        <f>IF(O36&lt;=10,O36,"EXCEDE LOS 10 PUNTOS PERMITIDOS")</f>
        <v>10</v>
      </c>
    </row>
    <row r="39" spans="1:15" x14ac:dyDescent="0.3">
      <c r="A39" s="3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8"/>
    </row>
    <row r="40" spans="1:15" ht="15" thickBot="1" x14ac:dyDescent="0.35">
      <c r="A40" s="3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6"/>
    </row>
    <row r="41" spans="1:15" ht="24" thickTop="1" thickBot="1" x14ac:dyDescent="0.35">
      <c r="A41" s="176" t="s">
        <v>31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8"/>
      <c r="N41" s="37"/>
      <c r="O41" s="38">
        <f>IF((O23+O28+O33+O38)&lt;=30,(O23+O28+O33+O38),"ERROR EXCEDE LOS 30 PUNTOS")</f>
        <v>27</v>
      </c>
    </row>
    <row r="44" spans="1:15" s="49" customFormat="1" x14ac:dyDescent="0.3"/>
    <row r="45" spans="1:15" s="49" customFormat="1" ht="15" thickBot="1" x14ac:dyDescent="0.35"/>
    <row r="46" spans="1:15" s="50" customFormat="1" ht="25.2" thickBot="1" x14ac:dyDescent="0.35">
      <c r="A46" s="113" t="s">
        <v>60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5"/>
    </row>
    <row r="47" spans="1:15" s="50" customFormat="1" ht="15" thickBot="1" x14ac:dyDescent="0.35">
      <c r="A47" s="3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7"/>
    </row>
    <row r="48" spans="1:15" s="50" customFormat="1" ht="36.75" customHeight="1" x14ac:dyDescent="0.3">
      <c r="A48" s="185" t="s">
        <v>61</v>
      </c>
      <c r="B48" s="185"/>
      <c r="C48" s="185"/>
      <c r="D48" s="185"/>
      <c r="E48" s="185"/>
      <c r="F48" s="186"/>
      <c r="G48" s="186"/>
      <c r="H48" s="186"/>
      <c r="I48" s="51" t="s">
        <v>62</v>
      </c>
      <c r="J48" s="52" t="s">
        <v>63</v>
      </c>
      <c r="K48" s="52" t="s">
        <v>64</v>
      </c>
      <c r="L48" s="48"/>
      <c r="M48" s="48"/>
      <c r="N48" s="5"/>
      <c r="O48" s="53" t="s">
        <v>65</v>
      </c>
    </row>
    <row r="49" spans="1:15" s="50" customFormat="1" ht="23.25" customHeight="1" x14ac:dyDescent="0.3">
      <c r="A49" s="54">
        <v>1</v>
      </c>
      <c r="B49" s="187" t="s">
        <v>66</v>
      </c>
      <c r="C49" s="187"/>
      <c r="D49" s="187"/>
      <c r="E49" s="187"/>
      <c r="F49" s="188"/>
      <c r="G49" s="188"/>
      <c r="H49" s="188"/>
      <c r="I49" s="55" t="s">
        <v>67</v>
      </c>
      <c r="J49" s="56">
        <v>2</v>
      </c>
      <c r="K49" s="56">
        <v>2</v>
      </c>
      <c r="L49" s="57"/>
      <c r="M49" s="34"/>
      <c r="N49" s="34"/>
      <c r="O49" s="58">
        <f>J49+K49</f>
        <v>4</v>
      </c>
    </row>
    <row r="50" spans="1:15" s="50" customFormat="1" x14ac:dyDescent="0.3">
      <c r="A50" s="54">
        <v>2</v>
      </c>
      <c r="B50" s="189" t="s">
        <v>68</v>
      </c>
      <c r="C50" s="187"/>
      <c r="D50" s="187"/>
      <c r="E50" s="187"/>
      <c r="F50" s="188"/>
      <c r="G50" s="188"/>
      <c r="H50" s="188"/>
      <c r="I50" s="55" t="s">
        <v>67</v>
      </c>
      <c r="J50" s="56">
        <v>2</v>
      </c>
      <c r="K50" s="56">
        <v>1.5</v>
      </c>
      <c r="L50" s="57"/>
      <c r="M50" s="34"/>
      <c r="N50" s="34"/>
      <c r="O50" s="58">
        <f t="shared" ref="O50:O56" si="0">J50+K50</f>
        <v>3.5</v>
      </c>
    </row>
    <row r="51" spans="1:15" s="50" customFormat="1" ht="37.5" customHeight="1" x14ac:dyDescent="0.3">
      <c r="A51" s="54">
        <v>3</v>
      </c>
      <c r="B51" s="187" t="s">
        <v>69</v>
      </c>
      <c r="C51" s="187"/>
      <c r="D51" s="187"/>
      <c r="E51" s="187"/>
      <c r="F51" s="188"/>
      <c r="G51" s="188"/>
      <c r="H51" s="188"/>
      <c r="I51" s="55" t="s">
        <v>70</v>
      </c>
      <c r="J51" s="56">
        <v>5</v>
      </c>
      <c r="K51" s="56">
        <v>4</v>
      </c>
      <c r="L51" s="57"/>
      <c r="M51" s="34"/>
      <c r="N51" s="34"/>
      <c r="O51" s="58">
        <f t="shared" si="0"/>
        <v>9</v>
      </c>
    </row>
    <row r="52" spans="1:15" s="50" customFormat="1" ht="37.5" customHeight="1" x14ac:dyDescent="0.3">
      <c r="A52" s="54">
        <v>4</v>
      </c>
      <c r="B52" s="187" t="s">
        <v>71</v>
      </c>
      <c r="C52" s="187"/>
      <c r="D52" s="187"/>
      <c r="E52" s="187"/>
      <c r="F52" s="188"/>
      <c r="G52" s="188"/>
      <c r="H52" s="188"/>
      <c r="I52" s="55" t="s">
        <v>72</v>
      </c>
      <c r="J52" s="56">
        <v>4</v>
      </c>
      <c r="K52" s="56">
        <v>4</v>
      </c>
      <c r="L52" s="57"/>
      <c r="M52" s="34"/>
      <c r="N52" s="34"/>
      <c r="O52" s="58">
        <f t="shared" si="0"/>
        <v>8</v>
      </c>
    </row>
    <row r="53" spans="1:15" s="50" customFormat="1" ht="37.5" customHeight="1" x14ac:dyDescent="0.3">
      <c r="A53" s="54">
        <v>5</v>
      </c>
      <c r="B53" s="187" t="s">
        <v>73</v>
      </c>
      <c r="C53" s="187"/>
      <c r="D53" s="187"/>
      <c r="E53" s="187"/>
      <c r="F53" s="188"/>
      <c r="G53" s="188"/>
      <c r="H53" s="188"/>
      <c r="I53" s="55" t="s">
        <v>72</v>
      </c>
      <c r="J53" s="56">
        <v>3</v>
      </c>
      <c r="K53" s="56">
        <v>4</v>
      </c>
      <c r="L53" s="57"/>
      <c r="M53" s="34"/>
      <c r="N53" s="34"/>
      <c r="O53" s="58">
        <f t="shared" si="0"/>
        <v>7</v>
      </c>
    </row>
    <row r="54" spans="1:15" s="50" customFormat="1" ht="37.5" customHeight="1" x14ac:dyDescent="0.3">
      <c r="A54" s="54">
        <v>6</v>
      </c>
      <c r="B54" s="187" t="s">
        <v>74</v>
      </c>
      <c r="C54" s="187"/>
      <c r="D54" s="187"/>
      <c r="E54" s="187"/>
      <c r="F54" s="188"/>
      <c r="G54" s="188"/>
      <c r="H54" s="188"/>
      <c r="I54" s="55" t="s">
        <v>72</v>
      </c>
      <c r="J54" s="56">
        <v>3</v>
      </c>
      <c r="K54" s="56">
        <v>4</v>
      </c>
      <c r="L54" s="57"/>
      <c r="M54" s="34"/>
      <c r="N54" s="34"/>
      <c r="O54" s="58">
        <f t="shared" si="0"/>
        <v>7</v>
      </c>
    </row>
    <row r="55" spans="1:15" s="50" customFormat="1" ht="37.5" customHeight="1" x14ac:dyDescent="0.3">
      <c r="A55" s="54">
        <v>7</v>
      </c>
      <c r="B55" s="187" t="s">
        <v>75</v>
      </c>
      <c r="C55" s="187"/>
      <c r="D55" s="187"/>
      <c r="E55" s="187"/>
      <c r="F55" s="188"/>
      <c r="G55" s="188"/>
      <c r="H55" s="188"/>
      <c r="I55" s="55" t="s">
        <v>72</v>
      </c>
      <c r="J55" s="56">
        <v>3</v>
      </c>
      <c r="K55" s="56">
        <v>4.5</v>
      </c>
      <c r="L55" s="57"/>
      <c r="M55" s="34"/>
      <c r="N55" s="34"/>
      <c r="O55" s="58">
        <f t="shared" si="0"/>
        <v>7.5</v>
      </c>
    </row>
    <row r="56" spans="1:15" s="50" customFormat="1" ht="16.2" thickBot="1" x14ac:dyDescent="0.35">
      <c r="A56" s="190" t="s">
        <v>76</v>
      </c>
      <c r="B56" s="190"/>
      <c r="C56" s="190"/>
      <c r="D56" s="190"/>
      <c r="E56" s="190"/>
      <c r="F56" s="190"/>
      <c r="G56" s="190"/>
      <c r="H56" s="190"/>
      <c r="I56" s="190"/>
      <c r="J56" s="59">
        <f>SUM(J49:J55)</f>
        <v>22</v>
      </c>
      <c r="K56" s="59">
        <f>SUM(K49:K55)</f>
        <v>24</v>
      </c>
      <c r="L56" s="60"/>
      <c r="M56" s="61"/>
      <c r="N56" s="34"/>
      <c r="O56" s="58">
        <f t="shared" si="0"/>
        <v>46</v>
      </c>
    </row>
    <row r="57" spans="1:15" s="50" customFormat="1" ht="18.600000000000001" customHeight="1" thickBot="1" x14ac:dyDescent="0.35">
      <c r="A57" s="191" t="s">
        <v>77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3"/>
      <c r="L57" s="62"/>
      <c r="M57" s="5"/>
      <c r="N57" s="63"/>
      <c r="O57" s="64">
        <f>O56/2</f>
        <v>23</v>
      </c>
    </row>
    <row r="58" spans="1:15" s="49" customFormat="1" x14ac:dyDescent="0.3"/>
    <row r="59" spans="1:15" s="49" customFormat="1" ht="15" thickBot="1" x14ac:dyDescent="0.35"/>
    <row r="60" spans="1:15" s="50" customFormat="1" ht="33.6" customHeight="1" thickBot="1" x14ac:dyDescent="0.35">
      <c r="A60" s="194" t="s">
        <v>78</v>
      </c>
      <c r="B60" s="195"/>
      <c r="C60" s="195"/>
      <c r="D60" s="195"/>
      <c r="E60" s="195"/>
      <c r="F60" s="195"/>
      <c r="G60" s="195"/>
      <c r="H60" s="196"/>
      <c r="I60" s="65" t="s">
        <v>62</v>
      </c>
      <c r="J60" s="66" t="s">
        <v>63</v>
      </c>
      <c r="K60" s="48"/>
      <c r="L60" s="48"/>
      <c r="M60" s="67"/>
      <c r="N60" s="34"/>
      <c r="O60" s="53" t="s">
        <v>65</v>
      </c>
    </row>
    <row r="61" spans="1:15" s="50" customFormat="1" ht="40.5" customHeight="1" thickBot="1" x14ac:dyDescent="0.35">
      <c r="A61" s="68">
        <v>1</v>
      </c>
      <c r="B61" s="197" t="s">
        <v>79</v>
      </c>
      <c r="C61" s="197"/>
      <c r="D61" s="197"/>
      <c r="E61" s="197"/>
      <c r="F61" s="198"/>
      <c r="G61" s="199"/>
      <c r="H61" s="200"/>
      <c r="I61" s="69" t="s">
        <v>80</v>
      </c>
      <c r="J61" s="70">
        <v>7</v>
      </c>
      <c r="K61" s="67"/>
      <c r="L61" s="67"/>
      <c r="M61" s="67"/>
      <c r="N61" s="34"/>
      <c r="O61" s="71">
        <f>J61</f>
        <v>7</v>
      </c>
    </row>
    <row r="62" spans="1:15" s="50" customFormat="1" ht="40.5" customHeight="1" thickBot="1" x14ac:dyDescent="0.35">
      <c r="A62" s="72">
        <v>2</v>
      </c>
      <c r="B62" s="189" t="s">
        <v>81</v>
      </c>
      <c r="C62" s="189"/>
      <c r="D62" s="189"/>
      <c r="E62" s="189"/>
      <c r="F62" s="188"/>
      <c r="G62" s="201"/>
      <c r="H62" s="202"/>
      <c r="I62" s="73" t="s">
        <v>80</v>
      </c>
      <c r="J62" s="74">
        <v>7</v>
      </c>
      <c r="K62" s="67"/>
      <c r="L62" s="67"/>
      <c r="M62" s="67"/>
      <c r="N62" s="34"/>
      <c r="O62" s="71">
        <f>J62</f>
        <v>7</v>
      </c>
    </row>
    <row r="63" spans="1:15" s="50" customFormat="1" ht="40.5" customHeight="1" thickBot="1" x14ac:dyDescent="0.35">
      <c r="A63" s="75">
        <v>3</v>
      </c>
      <c r="B63" s="203" t="s">
        <v>82</v>
      </c>
      <c r="C63" s="203"/>
      <c r="D63" s="203"/>
      <c r="E63" s="203"/>
      <c r="F63" s="204"/>
      <c r="G63" s="205"/>
      <c r="H63" s="206"/>
      <c r="I63" s="76" t="s">
        <v>80</v>
      </c>
      <c r="J63" s="77">
        <v>6</v>
      </c>
      <c r="K63" s="67"/>
      <c r="L63" s="67"/>
      <c r="M63" s="67"/>
      <c r="N63" s="34"/>
      <c r="O63" s="71">
        <f>J63</f>
        <v>6</v>
      </c>
    </row>
    <row r="64" spans="1:15" s="50" customFormat="1" ht="16.2" thickBot="1" x14ac:dyDescent="0.35">
      <c r="A64" s="215" t="s">
        <v>83</v>
      </c>
      <c r="B64" s="216"/>
      <c r="C64" s="216"/>
      <c r="D64" s="216"/>
      <c r="E64" s="216"/>
      <c r="F64" s="216"/>
      <c r="G64" s="216"/>
      <c r="H64" s="216"/>
      <c r="I64" s="217"/>
      <c r="J64" s="18"/>
      <c r="K64" s="61"/>
      <c r="L64" s="61"/>
      <c r="M64" s="61"/>
      <c r="N64" s="34"/>
      <c r="O64" s="28"/>
    </row>
    <row r="65" spans="1:15" s="50" customFormat="1" ht="18.600000000000001" customHeight="1" thickTop="1" thickBot="1" x14ac:dyDescent="0.35">
      <c r="A65" s="218" t="s">
        <v>84</v>
      </c>
      <c r="B65" s="219"/>
      <c r="C65" s="219"/>
      <c r="D65" s="219"/>
      <c r="E65" s="219"/>
      <c r="F65" s="219"/>
      <c r="G65" s="219"/>
      <c r="H65" s="219"/>
      <c r="I65" s="219"/>
      <c r="J65" s="220"/>
      <c r="K65" s="78"/>
      <c r="L65" s="78"/>
      <c r="M65" s="61"/>
      <c r="N65" s="34"/>
      <c r="O65" s="79">
        <f>SUM(O61:O63)</f>
        <v>20</v>
      </c>
    </row>
    <row r="66" spans="1:15" s="49" customFormat="1" x14ac:dyDescent="0.3"/>
    <row r="67" spans="1:15" s="49" customFormat="1" ht="15" thickBot="1" x14ac:dyDescent="0.35"/>
    <row r="68" spans="1:15" s="80" customFormat="1" ht="28.8" thickBot="1" x14ac:dyDescent="0.35">
      <c r="A68" s="221" t="s">
        <v>85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3"/>
    </row>
    <row r="69" spans="1:15" s="80" customFormat="1" ht="15" thickBot="1" x14ac:dyDescent="0.35">
      <c r="A69" s="3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7"/>
    </row>
    <row r="70" spans="1:15" s="80" customFormat="1" ht="18" thickTop="1" x14ac:dyDescent="0.3">
      <c r="A70" s="224" t="s">
        <v>31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6"/>
      <c r="L70" s="81"/>
      <c r="M70" s="81"/>
      <c r="N70" s="82"/>
      <c r="O70" s="83">
        <f>O11</f>
        <v>27</v>
      </c>
    </row>
    <row r="71" spans="1:15" s="80" customFormat="1" ht="17.399999999999999" x14ac:dyDescent="0.3">
      <c r="A71" s="207" t="s">
        <v>86</v>
      </c>
      <c r="B71" s="208"/>
      <c r="C71" s="208"/>
      <c r="D71" s="208"/>
      <c r="E71" s="208"/>
      <c r="F71" s="208"/>
      <c r="G71" s="208"/>
      <c r="H71" s="208"/>
      <c r="I71" s="208"/>
      <c r="J71" s="208"/>
      <c r="K71" s="209"/>
      <c r="L71" s="81"/>
      <c r="M71" s="81"/>
      <c r="N71" s="82"/>
      <c r="O71" s="84">
        <f>O57</f>
        <v>23</v>
      </c>
    </row>
    <row r="72" spans="1:15" s="80" customFormat="1" ht="17.399999999999999" x14ac:dyDescent="0.3">
      <c r="A72" s="207" t="s">
        <v>84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9"/>
      <c r="L72" s="81"/>
      <c r="M72" s="81"/>
      <c r="N72" s="82"/>
      <c r="O72" s="85">
        <f>O65</f>
        <v>20</v>
      </c>
    </row>
    <row r="73" spans="1:15" s="80" customFormat="1" ht="18" thickBot="1" x14ac:dyDescent="0.35">
      <c r="A73" s="210" t="s">
        <v>87</v>
      </c>
      <c r="B73" s="211"/>
      <c r="C73" s="211"/>
      <c r="D73" s="211"/>
      <c r="E73" s="211"/>
      <c r="F73" s="211"/>
      <c r="G73" s="211"/>
      <c r="H73" s="211"/>
      <c r="I73" s="211"/>
      <c r="J73" s="86" t="s">
        <v>90</v>
      </c>
      <c r="K73" s="87" t="s">
        <v>12</v>
      </c>
      <c r="L73" s="81"/>
      <c r="M73" s="81"/>
      <c r="N73" s="82"/>
      <c r="O73" s="85"/>
    </row>
    <row r="74" spans="1:15" s="80" customFormat="1" ht="24" thickTop="1" thickBot="1" x14ac:dyDescent="0.35">
      <c r="A74" s="212" t="s">
        <v>88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4"/>
      <c r="L74" s="88"/>
      <c r="M74" s="89"/>
      <c r="N74" s="90"/>
      <c r="O74" s="91">
        <f>SUM(O70:O72)</f>
        <v>70</v>
      </c>
    </row>
    <row r="75" spans="1:15" s="80" customFormat="1" x14ac:dyDescent="0.3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spans="1:15" s="49" customFormat="1" x14ac:dyDescent="0.3"/>
    <row r="77" spans="1:15" s="49" customFormat="1" x14ac:dyDescent="0.3"/>
  </sheetData>
  <sheetProtection algorithmName="SHA-512" hashValue="C8oCf5Yd96U4OsevXg7n+g/PoBlA68LZhlss5nfpwdGDTTEULP3O/+VUWhOGUByhndj82FL0UNKftCFQfhYFZw==" saltValue="i3S/6BYcSgJ3dQeVdScwgA==" spinCount="100000" sheet="1" formatCells="0" formatColumns="0" formatRows="0" insertColumns="0" insertRows="0" insertHyperlinks="0" deleteColumns="0" deleteRows="0" sort="0" autoFilter="0" pivotTables="0"/>
  <mergeCells count="71">
    <mergeCell ref="A72:K72"/>
    <mergeCell ref="A73:I73"/>
    <mergeCell ref="A74:K74"/>
    <mergeCell ref="A64:I64"/>
    <mergeCell ref="A65:J65"/>
    <mergeCell ref="A68:O68"/>
    <mergeCell ref="A70:K70"/>
    <mergeCell ref="A71:K71"/>
    <mergeCell ref="A57:K57"/>
    <mergeCell ref="A60:H60"/>
    <mergeCell ref="B61:H61"/>
    <mergeCell ref="B62:H62"/>
    <mergeCell ref="B63:H63"/>
    <mergeCell ref="B52:H52"/>
    <mergeCell ref="B53:H53"/>
    <mergeCell ref="B54:H54"/>
    <mergeCell ref="B55:H55"/>
    <mergeCell ref="A56:I56"/>
    <mergeCell ref="A46:O46"/>
    <mergeCell ref="A48:H48"/>
    <mergeCell ref="B49:H49"/>
    <mergeCell ref="B50:H50"/>
    <mergeCell ref="B51:H51"/>
    <mergeCell ref="A11:B11"/>
    <mergeCell ref="E11:F11"/>
    <mergeCell ref="G11:H11"/>
    <mergeCell ref="A41:M41"/>
    <mergeCell ref="A26:B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D26:M26"/>
    <mergeCell ref="A25:M25"/>
    <mergeCell ref="A13:N13"/>
    <mergeCell ref="A14:M14"/>
    <mergeCell ref="A15:B15"/>
    <mergeCell ref="D15:M15"/>
    <mergeCell ref="A17:B17"/>
    <mergeCell ref="D17:M17"/>
    <mergeCell ref="A19:B19"/>
    <mergeCell ref="A21:B21"/>
    <mergeCell ref="D21:M21"/>
    <mergeCell ref="A23:M23"/>
    <mergeCell ref="D19:M19"/>
    <mergeCell ref="A1:E3"/>
    <mergeCell ref="F1:O1"/>
    <mergeCell ref="F2:O2"/>
    <mergeCell ref="F3:O3"/>
    <mergeCell ref="A4:D4"/>
    <mergeCell ref="E4:G4"/>
    <mergeCell ref="A5:D5"/>
    <mergeCell ref="E5:G5"/>
    <mergeCell ref="A6:D6"/>
    <mergeCell ref="A8:O8"/>
    <mergeCell ref="A9:B10"/>
    <mergeCell ref="C9:C10"/>
    <mergeCell ref="E9:F10"/>
    <mergeCell ref="G9:H10"/>
    <mergeCell ref="N9:N10"/>
    <mergeCell ref="O9:O10"/>
    <mergeCell ref="I9:I10"/>
    <mergeCell ref="J9:J10"/>
    <mergeCell ref="K9:K10"/>
    <mergeCell ref="L9:L10"/>
    <mergeCell ref="M9:M10"/>
  </mergeCells>
  <dataValidations count="6">
    <dataValidation type="decimal" allowBlank="1" showInputMessage="1" showErrorMessage="1" errorTitle="Error General" error="La evaluación de hoja de vida no puede superar los 30 PUNTOS" sqref="O11" xr:uid="{00000000-0002-0000-0100-000000000000}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 xr:uid="{00000000-0002-0000-0100-000001000000}">
      <formula1>0</formula1>
      <formula2>9</formula2>
    </dataValidation>
    <dataValidation allowBlank="1" showInputMessage="1" showErrorMessage="1" errorTitle="Error Doctorado" error="El doctorado no puede superar los 6 PUNTOS" sqref="O21" xr:uid="{00000000-0002-0000-0100-000002000000}"/>
    <dataValidation allowBlank="1" showInputMessage="1" showErrorMessage="1" errorTitle="Error Maestrias" error="La maestria no puede superar los 3 PUNTOS" sqref="O19" xr:uid="{00000000-0002-0000-0100-000003000000}"/>
    <dataValidation allowBlank="1" showInputMessage="1" showErrorMessage="1" errorTitle="Error Especializacion" error="La especializacion no puede superar 1 PUNTO" sqref="O17" xr:uid="{00000000-0002-0000-0100-000004000000}"/>
    <dataValidation type="decimal" allowBlank="1" showInputMessage="1" showErrorMessage="1" errorTitle="Error Pregado" error="El pregrado no puede superar los 4 PUNTOS" sqref="O15" xr:uid="{00000000-0002-0000-0100-000005000000}">
      <formula1>0</formula1>
      <formula2>4</formula2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 DEFINITIVO</vt:lpstr>
      <vt:lpstr>Zwisler Joshua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susana</cp:lastModifiedBy>
  <dcterms:created xsi:type="dcterms:W3CDTF">2021-09-30T15:47:26Z</dcterms:created>
  <dcterms:modified xsi:type="dcterms:W3CDTF">2021-12-01T21:32:46Z</dcterms:modified>
</cp:coreProperties>
</file>