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susana\Desktop\RESULTADOS DEFINITIVOS CONVOCATORIA A PUBLICAR\"/>
    </mc:Choice>
  </mc:AlternateContent>
  <xr:revisionPtr revIDLastSave="0" documentId="13_ncr:1_{325A18EE-FFAF-4E63-A52B-49B1648F2261}" xr6:coauthVersionLast="47" xr6:coauthVersionMax="47" xr10:uidLastSave="{00000000-0000-0000-0000-000000000000}"/>
  <bookViews>
    <workbookView xWindow="-108" yWindow="-108" windowWidth="23256" windowHeight="12576" tabRatio="926" xr2:uid="{00000000-000D-0000-FFFF-FFFF00000000}"/>
  </bookViews>
  <sheets>
    <sheet name="RESULTADOS DEFINITIVOS" sheetId="21" r:id="rId1"/>
    <sheet name="BUSTOS CAMILO" sheetId="14" r:id="rId2"/>
    <sheet name="GONZALEZ JOSE" sheetId="20" r:id="rId3"/>
    <sheet name="PINILLA KHAREN" sheetId="17" r:id="rId4"/>
  </sheets>
  <externalReferences>
    <externalReference r:id="rId5"/>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56" i="20" l="1"/>
  <c r="K56" i="14"/>
  <c r="K56" i="17"/>
  <c r="J56" i="20" l="1"/>
  <c r="J56" i="14"/>
  <c r="J56" i="17"/>
  <c r="O63" i="20" l="1"/>
  <c r="O62" i="20"/>
  <c r="O61" i="20"/>
  <c r="O65" i="20" s="1"/>
  <c r="O72" i="20" s="1"/>
  <c r="O56" i="20"/>
  <c r="O57" i="20" s="1"/>
  <c r="O71" i="20" s="1"/>
  <c r="O55" i="20"/>
  <c r="O54" i="20"/>
  <c r="O53" i="20"/>
  <c r="O52" i="20"/>
  <c r="O51" i="20"/>
  <c r="O50" i="20"/>
  <c r="O49" i="20"/>
  <c r="O63" i="14"/>
  <c r="O62" i="14"/>
  <c r="O61" i="14"/>
  <c r="O56" i="14"/>
  <c r="O57" i="14" s="1"/>
  <c r="O71" i="14" s="1"/>
  <c r="O55" i="14"/>
  <c r="O54" i="14"/>
  <c r="O53" i="14"/>
  <c r="O52" i="14"/>
  <c r="O51" i="14"/>
  <c r="O50" i="14"/>
  <c r="O49" i="14"/>
  <c r="O63" i="17"/>
  <c r="O62" i="17"/>
  <c r="O61" i="17"/>
  <c r="O56" i="17"/>
  <c r="O57" i="17" s="1"/>
  <c r="O71" i="17" s="1"/>
  <c r="O55" i="17"/>
  <c r="O54" i="17"/>
  <c r="O53" i="17"/>
  <c r="O52" i="17"/>
  <c r="O51" i="17"/>
  <c r="O50" i="17"/>
  <c r="O49" i="17"/>
  <c r="O38" i="17"/>
  <c r="L11" i="17" s="1"/>
  <c r="O33" i="17"/>
  <c r="K11" i="17" s="1"/>
  <c r="O28" i="17"/>
  <c r="J11" i="17" s="1"/>
  <c r="O23" i="17"/>
  <c r="I11" i="17"/>
  <c r="G11" i="17"/>
  <c r="E11" i="17"/>
  <c r="C11" i="17"/>
  <c r="E6" i="17"/>
  <c r="E4" i="17"/>
  <c r="O65" i="17" l="1"/>
  <c r="O72" i="17" s="1"/>
  <c r="O65" i="14"/>
  <c r="O72" i="14" s="1"/>
  <c r="O41" i="17"/>
  <c r="O11" i="17"/>
  <c r="O70" i="17" s="1"/>
  <c r="O74" i="17" s="1"/>
  <c r="I8" i="21" s="1"/>
  <c r="O38" i="14"/>
  <c r="L11" i="14" s="1"/>
  <c r="O33" i="14"/>
  <c r="K11" i="14" s="1"/>
  <c r="O28" i="14"/>
  <c r="J11" i="14" s="1"/>
  <c r="O23" i="14"/>
  <c r="I11" i="14"/>
  <c r="G11" i="14"/>
  <c r="E11" i="14"/>
  <c r="C11" i="14"/>
  <c r="E6" i="14"/>
  <c r="E4" i="14"/>
  <c r="O38" i="20"/>
  <c r="L11" i="20" s="1"/>
  <c r="O33" i="20"/>
  <c r="K11" i="20" s="1"/>
  <c r="O28" i="20"/>
  <c r="J11" i="20" s="1"/>
  <c r="O23" i="20"/>
  <c r="I11" i="20"/>
  <c r="G11" i="20"/>
  <c r="E11" i="20"/>
  <c r="C11" i="20"/>
  <c r="E6" i="20"/>
  <c r="E4" i="20"/>
  <c r="O41" i="20" l="1"/>
  <c r="O41" i="14"/>
  <c r="O11" i="14"/>
  <c r="O70" i="14" s="1"/>
  <c r="O74" i="14" s="1"/>
  <c r="I6" i="21" s="1"/>
  <c r="O11" i="20"/>
  <c r="O70" i="20" s="1"/>
  <c r="O74" i="20" s="1"/>
  <c r="I7" i="21" s="1"/>
</calcChain>
</file>

<file path=xl/sharedStrings.xml><?xml version="1.0" encoding="utf-8"?>
<sst xmlns="http://schemas.openxmlformats.org/spreadsheetml/2006/main" count="287" uniqueCount="113">
  <si>
    <t>NO</t>
  </si>
  <si>
    <t>SI</t>
  </si>
  <si>
    <t>TOTAL PUNTOS HOJA DE VIDA</t>
  </si>
  <si>
    <t>TOTAL PRODUCCIÓN INTELECTUAL</t>
  </si>
  <si>
    <t>PRODUCCIÓN INTELECTUAL</t>
  </si>
  <si>
    <t>TOTAL EXPERIENCIA DOCENTE</t>
  </si>
  <si>
    <t>EXPERIENCIA DOCENTE</t>
  </si>
  <si>
    <t>TOTAL EXPERIENCIA PROFESIONAL</t>
  </si>
  <si>
    <t>TOTAL FORMACIÓN ACADÉMICA</t>
  </si>
  <si>
    <t>PREGRADO</t>
  </si>
  <si>
    <t>N°</t>
  </si>
  <si>
    <t>U N I V E R S I D A D  D E L  T O L I M A</t>
  </si>
  <si>
    <t>V I C E R R E C T O R Í A    A C A D É M I C A</t>
  </si>
  <si>
    <t>CONVOCATORIA 2021</t>
  </si>
  <si>
    <t>REQUERIMIENTO PROFESORES:</t>
  </si>
  <si>
    <t>CÓDIGO:</t>
  </si>
  <si>
    <t>FACULTAD:</t>
  </si>
  <si>
    <t>Apellidos y Nombres</t>
  </si>
  <si>
    <t>Pregrado(s)</t>
  </si>
  <si>
    <t>Especializaciones</t>
  </si>
  <si>
    <t>Maestrías</t>
  </si>
  <si>
    <t>Doctorados</t>
  </si>
  <si>
    <t>Experiencia Profesional</t>
  </si>
  <si>
    <t>Experiencia  Docente</t>
  </si>
  <si>
    <t>Producción Intectual</t>
  </si>
  <si>
    <t>DESCRIPCIÓN DE ÍTEMS</t>
  </si>
  <si>
    <t>PUNTOS</t>
  </si>
  <si>
    <t>FORMACIÓN ACADÉMICA (HASTA 10 PUNTOS)</t>
  </si>
  <si>
    <r>
      <t xml:space="preserve">PREGRADO 
</t>
    </r>
    <r>
      <rPr>
        <b/>
        <sz val="8"/>
        <rFont val="Arial"/>
        <family val="2"/>
      </rPr>
      <t>(4 PUNTOS)</t>
    </r>
  </si>
  <si>
    <r>
      <t xml:space="preserve">ESPECIALIZACIONES
</t>
    </r>
    <r>
      <rPr>
        <b/>
        <sz val="8"/>
        <rFont val="Arial"/>
        <family val="2"/>
      </rPr>
      <t xml:space="preserve"> (1 PUNTO)</t>
    </r>
  </si>
  <si>
    <r>
      <t xml:space="preserve">MAESTRÍAS 
</t>
    </r>
    <r>
      <rPr>
        <b/>
        <sz val="8"/>
        <rFont val="Arial"/>
        <family val="2"/>
      </rPr>
      <t>(3 PUNTOS)</t>
    </r>
  </si>
  <si>
    <r>
      <t xml:space="preserve">DOCTORADOS  
</t>
    </r>
    <r>
      <rPr>
        <b/>
        <sz val="8"/>
        <rFont val="Arial"/>
        <family val="2"/>
      </rPr>
      <t>(3 PUNTOS, DOCTORADO SIN EL REQUISITO DE LA MAESTRÍA: 6 PUNTOS)</t>
    </r>
  </si>
  <si>
    <t>EXPERIENCIA PROFESIONAL (HASTA 10 PUNTOS)</t>
  </si>
  <si>
    <r>
      <t xml:space="preserve">EXPERIENCIA PROFESIONAL
</t>
    </r>
    <r>
      <rPr>
        <b/>
        <sz val="8"/>
        <rFont val="Arial"/>
        <family val="2"/>
      </rPr>
      <t>(INCLUYE EXPERIENCIA EN INVESTIGACIÓN Y PROYECCIÓN SOCIAL)</t>
    </r>
  </si>
  <si>
    <t>EXPERIENCIA DOCENTE (HASTA 10 PUNTOS)</t>
  </si>
  <si>
    <t>PRODUCCIÓN INTELECTUAL (HASTA 10 PUNTOS)</t>
  </si>
  <si>
    <t>LÍMITES DE LOS VALORES</t>
  </si>
  <si>
    <t>JURADO 1</t>
  </si>
  <si>
    <t>JURADO 2</t>
  </si>
  <si>
    <t>PUNTOS OBTENIDOS</t>
  </si>
  <si>
    <t>0   –   2</t>
  </si>
  <si>
    <t>0   –   5</t>
  </si>
  <si>
    <t>SUB TOTAL</t>
  </si>
  <si>
    <t>Plan de clase (diferencia entre saber hacer, saber valorar, ser, comprometerse y desempeñarse: conocimiento, objetivos, metodología, evaluación y recursos)</t>
  </si>
  <si>
    <t>Conocimiento e interacción entre el saber pedagógico-didático, a través de la comuncación adecuada y respetuosa</t>
  </si>
  <si>
    <t>Pertinencia de actividades evaluativas como proceso sistemático, continuo y permanente</t>
  </si>
  <si>
    <t>SUB-TOTAL</t>
  </si>
  <si>
    <t>RESULTADO FINAL</t>
  </si>
  <si>
    <t>PUNTAJE TOTAL</t>
  </si>
  <si>
    <t>EVALUACIÓN  DE LA HOJA DE VIDA (HASTA 40 PUNTOS)</t>
  </si>
  <si>
    <t>APELLIDO(S) Y NOMBRE(S)</t>
  </si>
  <si>
    <t>PERFIL PROFESIONAL</t>
  </si>
  <si>
    <t>PERFIL DE LA CONVOCATORIA AL QUE ASPIRA</t>
  </si>
  <si>
    <t>CUMPLIMIENTO DEL PERFIL Y DEMÁS REQUISITOS</t>
  </si>
  <si>
    <t>PUNTAJE</t>
  </si>
  <si>
    <t>OBSERVACIONES</t>
  </si>
  <si>
    <t>POSGRADO</t>
  </si>
  <si>
    <t>UNIVERSIDAD DEL TOLIMA - VICERRECTORÍA ACADÉMICA</t>
  </si>
  <si>
    <t>X</t>
  </si>
  <si>
    <t>UNIDAD ACADÉMICA</t>
  </si>
  <si>
    <t xml:space="preserve">GONZALEZ JARAMILLO JOSE MANUEL </t>
  </si>
  <si>
    <t xml:space="preserve">BUSTOS AVILA CAMILO ALEJANDRO </t>
  </si>
  <si>
    <t xml:space="preserve">PINILLA GUERRERO KHAREN VIVIANA </t>
  </si>
  <si>
    <t>CE-01-2021</t>
  </si>
  <si>
    <t>Contrato Prestación de servicios: Apoyar el Dpto de Geografía organización de eventos. 
XI Ciclo anual de conferencias de geografía
Apoyar el Dpto de Geografía organización de eventos. Congreso Internacional de Geografía 
(17-06-2013 - 26-09-2013)</t>
  </si>
  <si>
    <t>Fundación Universitaria Federal de Mato Grosso. Profesor Dedicación Exclusiva desde el 01-04-2014  31-03-2015. Constancia firmada el 03-03-2020</t>
  </si>
  <si>
    <t>Fundación Universitaria Federal de Mato Grosso. Profesor Dedicación Exclusiva desde el 04-02-2016. Constancia firmada el 03-03-2020</t>
  </si>
  <si>
    <t>U. Cundinamarca. Ocasional T. C. 11-02-2015 - 04-12-2015
U. Cundinamarca. Ocasional T. C. 17-02-2016 - 02-12-2017</t>
  </si>
  <si>
    <t>Bustos Ávila Camilo Alejandro</t>
  </si>
  <si>
    <t>Pinilla Guerrero Kharen Viviana</t>
  </si>
  <si>
    <t>González Jaramillo José Manuel</t>
  </si>
  <si>
    <t>Licenciado en Ciencias Sociales ó Profesional en Ciencias Sociales ó Geógrafo con aestría en Geografía ó en estudios territoriales o estudios polítcos ó Doctorado en el campo de las ciencias sociales. Con experiencia en docencia universitaria de mínimo 2 años, con experiencia investigativa y publicaciones en el área de la geografía.</t>
  </si>
  <si>
    <t>Facultad de Ciencias de la Educación</t>
  </si>
  <si>
    <t>DOCTOR EN CIENCIAS Y GEOGRAFIA HUMANA 
U. SAO PAULO 28/11/2012 (CONVALIDADO)</t>
  </si>
  <si>
    <t>HISTORIADOR 
U. PEDAGOGICA 31/03/2006</t>
  </si>
  <si>
    <t>Geógrafo Universidad Nacional 09/12/2004</t>
  </si>
  <si>
    <t>Doctor en Geografía Humana Universidad Sao Paulo 28/11/2012</t>
  </si>
  <si>
    <t>Artículos:
*Mapping the agrodiversity in Bogotá – the platform mapeo Agroecobogotá. International journal of design and nature and ecodynamics. ISSN: 1755-7445. Vol. 13 Núm. 4 (2018). Categoría A2. 4 autores= 2 puntos. 
* Capítulo de libro: El contra-mapeo de la diversidad agroecológica de Bogotá: la plataforma Agroecobogotá, dentro del libro: Alimentar las ciudades Territorios, actores, relaciones. ISBN 978-958-772-927-6.  Editorial: Fundación Universidad Externado de Colombia. Publicado: 2018-06-18. 20 autores= 0,5 puntos.
* Capítulo: Potencialidades territoriales del mapeo en tiempo real, dentro del libro: Construyendo territorios de paz entre el campo y la ciudad Agroecologías urbanas y circuitos agroalimentarios para la paz. ISBN 978-958-790-178-8. Editorial: Fundación Universidad Externado de Colombia. Publicado: 2019-08-26. 22 autores=0,45 puntos.
En el caso del capítulo: Análisis espacial de la inserción de las Tic en los desempeños por competencias de la educación pública de Bogotá (2007 al 2013), dentro del libro: Aprendizaje mediado por recursos digitales innovadores. ISBN 978-607-30-3694-8, no es posible asignar puntos, dado que no se adjunta el libro completo, ni la tabla de contenido, por lo que no se puede establecer el número de autores del libro y así no es posible asignar puntaje. 
Publicaciones en revistas no indexadas ni homologadas:
*Iniciativa de mapeo libre de experiencias de agricultura urbana en Bogotá y sus alrededores, “agroecobogota” (2014-2016). Revista de Geografia (Recife). ISSN: 2238-6211, 0104-5490. V. 34, No. 2, 2017. 1 autor= 0,5 puntos.
Relaciona trece ponencias, sin embargo, no adjunta las memorias de ninguno de los eventos, por lo que no cumple con la normatividad vigente (acuerdo 128 de 2021 del Consejo Académico y términos de referencia de la convocatoria): "Para el caso de las ponencias en eventos nacionales e internacionales es indispensable que se anexen la publicación de las memorias y el certificado de que fue ponente, sin esta información no es posible asignar puntaje por ponencias. En todo caso no se acepta como publicación de memorias la copia del CD de recopilación de memorias, ni la copia de las presentaciones en PowerPoint, sólo se reconocerán aquellas que efectivamente se encuentren publicadas como memorias del evento respectivo."</t>
  </si>
  <si>
    <t xml:space="preserve">Publicaciones en revistas no indexadas ni homologadas:
Santafé de Bogotá: Una mirada desde los protocolos de escribanos. Revista Americanía. ISSN: 2174-0178. Enero - junio de 2021 No 13. 1 autor= 0,5 puntos.
El libro Bases para la inclusión de la agricultura familiar en la subregión de Oriente Modelo de plan de abastecimiento alimentario, ISBN 978-958-8711-99-7, tiene fecha de publicación de 2015-11-30, registrada en la Cámara Colombiana del Libro-Agencia ISBN, por lo que está por fuera de la ventana de observación de 5 años, establecida para esta convocatoria
El libro Bases para la inclusión de la agricultura familiar en la subregión de Oriente Modelo de plan de abastecimiento alimentario, ISBN 978-958-8711-94-2, tiene fecha de publicación de 2015-11-30, registrada en la Cámara Colombiana del Libro-Agencia ISBN, por lo que está por fuera de la ventana de observación de 5 años, establecida para esta convocatoria. </t>
  </si>
  <si>
    <t>Geógrafa Universidad Nacional  6/04/2011</t>
  </si>
  <si>
    <t>Mg.. En Geografía Universidad Nacional  25/11/2019</t>
  </si>
  <si>
    <t>Historiador Universidad Pedagógica 31/03/2006</t>
  </si>
  <si>
    <t xml:space="preserve">Mg. en Geografía Syracuse University  21/12/2012 </t>
  </si>
  <si>
    <t>Unidad de Restitución de Tierras despojadas. Apoyo técnico a las direcciones de la Unidad Administrativa Especial de Restitución de Tierras Despojadas. 26-01-2021- 31-03-2021
Unidad de Restitución de Tierras despojadas. Apoyar el proceso de protección preventiva de derechos territoriales étnicos en la interpretación del RUDCA. 13-10-2020 - 31-12- 2020
Unidad de Restitución de Tierras despojadas. Apoyar el proceso de protección preventiva de derechos territoriales étnicos en la interpretación del RUDCA. 21-07-30-09-2020
Apoyar el proceso de protección preventiva de derechos territoriales étnicos en la interpretación del RUDCA. 2901-2020 -30-06-20202
Corporación para el Desarrollo del Norte amazonico -CDA-. 01-08-2019 -31-12-2019
IGAC. Orden de prestación de servios Estudios geográficos e históricos de los procesos de deslinde amojonamiento. 25-01-2018 - 24-08-2018
IGAC. Conceptualización teórica y metodológica construccion y edición de estudios geográficos básicos. 08-06-2017 - 22-12-2017
IGAC. Implementación de estandares de información geográfica. 29-01-2014 -13-12-2014
IGAC. Conceptualización e implementación de módulos de cartografía social. 04-06-2013 - 2012-2013
GEASCOL LTDA. 20-9-2012 - 20-02 - 2013
Asociación de Geógrafos UNAL. 04-03-2013 - 04-06-2013
UNAL. 07-09-2011 - 04-01-2012
UNAL. 22-02-2012 - 21- 07-2012
IGAC.  28005-2012 -28-02-2013
UNAL. 04-12-2009 - 04-07-2010
IGAC. 04-06-2013 -2012-2013</t>
  </si>
  <si>
    <t>Capítulo de libro: Reprodução crítica dos agrocombustíveis no Brasil e na Colômbia, dentro del libro: Tópicos em Ciências Sociais. ISBN: 978-65-86127-83-6. Daferand Consultoria Ltda. Publicado en 2020. 48 autores= 0,21 puntos.
Capítulo de libro: Semear a terra e plantar saberes: o trabalho de um coletivo agroecologico em Aquidauana-MS dentro del libro: Agroecologia em Foco. ISBN: 978-85-7042-072-5.  Publicado en 2019. Editora Poisson. 88 autores= 0,11 puntos.
Publicaciones en revistas no indexadas ni homologadas:
A importância da educação superior na definição da centralidade de Aquidauana (Mato grosso do sul/Brasil). Revista Eletrônica da Associação dos Geógrafos Brasileiros, Seção Três Lagoas. ISSN: 1808-2653.  v. 1, n. 32, 2020. 2 autores= 0,5 puntos.
La publicación del artículo "Construindo Espaços Agroecológicos em Aquidauana-MS" corresponde a las memorias de Agroecol 2018, realizado del 11 a 14 de noviembre de 2018, por lo que no puede ser puntuado como artículo. 
Relaciona tres ponencias, sin embargo, no adjunta las memorias de ninguno de los eventos, por lo que no cumple con la normatividad vigente (acuerdo 128 de 2021 del Consejo Académico y términos de referencia de la convocatoria): "Para el caso de las ponencias en eventos nacionales e internacionales es indispensable que se anexen la publicación de las memorias y el certificado de que fue ponente, sin esta información no es posible asignar puntaje por ponencias. En todo caso no se acepta como publicación de memorias la copia del CD de recopilación de memorias, ni la copia de las presentaciones en PowerPoint, sólo se reconocerán aquellas que efectivamente se encuentren publicadas como memorias del evento respectivo."</t>
  </si>
  <si>
    <t>UNAL. SEDE MEDELLÍN. Cátedra. 04-02-2016 - 28-05-2026. (4 horas semanales) (4*17) 
UNAL. SEDE MEDELLÍN. Cátedra. 01-08-2016 - 26-11-2026. (3 horas semanales) (3*17)
UNAL. SEDE MEDELLÍN. Cátedra. 01-02-2017 - 02-06-2027. (3 horas semanales) (4*19)
Universidad Pontificia Bolivariana. Medellín. Cátedra. Semestre 1. 2014
Universidad Pontificia Bolivariana. Medellín. Cátedra. Semestre 2. 2014
Universidad Pontificia Bolivariana. Medellín. Cátedra. Semestre 2. 2014
Universidad Pontificia Bolivariana. Medellín. Cátedra. Semestre 2. 2014
Universidad Pontificia Bolivariana. Medellín. Cátedra. Semestre 2. 2014
Universidad Pontificia Bolivariana. Medellín. Cátedra. Semestre 2. 2014
Universidad Pontificia Bolivariana. Medellín. Cátedra. Semestre 2. 2015
Universidad Pontificia Bolivariana. Medellín. Cátedra. Semestre 1. 2015
Universidad de Antioquia. Cátedra. 09-02-31-05-2017. 60 horas de docencia
Universidad de Antioquia. Cátedra. 10-08-30-11-2016. 60 horas de docencia
Universidad de Antioquia. Cátedra. 02-08-30-11-2016. 80 horas de docencia
U. Cundinamarca. Ocasional T. C. 11-02-2015 - 04-12-2015
U. Cundinamarca. Ocasional T. C. 17-02-2016 - 02-12-2017</t>
  </si>
  <si>
    <t>GEÓGRAFA
 U. NACIONAL 6/04/2011</t>
  </si>
  <si>
    <t>MÁGISTER EN GEOGRAFÍA 
U. NACIONAL  25/11/2019</t>
  </si>
  <si>
    <t>GEÓGRAFO 
U. NACIONAL 09/12/2004</t>
  </si>
  <si>
    <t xml:space="preserve">MÁGISTER EN GEOGRAFÍA
SYRACUSE UNIVERSITY 21/12/2012 </t>
  </si>
  <si>
    <t>PROPUESTA DE INVESTIGACIÓN 
(HASTA 30 PUNTOS)</t>
  </si>
  <si>
    <r>
      <t xml:space="preserve">Título. </t>
    </r>
    <r>
      <rPr>
        <sz val="10"/>
        <rFont val="Arial"/>
        <family val="2"/>
      </rPr>
      <t>¿Es pertinente con el contenido del proyecto?</t>
    </r>
  </si>
  <si>
    <r>
      <rPr>
        <b/>
        <sz val="10"/>
        <rFont val="Arial"/>
        <family val="2"/>
      </rPr>
      <t>Resumen.</t>
    </r>
    <r>
      <rPr>
        <sz val="10"/>
        <rFont val="Arial"/>
        <family val="2"/>
      </rPr>
      <t xml:space="preserve"> ¿Describe brevemente el proyecto?</t>
    </r>
  </si>
  <si>
    <r>
      <t xml:space="preserve">Planteamiento del problema y justificación. </t>
    </r>
    <r>
      <rPr>
        <sz val="10"/>
        <rFont val="Arial"/>
        <family val="2"/>
      </rPr>
      <t>¿Está bien planteado el problema?, ¿Es clara su justificación desde el punto de vista académico y social?</t>
    </r>
  </si>
  <si>
    <r>
      <t>Marco Teórico y Antecedentes.</t>
    </r>
    <r>
      <rPr>
        <sz val="10"/>
        <rFont val="Arial"/>
        <family val="2"/>
      </rPr>
      <t xml:space="preserve"> ¿Son coherentes respecto al problema?, ¿Es clara la perspectiva teórica?, ¿Las referencias son pertinentes?</t>
    </r>
  </si>
  <si>
    <r>
      <t xml:space="preserve">Objetivos. </t>
    </r>
    <r>
      <rPr>
        <sz val="10"/>
        <rFont val="Arial"/>
        <family val="2"/>
      </rPr>
      <t>¿Tienen relación con el objeto de estudio?, ¿Son viables?, ¿Son claros y concretos?</t>
    </r>
  </si>
  <si>
    <r>
      <t xml:space="preserve">Resultados esperados. </t>
    </r>
    <r>
      <rPr>
        <sz val="10"/>
        <rFont val="Arial"/>
        <family val="2"/>
      </rPr>
      <t xml:space="preserve"> ¿Los resultados presentados tienen impacto de carácter académico, económico, y social en el ámbito regional, nacional e internacional?</t>
    </r>
  </si>
  <si>
    <r>
      <t xml:space="preserve">Metodología. </t>
    </r>
    <r>
      <rPr>
        <sz val="10"/>
        <rFont val="Arial"/>
        <family val="2"/>
      </rPr>
      <t>¿Es acorde al cumplimiento de los objetivos?, ¿El tratamiento estadístico es claro y adecuado metodológicamente, en caso de ser requerido?</t>
    </r>
  </si>
  <si>
    <t>0   –   6</t>
  </si>
  <si>
    <t>DISERTACIÓN ORAL - COMPTENCIA ACADÉMICA Y PEDAGÓGICA
(HASTA 30 PUNTOS)</t>
  </si>
  <si>
    <t>0   a   10</t>
  </si>
  <si>
    <t>PROPUESTA DE INVESTIGACIÓN-CREACIÓN (MÁXIMO HASTA 30 PUNTOS)</t>
  </si>
  <si>
    <t>TOTAL PUNTOS PROPUESTA DE INVESTIGACIÓN-CREACIÓN</t>
  </si>
  <si>
    <t xml:space="preserve">TOTAL PROPUESTA DE INVESTIGACIÓN-CREACIÓN </t>
  </si>
  <si>
    <t>TOTAL DISERTACIÓN ORAL - COMPTENCIA ACADÉMICA Y PEDAGÓGICA</t>
  </si>
  <si>
    <t>PRESENTÓ PRUEBA PSICOTÉCNICA</t>
  </si>
  <si>
    <t xml:space="preserve">PRESELECCIONADO: </t>
  </si>
  <si>
    <t>3.0</t>
  </si>
  <si>
    <t>SI    X</t>
  </si>
  <si>
    <t>SI   X</t>
  </si>
  <si>
    <t>NO ELEGIBLE</t>
  </si>
  <si>
    <t>EVALUACIÓN DE LAS PRUEBAS ACADÉMICAS Y SUSTENTACIÓN PROPUESTAS
DE LOS ASPIRANTES AL CÓDIGO DE CONCURSO CE-01-2021</t>
  </si>
  <si>
    <t>GANADOR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</si>
</sst>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_(* #,##0_);_(* \(#,##0\);_(* &quot;-&quot;_);_(@_)"/>
  </numFmts>
  <fonts count="28" x14ac:knownFonts="1">
    <font>
      <sz val="11"/>
      <color theme="1"/>
      <name val="Calibri"/>
      <family val="2"/>
      <scheme val="minor"/>
    </font>
    <font>
      <sz val="10"/>
      <color theme="1"/>
      <name val="Arial"/>
      <family val="2"/>
    </font>
    <font>
      <b/>
      <sz val="14"/>
      <color rgb="FF000000"/>
      <name val="Calibri"/>
      <family val="2"/>
    </font>
    <font>
      <b/>
      <sz val="16"/>
      <color rgb="FF000000"/>
      <name val="Calibri"/>
      <family val="2"/>
    </font>
    <font>
      <sz val="11"/>
      <color theme="1"/>
      <name val="Calibri"/>
      <family val="2"/>
    </font>
    <font>
      <b/>
      <sz val="16"/>
      <name val="Calibri"/>
      <family val="2"/>
    </font>
    <font>
      <sz val="11"/>
      <name val="Calibri"/>
      <family val="2"/>
    </font>
    <font>
      <sz val="10"/>
      <name val="Arial"/>
      <family val="2"/>
    </font>
    <font>
      <b/>
      <sz val="12"/>
      <name val="Arial"/>
      <family val="2"/>
    </font>
    <font>
      <b/>
      <sz val="10"/>
      <name val="Arial"/>
      <family val="2"/>
    </font>
    <font>
      <b/>
      <sz val="20"/>
      <name val="Arial"/>
      <family val="2"/>
    </font>
    <font>
      <b/>
      <sz val="16"/>
      <name val="Arial"/>
      <family val="2"/>
    </font>
    <font>
      <b/>
      <sz val="7"/>
      <name val="Arial"/>
      <family val="2"/>
    </font>
    <font>
      <b/>
      <sz val="14"/>
      <name val="Arial"/>
      <family val="2"/>
    </font>
    <font>
      <b/>
      <sz val="18"/>
      <name val="Arial"/>
      <family val="2"/>
    </font>
    <font>
      <b/>
      <sz val="8"/>
      <name val="Arial"/>
      <family val="2"/>
    </font>
    <font>
      <sz val="11"/>
      <color theme="1"/>
      <name val="Calibri"/>
      <family val="2"/>
      <scheme val="minor"/>
    </font>
    <font>
      <b/>
      <sz val="12"/>
      <color theme="1"/>
      <name val="Calibri"/>
      <family val="2"/>
      <scheme val="minor"/>
    </font>
    <font>
      <sz val="12"/>
      <color theme="1"/>
      <name val="Calibri"/>
      <family val="2"/>
      <scheme val="minor"/>
    </font>
    <font>
      <b/>
      <sz val="10"/>
      <color theme="1"/>
      <name val="Calibri"/>
      <family val="2"/>
      <scheme val="minor"/>
    </font>
    <font>
      <b/>
      <sz val="10"/>
      <color theme="1"/>
      <name val="Arial"/>
      <family val="2"/>
    </font>
    <font>
      <sz val="11"/>
      <name val="Calibri"/>
      <family val="2"/>
      <scheme val="minor"/>
    </font>
    <font>
      <b/>
      <sz val="9"/>
      <name val="Arial"/>
      <family val="2"/>
    </font>
    <font>
      <b/>
      <sz val="13"/>
      <name val="Arial"/>
      <family val="2"/>
    </font>
    <font>
      <b/>
      <sz val="22"/>
      <name val="Arial"/>
      <family val="2"/>
    </font>
    <font>
      <b/>
      <sz val="16"/>
      <color theme="1"/>
      <name val="Arial"/>
      <family val="2"/>
    </font>
    <font>
      <b/>
      <sz val="24"/>
      <color theme="1"/>
      <name val="Arial"/>
      <family val="2"/>
    </font>
    <font>
      <b/>
      <sz val="22"/>
      <color theme="1"/>
      <name val="Calibri"/>
      <family val="2"/>
      <scheme val="minor"/>
    </font>
  </fonts>
  <fills count="6">
    <fill>
      <patternFill patternType="none"/>
    </fill>
    <fill>
      <patternFill patternType="gray125"/>
    </fill>
    <fill>
      <patternFill patternType="solid">
        <fgColor theme="0"/>
        <bgColor indexed="64"/>
      </patternFill>
    </fill>
    <fill>
      <patternFill patternType="gray0625">
        <fgColor rgb="FF000000"/>
        <bgColor rgb="FFFFFFFF"/>
      </patternFill>
    </fill>
    <fill>
      <patternFill patternType="solid">
        <fgColor rgb="FF808080"/>
        <bgColor rgb="FF000000"/>
      </patternFill>
    </fill>
    <fill>
      <patternFill patternType="solid">
        <fgColor theme="0" tint="-0.34998626667073579"/>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double">
        <color indexed="64"/>
      </left>
      <right style="medium">
        <color indexed="64"/>
      </right>
      <top style="double">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uble">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diagonal/>
    </border>
    <border>
      <left/>
      <right/>
      <top style="thin">
        <color indexed="64"/>
      </top>
      <bottom/>
      <diagonal/>
    </border>
    <border>
      <left/>
      <right style="double">
        <color indexed="64"/>
      </right>
      <top style="thin">
        <color indexed="64"/>
      </top>
      <bottom/>
      <diagonal/>
    </border>
    <border>
      <left/>
      <right style="double">
        <color indexed="64"/>
      </right>
      <top style="medium">
        <color indexed="64"/>
      </top>
      <bottom style="medium">
        <color indexed="64"/>
      </bottom>
      <diagonal/>
    </border>
    <border>
      <left/>
      <right style="double">
        <color indexed="64"/>
      </right>
      <top/>
      <bottom style="medium">
        <color indexed="64"/>
      </bottom>
      <diagonal/>
    </border>
    <border>
      <left style="double">
        <color indexed="64"/>
      </left>
      <right style="medium">
        <color indexed="64"/>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5">
    <xf numFmtId="0" fontId="0" fillId="0" borderId="0"/>
    <xf numFmtId="0" fontId="7" fillId="0" borderId="0"/>
    <xf numFmtId="164" fontId="7" fillId="0" borderId="0" applyFont="0" applyFill="0" applyBorder="0" applyAlignment="0" applyProtection="0"/>
    <xf numFmtId="0" fontId="7" fillId="0" borderId="0"/>
    <xf numFmtId="41" fontId="16" fillId="0" borderId="0" applyFont="0" applyFill="0" applyBorder="0" applyAlignment="0" applyProtection="0"/>
  </cellStyleXfs>
  <cellXfs count="241">
    <xf numFmtId="0" fontId="0" fillId="0" borderId="0" xfId="0"/>
    <xf numFmtId="0" fontId="4" fillId="0" borderId="0" xfId="0" applyFont="1"/>
    <xf numFmtId="0" fontId="6" fillId="0" borderId="0" xfId="0" applyFont="1"/>
    <xf numFmtId="4" fontId="7" fillId="0" borderId="0" xfId="1" applyNumberFormat="1" applyAlignment="1">
      <alignment vertical="center"/>
    </xf>
    <xf numFmtId="3" fontId="8" fillId="0" borderId="11" xfId="1" applyNumberFormat="1" applyFont="1" applyBorder="1" applyAlignment="1">
      <alignment horizontal="left" vertical="center"/>
    </xf>
    <xf numFmtId="4" fontId="8" fillId="0" borderId="12" xfId="1" applyNumberFormat="1" applyFont="1" applyBorder="1" applyAlignment="1">
      <alignment horizontal="left" vertical="center"/>
    </xf>
    <xf numFmtId="4" fontId="9" fillId="0" borderId="12" xfId="1" applyNumberFormat="1" applyFont="1" applyBorder="1" applyAlignment="1">
      <alignment horizontal="center" vertical="center"/>
    </xf>
    <xf numFmtId="4" fontId="9" fillId="0" borderId="13" xfId="1" applyNumberFormat="1" applyFont="1" applyBorder="1" applyAlignment="1">
      <alignment horizontal="center" vertical="center"/>
    </xf>
    <xf numFmtId="4" fontId="7" fillId="0" borderId="29" xfId="2" applyNumberFormat="1" applyFont="1" applyFill="1" applyBorder="1" applyAlignment="1" applyProtection="1">
      <alignment horizontal="center" vertical="center" wrapText="1"/>
    </xf>
    <xf numFmtId="4" fontId="7" fillId="0" borderId="30" xfId="2" applyNumberFormat="1" applyFont="1" applyFill="1" applyBorder="1" applyAlignment="1" applyProtection="1">
      <alignment horizontal="center" vertical="center" wrapText="1"/>
    </xf>
    <xf numFmtId="4" fontId="7" fillId="0" borderId="0" xfId="2" applyNumberFormat="1" applyFont="1" applyFill="1" applyBorder="1" applyAlignment="1" applyProtection="1">
      <alignment horizontal="center" vertical="center" wrapText="1"/>
    </xf>
    <xf numFmtId="4" fontId="11" fillId="0" borderId="31" xfId="2" applyNumberFormat="1" applyFont="1" applyFill="1" applyBorder="1" applyAlignment="1" applyProtection="1">
      <alignment horizontal="center" vertical="center" wrapText="1"/>
    </xf>
    <xf numFmtId="3" fontId="12" fillId="0" borderId="9" xfId="1" applyNumberFormat="1" applyFont="1" applyBorder="1" applyAlignment="1">
      <alignment vertical="center"/>
    </xf>
    <xf numFmtId="4" fontId="7" fillId="0" borderId="10" xfId="1" applyNumberFormat="1" applyBorder="1" applyAlignment="1">
      <alignment vertical="center"/>
    </xf>
    <xf numFmtId="4" fontId="8" fillId="0" borderId="32" xfId="1" applyNumberFormat="1" applyFont="1" applyBorder="1" applyAlignment="1">
      <alignment horizontal="center" vertical="center"/>
    </xf>
    <xf numFmtId="4" fontId="7" fillId="0" borderId="33" xfId="1" applyNumberFormat="1" applyBorder="1" applyAlignment="1">
      <alignment horizontal="center" vertical="center"/>
    </xf>
    <xf numFmtId="4" fontId="7" fillId="0" borderId="9" xfId="1" applyNumberFormat="1" applyBorder="1" applyAlignment="1">
      <alignment horizontal="center" vertical="center"/>
    </xf>
    <xf numFmtId="4" fontId="9" fillId="0" borderId="32" xfId="1" applyNumberFormat="1" applyFont="1" applyBorder="1" applyAlignment="1" applyProtection="1">
      <alignment horizontal="center" vertical="center"/>
      <protection locked="0"/>
    </xf>
    <xf numFmtId="3" fontId="9" fillId="0" borderId="9" xfId="1" applyNumberFormat="1" applyFont="1" applyBorder="1" applyAlignment="1">
      <alignment vertical="center"/>
    </xf>
    <xf numFmtId="0" fontId="7" fillId="0" borderId="0" xfId="1"/>
    <xf numFmtId="4" fontId="9" fillId="0" borderId="10" xfId="1" applyNumberFormat="1" applyFont="1" applyBorder="1" applyAlignment="1" applyProtection="1">
      <alignment horizontal="center" vertical="center"/>
      <protection locked="0"/>
    </xf>
    <xf numFmtId="4" fontId="7" fillId="0" borderId="14" xfId="1" applyNumberFormat="1" applyBorder="1" applyAlignment="1" applyProtection="1">
      <alignment horizontal="justify" vertical="center"/>
      <protection locked="0"/>
    </xf>
    <xf numFmtId="4" fontId="8" fillId="0" borderId="9" xfId="1" applyNumberFormat="1" applyFont="1" applyBorder="1" applyAlignment="1">
      <alignment horizontal="left" vertical="center" wrapText="1"/>
    </xf>
    <xf numFmtId="4" fontId="8" fillId="0" borderId="0" xfId="1" applyNumberFormat="1" applyFont="1" applyAlignment="1">
      <alignment horizontal="left" vertical="center" wrapText="1"/>
    </xf>
    <xf numFmtId="4" fontId="7" fillId="0" borderId="0" xfId="1" applyNumberFormat="1" applyAlignment="1">
      <alignment horizontal="center" vertical="center"/>
    </xf>
    <xf numFmtId="4" fontId="7" fillId="0" borderId="0" xfId="1" applyNumberFormat="1" applyAlignment="1">
      <alignment horizontal="justify" vertical="center" wrapText="1"/>
    </xf>
    <xf numFmtId="4" fontId="9" fillId="0" borderId="10" xfId="1" applyNumberFormat="1" applyFont="1" applyBorder="1" applyAlignment="1">
      <alignment horizontal="center" vertical="center"/>
    </xf>
    <xf numFmtId="4" fontId="9" fillId="0" borderId="34" xfId="1" applyNumberFormat="1" applyFont="1" applyBorder="1" applyAlignment="1">
      <alignment horizontal="center" vertical="center" wrapText="1"/>
    </xf>
    <xf numFmtId="3" fontId="13" fillId="0" borderId="9" xfId="1" applyNumberFormat="1" applyFont="1" applyBorder="1" applyAlignment="1">
      <alignment horizontal="center" vertical="center"/>
    </xf>
    <xf numFmtId="3" fontId="13" fillId="0" borderId="0" xfId="1" applyNumberFormat="1" applyFont="1" applyAlignment="1">
      <alignment horizontal="center" vertical="center"/>
    </xf>
    <xf numFmtId="3" fontId="9" fillId="0" borderId="9" xfId="1" applyNumberFormat="1" applyFont="1" applyBorder="1" applyAlignment="1">
      <alignment horizontal="center" vertical="center"/>
    </xf>
    <xf numFmtId="4" fontId="9" fillId="0" borderId="0" xfId="1" applyNumberFormat="1" applyFont="1" applyAlignment="1">
      <alignment horizontal="center" vertical="center"/>
    </xf>
    <xf numFmtId="3" fontId="7" fillId="0" borderId="9" xfId="1" applyNumberFormat="1" applyBorder="1" applyAlignment="1">
      <alignment vertical="center"/>
    </xf>
    <xf numFmtId="4" fontId="9" fillId="0" borderId="10" xfId="1" applyNumberFormat="1" applyFont="1" applyBorder="1" applyAlignment="1">
      <alignment vertical="center"/>
    </xf>
    <xf numFmtId="4" fontId="7" fillId="0" borderId="12" xfId="1" applyNumberFormat="1" applyBorder="1" applyAlignment="1">
      <alignment vertical="center"/>
    </xf>
    <xf numFmtId="4" fontId="14" fillId="4" borderId="38" xfId="1" applyNumberFormat="1" applyFont="1" applyFill="1" applyBorder="1" applyAlignment="1">
      <alignment horizontal="center" vertical="center"/>
    </xf>
    <xf numFmtId="4" fontId="7" fillId="0" borderId="28" xfId="2" applyNumberFormat="1" applyFont="1" applyFill="1" applyBorder="1" applyAlignment="1" applyProtection="1">
      <alignment horizontal="center" vertical="center" wrapText="1"/>
    </xf>
    <xf numFmtId="4" fontId="7" fillId="0" borderId="27" xfId="2" applyNumberFormat="1" applyFont="1" applyFill="1" applyBorder="1" applyAlignment="1" applyProtection="1">
      <alignment horizontal="center" vertical="center" wrapText="1"/>
    </xf>
    <xf numFmtId="4" fontId="7" fillId="0" borderId="14" xfId="1" applyNumberFormat="1" applyBorder="1" applyAlignment="1" applyProtection="1">
      <alignment horizontal="justify" vertical="center" wrapText="1"/>
      <protection locked="0"/>
    </xf>
    <xf numFmtId="4" fontId="9" fillId="0" borderId="15" xfId="1" applyNumberFormat="1" applyFont="1" applyBorder="1" applyAlignment="1">
      <alignment horizontal="center" vertical="center" wrapText="1"/>
    </xf>
    <xf numFmtId="4" fontId="9" fillId="0" borderId="22" xfId="1" applyNumberFormat="1" applyFont="1" applyBorder="1" applyAlignment="1">
      <alignment horizontal="center" vertical="center" wrapText="1"/>
    </xf>
    <xf numFmtId="0" fontId="18" fillId="0" borderId="0" xfId="0" applyFont="1"/>
    <xf numFmtId="0" fontId="18" fillId="0" borderId="12" xfId="0" applyFont="1" applyBorder="1" applyAlignment="1">
      <alignment horizontal="center"/>
    </xf>
    <xf numFmtId="0" fontId="18" fillId="0" borderId="0" xfId="0" applyFont="1" applyFill="1"/>
    <xf numFmtId="0" fontId="17" fillId="0" borderId="0" xfId="0" applyFont="1"/>
    <xf numFmtId="4" fontId="9" fillId="0" borderId="32" xfId="4" applyNumberFormat="1" applyFont="1" applyFill="1" applyBorder="1" applyAlignment="1" applyProtection="1">
      <alignment horizontal="center" vertical="center"/>
      <protection locked="0"/>
    </xf>
    <xf numFmtId="4" fontId="9" fillId="0" borderId="32" xfId="1" applyNumberFormat="1" applyFont="1" applyBorder="1" applyAlignment="1" applyProtection="1">
      <alignment horizontal="center" vertical="center" wrapText="1"/>
      <protection locked="0"/>
    </xf>
    <xf numFmtId="0" fontId="1" fillId="0" borderId="1" xfId="0" applyFont="1" applyFill="1" applyBorder="1" applyAlignment="1">
      <alignment vertical="center" wrapText="1"/>
    </xf>
    <xf numFmtId="0" fontId="9" fillId="5" borderId="2" xfId="3" applyFont="1" applyFill="1" applyBorder="1" applyAlignment="1">
      <alignment horizontal="center" vertical="center" wrapText="1"/>
    </xf>
    <xf numFmtId="2" fontId="9" fillId="0" borderId="1" xfId="3" applyNumberFormat="1" applyFont="1" applyFill="1" applyBorder="1" applyAlignment="1">
      <alignment horizontal="center" vertical="center" wrapText="1"/>
    </xf>
    <xf numFmtId="0" fontId="17" fillId="0" borderId="12" xfId="0" applyFont="1" applyBorder="1" applyAlignment="1">
      <alignment horizontal="center"/>
    </xf>
    <xf numFmtId="0" fontId="20" fillId="0" borderId="1" xfId="0" applyFont="1" applyFill="1" applyBorder="1" applyAlignment="1">
      <alignment horizontal="center" vertical="center"/>
    </xf>
    <xf numFmtId="0" fontId="18" fillId="0" borderId="0" xfId="0" applyFont="1" applyFill="1" applyAlignment="1">
      <alignment horizontal="center" vertical="center"/>
    </xf>
    <xf numFmtId="4" fontId="9" fillId="0" borderId="0" xfId="1" applyNumberFormat="1" applyFont="1" applyAlignment="1">
      <alignment horizontal="center" vertical="center" wrapText="1"/>
    </xf>
    <xf numFmtId="0" fontId="21" fillId="0" borderId="0" xfId="0" applyFont="1"/>
    <xf numFmtId="4" fontId="9" fillId="0" borderId="42" xfId="1" applyNumberFormat="1" applyFont="1" applyBorder="1" applyAlignment="1">
      <alignment horizontal="center" vertical="center" wrapText="1"/>
    </xf>
    <xf numFmtId="4" fontId="9" fillId="0" borderId="1" xfId="1" applyNumberFormat="1" applyFont="1" applyBorder="1" applyAlignment="1" applyProtection="1">
      <alignment horizontal="center" vertical="center"/>
      <protection locked="0"/>
    </xf>
    <xf numFmtId="4" fontId="8" fillId="0" borderId="0" xfId="1" applyNumberFormat="1" applyFont="1" applyAlignment="1">
      <alignment horizontal="center" vertical="center"/>
    </xf>
    <xf numFmtId="4" fontId="8" fillId="0" borderId="47" xfId="1" applyNumberFormat="1" applyFont="1" applyBorder="1" applyAlignment="1">
      <alignment horizontal="center" vertical="center"/>
    </xf>
    <xf numFmtId="4" fontId="13" fillId="0" borderId="34" xfId="1" applyNumberFormat="1" applyFont="1" applyBorder="1" applyAlignment="1">
      <alignment horizontal="center" vertical="center"/>
    </xf>
    <xf numFmtId="4" fontId="22" fillId="0" borderId="42" xfId="1" applyNumberFormat="1" applyFont="1" applyBorder="1" applyAlignment="1">
      <alignment horizontal="center" vertical="center" wrapText="1"/>
    </xf>
    <xf numFmtId="4" fontId="9" fillId="0" borderId="0" xfId="1" applyNumberFormat="1" applyFont="1" applyAlignment="1" applyProtection="1">
      <alignment horizontal="center" vertical="center" wrapText="1"/>
      <protection locked="0"/>
    </xf>
    <xf numFmtId="4" fontId="9" fillId="0" borderId="48" xfId="1" applyNumberFormat="1" applyFont="1" applyBorder="1" applyAlignment="1">
      <alignment horizontal="center" vertical="center" wrapText="1"/>
    </xf>
    <xf numFmtId="4" fontId="8" fillId="0" borderId="52" xfId="1" applyNumberFormat="1" applyFont="1" applyBorder="1" applyAlignment="1">
      <alignment horizontal="center" vertical="center"/>
    </xf>
    <xf numFmtId="4" fontId="9" fillId="0" borderId="33" xfId="1" applyNumberFormat="1" applyFont="1" applyBorder="1" applyAlignment="1" applyProtection="1">
      <alignment horizontal="center" vertical="center" wrapText="1"/>
      <protection locked="0"/>
    </xf>
    <xf numFmtId="4" fontId="9" fillId="0" borderId="53" xfId="1" applyNumberFormat="1" applyFont="1" applyBorder="1" applyAlignment="1">
      <alignment horizontal="center" vertical="center"/>
    </xf>
    <xf numFmtId="4" fontId="8" fillId="0" borderId="55" xfId="1" applyNumberFormat="1" applyFont="1" applyBorder="1" applyAlignment="1">
      <alignment horizontal="center" vertical="center"/>
    </xf>
    <xf numFmtId="4" fontId="9" fillId="0" borderId="56" xfId="1" applyNumberFormat="1" applyFont="1" applyBorder="1" applyAlignment="1" applyProtection="1">
      <alignment horizontal="center" vertical="center" wrapText="1"/>
      <protection locked="0"/>
    </xf>
    <xf numFmtId="4" fontId="8" fillId="0" borderId="58" xfId="1" applyNumberFormat="1" applyFont="1" applyBorder="1" applyAlignment="1">
      <alignment horizontal="center" vertical="center"/>
    </xf>
    <xf numFmtId="4" fontId="9" fillId="0" borderId="58" xfId="1" applyNumberFormat="1" applyFont="1" applyBorder="1" applyAlignment="1" applyProtection="1">
      <alignment horizontal="center" vertical="center" wrapText="1"/>
      <protection locked="0"/>
    </xf>
    <xf numFmtId="3" fontId="7" fillId="0" borderId="9" xfId="1" applyNumberFormat="1" applyFont="1" applyBorder="1" applyAlignment="1">
      <alignment vertical="center"/>
    </xf>
    <xf numFmtId="4" fontId="7" fillId="0" borderId="0" xfId="1" applyNumberFormat="1" applyFont="1" applyAlignment="1">
      <alignment vertical="center"/>
    </xf>
    <xf numFmtId="4" fontId="7" fillId="0" borderId="10" xfId="1" applyNumberFormat="1" applyFont="1" applyBorder="1" applyAlignment="1">
      <alignment vertical="center"/>
    </xf>
    <xf numFmtId="3" fontId="9" fillId="0" borderId="43" xfId="1" applyNumberFormat="1" applyFont="1" applyBorder="1" applyAlignment="1">
      <alignment horizontal="center" vertical="center"/>
    </xf>
    <xf numFmtId="0" fontId="22" fillId="0" borderId="1" xfId="0" applyFont="1" applyBorder="1" applyAlignment="1">
      <alignment horizontal="center" vertical="center" wrapText="1"/>
    </xf>
    <xf numFmtId="3" fontId="9" fillId="0" borderId="44" xfId="1" applyNumberFormat="1" applyFont="1" applyBorder="1" applyAlignment="1">
      <alignment horizontal="center" vertical="center"/>
    </xf>
    <xf numFmtId="3" fontId="9" fillId="0" borderId="49" xfId="1" applyNumberFormat="1" applyFont="1" applyBorder="1" applyAlignment="1">
      <alignment horizontal="center" vertical="center"/>
    </xf>
    <xf numFmtId="4" fontId="13" fillId="0" borderId="0" xfId="1" applyNumberFormat="1" applyFont="1" applyAlignment="1">
      <alignment horizontal="left" vertical="center"/>
    </xf>
    <xf numFmtId="4" fontId="13" fillId="0" borderId="47" xfId="1" applyNumberFormat="1" applyFont="1" applyBorder="1" applyAlignment="1">
      <alignment horizontal="center" vertical="center"/>
    </xf>
    <xf numFmtId="4" fontId="13" fillId="0" borderId="62" xfId="1" applyNumberFormat="1" applyFont="1" applyBorder="1" applyAlignment="1">
      <alignment horizontal="center" vertical="center"/>
    </xf>
    <xf numFmtId="4" fontId="13" fillId="0" borderId="66" xfId="1" applyNumberFormat="1" applyFont="1" applyBorder="1" applyAlignment="1">
      <alignment horizontal="center" vertical="center"/>
    </xf>
    <xf numFmtId="4" fontId="13" fillId="0" borderId="67" xfId="1" applyNumberFormat="1" applyFont="1" applyBorder="1" applyAlignment="1">
      <alignment horizontal="center" vertical="center"/>
    </xf>
    <xf numFmtId="4" fontId="11" fillId="0" borderId="12" xfId="1" applyNumberFormat="1" applyFont="1" applyBorder="1" applyAlignment="1">
      <alignment horizontal="center" vertical="center"/>
    </xf>
    <xf numFmtId="4" fontId="11" fillId="0" borderId="12" xfId="1" applyNumberFormat="1" applyFont="1" applyBorder="1" applyAlignment="1">
      <alignment horizontal="left" vertical="center"/>
    </xf>
    <xf numFmtId="4" fontId="11" fillId="0" borderId="71" xfId="2" applyNumberFormat="1" applyFont="1" applyFill="1" applyBorder="1" applyAlignment="1" applyProtection="1">
      <alignment horizontal="center" vertical="center"/>
    </xf>
    <xf numFmtId="4" fontId="11" fillId="0" borderId="38" xfId="2" applyNumberFormat="1" applyFont="1" applyFill="1" applyBorder="1" applyAlignment="1" applyProtection="1">
      <alignment horizontal="center" vertical="center"/>
    </xf>
    <xf numFmtId="4" fontId="9" fillId="0" borderId="0" xfId="1" applyNumberFormat="1" applyFont="1" applyBorder="1" applyAlignment="1">
      <alignment horizontal="center" vertical="center" wrapText="1"/>
    </xf>
    <xf numFmtId="4" fontId="9" fillId="0" borderId="0" xfId="1" applyNumberFormat="1" applyFont="1" applyBorder="1" applyAlignment="1" applyProtection="1">
      <alignment horizontal="center" vertical="center"/>
      <protection locked="0"/>
    </xf>
    <xf numFmtId="4" fontId="8" fillId="0" borderId="0" xfId="1" applyNumberFormat="1" applyFont="1" applyBorder="1" applyAlignment="1" applyProtection="1">
      <alignment horizontal="center" vertical="center"/>
      <protection locked="0"/>
    </xf>
    <xf numFmtId="4" fontId="13" fillId="0" borderId="0" xfId="1" applyNumberFormat="1" applyFont="1" applyBorder="1" applyAlignment="1">
      <alignment vertical="center" wrapText="1"/>
    </xf>
    <xf numFmtId="4" fontId="22" fillId="0" borderId="1" xfId="1" applyNumberFormat="1" applyFont="1" applyBorder="1" applyAlignment="1">
      <alignment horizontal="center" vertical="center" wrapText="1"/>
    </xf>
    <xf numFmtId="4" fontId="9" fillId="0" borderId="1" xfId="1" applyNumberFormat="1" applyFont="1" applyBorder="1" applyAlignment="1">
      <alignment horizontal="center" vertical="center" wrapText="1"/>
    </xf>
    <xf numFmtId="3" fontId="9" fillId="0" borderId="1" xfId="1" applyNumberFormat="1" applyFont="1" applyBorder="1" applyAlignment="1">
      <alignment horizontal="center" vertical="center"/>
    </xf>
    <xf numFmtId="4" fontId="13" fillId="0" borderId="72" xfId="1" applyNumberFormat="1" applyFont="1" applyBorder="1" applyAlignment="1">
      <alignment horizontal="center" vertical="center"/>
    </xf>
    <xf numFmtId="4" fontId="9" fillId="0" borderId="1" xfId="1" applyNumberFormat="1" applyFont="1" applyBorder="1" applyAlignment="1">
      <alignment horizontal="center" vertical="center"/>
    </xf>
    <xf numFmtId="4" fontId="8" fillId="0" borderId="2" xfId="1" applyNumberFormat="1" applyFont="1" applyBorder="1" applyAlignment="1" applyProtection="1">
      <alignment horizontal="center" vertical="center"/>
      <protection locked="0"/>
    </xf>
    <xf numFmtId="4" fontId="13" fillId="0" borderId="68" xfId="1" applyNumberFormat="1" applyFont="1" applyBorder="1" applyAlignment="1">
      <alignment vertical="center"/>
    </xf>
    <xf numFmtId="4" fontId="13" fillId="0" borderId="69" xfId="1" applyNumberFormat="1" applyFont="1" applyBorder="1" applyAlignment="1">
      <alignment vertical="center"/>
    </xf>
    <xf numFmtId="4" fontId="8" fillId="0" borderId="0" xfId="1" applyNumberFormat="1" applyFont="1" applyBorder="1" applyAlignment="1">
      <alignment vertical="center" wrapText="1"/>
    </xf>
    <xf numFmtId="4" fontId="9" fillId="0" borderId="1" xfId="1" applyNumberFormat="1" applyFont="1" applyBorder="1" applyAlignment="1" applyProtection="1">
      <alignment horizontal="center" vertical="center" wrapText="1"/>
      <protection locked="0"/>
    </xf>
    <xf numFmtId="0" fontId="9" fillId="5" borderId="1" xfId="3" applyFont="1" applyFill="1" applyBorder="1" applyAlignment="1">
      <alignment horizontal="center" vertical="center" wrapText="1"/>
    </xf>
    <xf numFmtId="0" fontId="9" fillId="0" borderId="1" xfId="3" applyFont="1" applyFill="1" applyBorder="1" applyAlignment="1">
      <alignment horizontal="center" vertical="center" wrapText="1"/>
    </xf>
    <xf numFmtId="4" fontId="20" fillId="0" borderId="1" xfId="0" applyNumberFormat="1" applyFont="1" applyFill="1" applyBorder="1" applyAlignment="1">
      <alignment horizontal="center" vertical="center"/>
    </xf>
    <xf numFmtId="0" fontId="9" fillId="0" borderId="43" xfId="3" applyFont="1" applyFill="1" applyBorder="1" applyAlignment="1">
      <alignment horizontal="center" vertical="center" wrapText="1"/>
    </xf>
    <xf numFmtId="0" fontId="19" fillId="0" borderId="41" xfId="0" applyFont="1" applyFill="1" applyBorder="1" applyAlignment="1">
      <alignment horizontal="center" vertical="center"/>
    </xf>
    <xf numFmtId="0" fontId="9" fillId="0" borderId="44" xfId="3" applyFont="1" applyFill="1" applyBorder="1" applyAlignment="1">
      <alignment horizontal="center" vertical="center" wrapText="1"/>
    </xf>
    <xf numFmtId="0" fontId="1" fillId="0" borderId="45" xfId="0" applyFont="1" applyFill="1" applyBorder="1" applyAlignment="1">
      <alignment vertical="center" wrapText="1"/>
    </xf>
    <xf numFmtId="0" fontId="19" fillId="0" borderId="45" xfId="0" applyFont="1" applyFill="1" applyBorder="1" applyAlignment="1">
      <alignment horizontal="center" vertical="center"/>
    </xf>
    <xf numFmtId="0" fontId="19" fillId="0" borderId="45" xfId="0" applyFont="1" applyFill="1" applyBorder="1"/>
    <xf numFmtId="2" fontId="20" fillId="0" borderId="45" xfId="0" applyNumberFormat="1" applyFont="1" applyFill="1" applyBorder="1" applyAlignment="1">
      <alignment horizontal="center" vertical="center"/>
    </xf>
    <xf numFmtId="0" fontId="19" fillId="0" borderId="46" xfId="0" applyFont="1" applyFill="1" applyBorder="1" applyAlignment="1">
      <alignment horizontal="center" vertical="center"/>
    </xf>
    <xf numFmtId="0" fontId="7" fillId="2" borderId="0" xfId="3" applyFont="1" applyFill="1" applyBorder="1" applyAlignment="1">
      <alignment vertical="center" wrapText="1"/>
    </xf>
    <xf numFmtId="0" fontId="18" fillId="0" borderId="0" xfId="0" applyFont="1" applyFill="1" applyBorder="1"/>
    <xf numFmtId="0" fontId="20" fillId="0" borderId="1" xfId="0" applyFont="1" applyFill="1" applyBorder="1" applyAlignment="1">
      <alignment vertical="center" wrapText="1"/>
    </xf>
    <xf numFmtId="0" fontId="27" fillId="0" borderId="41" xfId="0" applyFont="1" applyFill="1" applyBorder="1" applyAlignment="1">
      <alignment horizontal="center" vertical="center"/>
    </xf>
    <xf numFmtId="0" fontId="7" fillId="2" borderId="1" xfId="3" applyFont="1" applyFill="1" applyBorder="1" applyAlignment="1">
      <alignment horizontal="center" vertical="center" wrapText="1"/>
    </xf>
    <xf numFmtId="0" fontId="7" fillId="2" borderId="45" xfId="3" applyFont="1" applyFill="1" applyBorder="1" applyAlignment="1">
      <alignment horizontal="center" vertical="center" wrapText="1"/>
    </xf>
    <xf numFmtId="0" fontId="26" fillId="0" borderId="0" xfId="0" applyFont="1" applyAlignment="1">
      <alignment horizontal="center"/>
    </xf>
    <xf numFmtId="0" fontId="25" fillId="0" borderId="0" xfId="0" applyFont="1" applyBorder="1" applyAlignment="1">
      <alignment horizontal="center" wrapText="1"/>
    </xf>
    <xf numFmtId="0" fontId="9" fillId="0" borderId="75" xfId="3" applyFont="1" applyFill="1" applyBorder="1" applyAlignment="1">
      <alignment horizontal="center" vertical="center" wrapText="1"/>
    </xf>
    <xf numFmtId="0" fontId="9" fillId="0" borderId="43" xfId="3" applyFont="1" applyFill="1" applyBorder="1" applyAlignment="1">
      <alignment horizontal="center" vertical="center" wrapText="1"/>
    </xf>
    <xf numFmtId="0" fontId="9" fillId="5" borderId="39" xfId="3" applyFont="1" applyFill="1" applyBorder="1" applyAlignment="1">
      <alignment horizontal="center" vertical="center" wrapText="1"/>
    </xf>
    <xf numFmtId="0" fontId="9" fillId="5" borderId="1" xfId="3" applyFont="1" applyFill="1" applyBorder="1" applyAlignment="1">
      <alignment horizontal="center" vertical="center" wrapText="1"/>
    </xf>
    <xf numFmtId="2" fontId="9" fillId="5" borderId="39" xfId="3" applyNumberFormat="1" applyFont="1" applyFill="1" applyBorder="1" applyAlignment="1">
      <alignment horizontal="center" vertical="center" wrapText="1"/>
    </xf>
    <xf numFmtId="2" fontId="9" fillId="5" borderId="1" xfId="3" applyNumberFormat="1" applyFont="1" applyFill="1" applyBorder="1" applyAlignment="1">
      <alignment horizontal="center" vertical="center" wrapText="1"/>
    </xf>
    <xf numFmtId="0" fontId="9" fillId="5" borderId="40" xfId="3" applyFont="1" applyFill="1" applyBorder="1" applyAlignment="1">
      <alignment horizontal="center" vertical="center" wrapText="1"/>
    </xf>
    <xf numFmtId="0" fontId="9" fillId="5" borderId="41" xfId="3" applyFont="1" applyFill="1" applyBorder="1" applyAlignment="1">
      <alignment horizontal="center" vertical="center" wrapText="1"/>
    </xf>
    <xf numFmtId="4" fontId="13" fillId="0" borderId="63" xfId="1" applyNumberFormat="1" applyFont="1" applyBorder="1" applyAlignment="1">
      <alignment horizontal="left" vertical="center"/>
    </xf>
    <xf numFmtId="4" fontId="13" fillId="0" borderId="64" xfId="1" applyNumberFormat="1" applyFont="1" applyBorder="1" applyAlignment="1">
      <alignment horizontal="left" vertical="center"/>
    </xf>
    <xf numFmtId="4" fontId="13" fillId="0" borderId="65" xfId="1" applyNumberFormat="1" applyFont="1" applyBorder="1" applyAlignment="1">
      <alignment horizontal="left" vertical="center"/>
    </xf>
    <xf numFmtId="4" fontId="13" fillId="0" borderId="73" xfId="1" applyNumberFormat="1" applyFont="1" applyBorder="1" applyAlignment="1">
      <alignment horizontal="center" vertical="center"/>
    </xf>
    <xf numFmtId="4" fontId="13" fillId="0" borderId="74" xfId="1" applyNumberFormat="1" applyFont="1" applyBorder="1" applyAlignment="1">
      <alignment horizontal="center" vertical="center"/>
    </xf>
    <xf numFmtId="4" fontId="14" fillId="0" borderId="14" xfId="1" applyNumberFormat="1" applyFont="1" applyBorder="1" applyAlignment="1">
      <alignment horizontal="center" vertical="center"/>
    </xf>
    <xf numFmtId="4" fontId="14" fillId="0" borderId="7" xfId="1" applyNumberFormat="1" applyFont="1" applyBorder="1" applyAlignment="1">
      <alignment horizontal="center" vertical="center"/>
    </xf>
    <xf numFmtId="4" fontId="14" fillId="0" borderId="70" xfId="1" applyNumberFormat="1" applyFont="1" applyBorder="1" applyAlignment="1">
      <alignment horizontal="center" vertical="center"/>
    </xf>
    <xf numFmtId="4" fontId="8" fillId="0" borderId="4" xfId="1" applyNumberFormat="1" applyFont="1" applyBorder="1" applyAlignment="1">
      <alignment horizontal="center" vertical="center" wrapText="1"/>
    </xf>
    <xf numFmtId="4" fontId="8" fillId="0" borderId="5" xfId="1" applyNumberFormat="1" applyFont="1" applyBorder="1" applyAlignment="1">
      <alignment horizontal="center" vertical="center" wrapText="1"/>
    </xf>
    <xf numFmtId="4" fontId="8" fillId="0" borderId="6" xfId="1" applyNumberFormat="1" applyFont="1" applyBorder="1" applyAlignment="1">
      <alignment horizontal="center" vertical="center" wrapText="1"/>
    </xf>
    <xf numFmtId="4" fontId="8" fillId="0" borderId="14" xfId="1" applyNumberFormat="1" applyFont="1" applyBorder="1" applyAlignment="1">
      <alignment horizontal="center" vertical="center" wrapText="1"/>
    </xf>
    <xf numFmtId="4" fontId="8" fillId="0" borderId="7" xfId="1" applyNumberFormat="1" applyFont="1" applyBorder="1" applyAlignment="1">
      <alignment horizontal="center" vertical="center" wrapText="1"/>
    </xf>
    <xf numFmtId="4" fontId="8" fillId="0" borderId="8" xfId="1" applyNumberFormat="1" applyFont="1" applyBorder="1" applyAlignment="1">
      <alignment horizontal="center" vertical="center" wrapText="1"/>
    </xf>
    <xf numFmtId="4" fontId="24" fillId="0" borderId="14" xfId="1" applyNumberFormat="1" applyFont="1" applyBorder="1" applyAlignment="1">
      <alignment horizontal="center" vertical="center"/>
    </xf>
    <xf numFmtId="4" fontId="24" fillId="0" borderId="7" xfId="1" applyNumberFormat="1" applyFont="1" applyBorder="1" applyAlignment="1">
      <alignment horizontal="center" vertical="center"/>
    </xf>
    <xf numFmtId="4" fontId="24" fillId="0" borderId="8" xfId="1" applyNumberFormat="1" applyFont="1" applyBorder="1" applyAlignment="1">
      <alignment horizontal="center" vertical="center"/>
    </xf>
    <xf numFmtId="4" fontId="13" fillId="0" borderId="59" xfId="1" applyNumberFormat="1" applyFont="1" applyBorder="1" applyAlignment="1">
      <alignment horizontal="left" vertical="center"/>
    </xf>
    <xf numFmtId="4" fontId="13" fillId="0" borderId="60" xfId="1" applyNumberFormat="1" applyFont="1" applyBorder="1" applyAlignment="1">
      <alignment horizontal="left" vertical="center"/>
    </xf>
    <xf numFmtId="4" fontId="13" fillId="0" borderId="61" xfId="1" applyNumberFormat="1" applyFont="1" applyBorder="1" applyAlignment="1">
      <alignment horizontal="left" vertical="center"/>
    </xf>
    <xf numFmtId="4" fontId="13" fillId="0" borderId="14" xfId="1" applyNumberFormat="1" applyFont="1" applyBorder="1" applyAlignment="1">
      <alignment horizontal="center" vertical="center" wrapText="1"/>
    </xf>
    <xf numFmtId="4" fontId="13" fillId="0" borderId="7" xfId="1" applyNumberFormat="1" applyFont="1" applyBorder="1" applyAlignment="1">
      <alignment horizontal="center" vertical="center" wrapText="1"/>
    </xf>
    <xf numFmtId="4" fontId="13" fillId="0" borderId="8" xfId="1" applyNumberFormat="1" applyFont="1" applyBorder="1" applyAlignment="1">
      <alignment horizontal="center" vertical="center" wrapText="1"/>
    </xf>
    <xf numFmtId="3" fontId="8" fillId="0" borderId="14" xfId="1" applyNumberFormat="1" applyFont="1" applyBorder="1" applyAlignment="1">
      <alignment horizontal="center" vertical="center" wrapText="1"/>
    </xf>
    <xf numFmtId="3" fontId="23" fillId="0" borderId="7" xfId="1" applyNumberFormat="1" applyFont="1" applyBorder="1" applyAlignment="1">
      <alignment horizontal="center" vertical="center"/>
    </xf>
    <xf numFmtId="3" fontId="23" fillId="0" borderId="8" xfId="1" applyNumberFormat="1" applyFont="1" applyBorder="1" applyAlignment="1">
      <alignment horizontal="center" vertical="center"/>
    </xf>
    <xf numFmtId="4" fontId="7" fillId="0" borderId="3" xfId="1" applyNumberFormat="1" applyFont="1" applyBorder="1" applyAlignment="1">
      <alignment horizontal="justify" vertical="center" wrapText="1"/>
    </xf>
    <xf numFmtId="0" fontId="6" fillId="0" borderId="3" xfId="0" applyFont="1" applyBorder="1" applyAlignment="1">
      <alignment horizontal="justify" vertical="center" wrapText="1"/>
    </xf>
    <xf numFmtId="0" fontId="6" fillId="0" borderId="50" xfId="0" applyFont="1" applyBorder="1" applyAlignment="1">
      <alignment horizontal="justify" vertical="center" wrapText="1"/>
    </xf>
    <xf numFmtId="0" fontId="6" fillId="0" borderId="51" xfId="0" applyFont="1" applyBorder="1" applyAlignment="1">
      <alignment horizontal="justify" vertical="center" wrapText="1"/>
    </xf>
    <xf numFmtId="4" fontId="7" fillId="0" borderId="1" xfId="1" applyNumberFormat="1" applyFont="1" applyBorder="1" applyAlignment="1">
      <alignment horizontal="justify" vertical="center" wrapText="1"/>
    </xf>
    <xf numFmtId="0" fontId="6" fillId="0" borderId="1" xfId="0" applyFont="1" applyBorder="1" applyAlignment="1">
      <alignment horizontal="justify" vertical="center" wrapText="1"/>
    </xf>
    <xf numFmtId="0" fontId="6" fillId="0" borderId="54" xfId="0" applyFont="1" applyBorder="1" applyAlignment="1">
      <alignment horizontal="justify" vertical="center" wrapText="1"/>
    </xf>
    <xf numFmtId="0" fontId="6" fillId="0" borderId="41" xfId="0" applyFont="1" applyBorder="1" applyAlignment="1">
      <alignment horizontal="justify" vertical="center" wrapText="1"/>
    </xf>
    <xf numFmtId="4" fontId="7" fillId="0" borderId="45" xfId="1" applyNumberFormat="1" applyFont="1" applyBorder="1" applyAlignment="1">
      <alignment horizontal="justify" vertical="center" wrapText="1"/>
    </xf>
    <xf numFmtId="0" fontId="6" fillId="0" borderId="45" xfId="0" applyFont="1" applyBorder="1" applyAlignment="1">
      <alignment horizontal="justify" vertical="center" wrapText="1"/>
    </xf>
    <xf numFmtId="0" fontId="6" fillId="0" borderId="57" xfId="0" applyFont="1" applyBorder="1" applyAlignment="1">
      <alignment horizontal="justify" vertical="center" wrapText="1"/>
    </xf>
    <xf numFmtId="0" fontId="6" fillId="0" borderId="46" xfId="0" applyFont="1" applyBorder="1" applyAlignment="1">
      <alignment horizontal="justify" vertical="center" wrapText="1"/>
    </xf>
    <xf numFmtId="4" fontId="9" fillId="0" borderId="1" xfId="1" applyNumberFormat="1" applyFont="1" applyBorder="1" applyAlignment="1">
      <alignment horizontal="justify" vertical="center" wrapText="1"/>
    </xf>
    <xf numFmtId="4" fontId="8" fillId="0" borderId="2" xfId="1" applyNumberFormat="1" applyFont="1" applyBorder="1" applyAlignment="1">
      <alignment horizontal="center" vertical="center" wrapText="1"/>
    </xf>
    <xf numFmtId="4" fontId="10" fillId="0" borderId="14" xfId="1" applyNumberFormat="1" applyFont="1" applyBorder="1" applyAlignment="1">
      <alignment horizontal="center" vertical="center"/>
    </xf>
    <xf numFmtId="4" fontId="10" fillId="0" borderId="7" xfId="1" applyNumberFormat="1" applyFont="1" applyBorder="1" applyAlignment="1">
      <alignment horizontal="center" vertical="center"/>
    </xf>
    <xf numFmtId="4" fontId="10" fillId="0" borderId="8" xfId="1" applyNumberFormat="1" applyFont="1" applyBorder="1" applyAlignment="1">
      <alignment horizontal="center" vertical="center"/>
    </xf>
    <xf numFmtId="4" fontId="23" fillId="0" borderId="1" xfId="1" applyNumberFormat="1" applyFont="1" applyBorder="1" applyAlignment="1">
      <alignment horizontal="center" vertical="center" wrapText="1"/>
    </xf>
    <xf numFmtId="0" fontId="6" fillId="0" borderId="1" xfId="0" applyFont="1" applyBorder="1" applyAlignment="1">
      <alignment horizontal="center" vertical="center" wrapText="1"/>
    </xf>
    <xf numFmtId="3" fontId="13" fillId="3" borderId="14" xfId="1" applyNumberFormat="1" applyFont="1" applyFill="1" applyBorder="1" applyAlignment="1">
      <alignment horizontal="center" vertical="center"/>
    </xf>
    <xf numFmtId="3" fontId="13" fillId="3" borderId="7" xfId="1" applyNumberFormat="1" applyFont="1" applyFill="1" applyBorder="1" applyAlignment="1">
      <alignment horizontal="center" vertical="center"/>
    </xf>
    <xf numFmtId="3" fontId="13" fillId="3" borderId="8" xfId="1" applyNumberFormat="1" applyFont="1" applyFill="1" applyBorder="1" applyAlignment="1">
      <alignment horizontal="center" vertical="center"/>
    </xf>
    <xf numFmtId="4" fontId="14" fillId="4" borderId="35" xfId="1" applyNumberFormat="1" applyFont="1" applyFill="1" applyBorder="1" applyAlignment="1">
      <alignment horizontal="center" vertical="center"/>
    </xf>
    <xf numFmtId="4" fontId="14" fillId="4" borderId="36" xfId="1" applyNumberFormat="1" applyFont="1" applyFill="1" applyBorder="1" applyAlignment="1">
      <alignment horizontal="center" vertical="center"/>
    </xf>
    <xf numFmtId="4" fontId="14" fillId="4" borderId="37" xfId="1" applyNumberFormat="1" applyFont="1" applyFill="1" applyBorder="1" applyAlignment="1">
      <alignment horizontal="center" vertical="center"/>
    </xf>
    <xf numFmtId="4" fontId="9" fillId="0" borderId="11" xfId="1" applyNumberFormat="1" applyFont="1" applyBorder="1" applyAlignment="1">
      <alignment horizontal="center" vertical="center" wrapText="1"/>
    </xf>
    <xf numFmtId="4" fontId="9" fillId="0" borderId="13" xfId="1" applyNumberFormat="1" applyFont="1" applyBorder="1" applyAlignment="1">
      <alignment horizontal="center" vertical="center" wrapText="1"/>
    </xf>
    <xf numFmtId="4" fontId="7" fillId="0" borderId="11" xfId="1" applyNumberFormat="1" applyBorder="1" applyAlignment="1" applyProtection="1">
      <alignment horizontal="justify" vertical="center" wrapText="1"/>
      <protection locked="0"/>
    </xf>
    <xf numFmtId="4" fontId="7" fillId="0" borderId="12" xfId="1" applyNumberFormat="1" applyBorder="1" applyAlignment="1" applyProtection="1">
      <alignment horizontal="justify" vertical="center" wrapText="1"/>
      <protection locked="0"/>
    </xf>
    <xf numFmtId="4" fontId="7" fillId="0" borderId="13" xfId="1" applyNumberFormat="1" applyBorder="1" applyAlignment="1" applyProtection="1">
      <alignment horizontal="justify" vertical="center" wrapText="1"/>
      <protection locked="0"/>
    </xf>
    <xf numFmtId="3" fontId="14" fillId="0" borderId="14" xfId="1" applyNumberFormat="1" applyFont="1" applyBorder="1" applyAlignment="1">
      <alignment horizontal="center" vertical="center"/>
    </xf>
    <xf numFmtId="3" fontId="14" fillId="0" borderId="7" xfId="1" applyNumberFormat="1" applyFont="1" applyBorder="1" applyAlignment="1">
      <alignment horizontal="center" vertical="center"/>
    </xf>
    <xf numFmtId="3" fontId="14" fillId="0" borderId="8" xfId="1" applyNumberFormat="1" applyFont="1" applyBorder="1" applyAlignment="1">
      <alignment horizontal="center" vertical="center"/>
    </xf>
    <xf numFmtId="4" fontId="9" fillId="0" borderId="14" xfId="1" applyNumberFormat="1" applyFont="1" applyBorder="1" applyAlignment="1">
      <alignment horizontal="center" vertical="center" wrapText="1"/>
    </xf>
    <xf numFmtId="4" fontId="9" fillId="0" borderId="8" xfId="1" applyNumberFormat="1" applyFont="1" applyBorder="1" applyAlignment="1">
      <alignment horizontal="center" vertical="center" wrapText="1"/>
    </xf>
    <xf numFmtId="4" fontId="7" fillId="0" borderId="14" xfId="1" applyNumberFormat="1" applyBorder="1" applyAlignment="1" applyProtection="1">
      <alignment horizontal="left" vertical="center" wrapText="1"/>
      <protection locked="0"/>
    </xf>
    <xf numFmtId="4" fontId="7" fillId="0" borderId="7" xfId="1" applyNumberFormat="1" applyBorder="1" applyAlignment="1" applyProtection="1">
      <alignment horizontal="left" vertical="center" wrapText="1"/>
      <protection locked="0"/>
    </xf>
    <xf numFmtId="4" fontId="7" fillId="0" borderId="8" xfId="1" applyNumberFormat="1" applyBorder="1" applyAlignment="1" applyProtection="1">
      <alignment horizontal="left" vertical="center" wrapText="1"/>
      <protection locked="0"/>
    </xf>
    <xf numFmtId="4" fontId="7" fillId="0" borderId="14" xfId="1" applyNumberFormat="1" applyBorder="1" applyAlignment="1" applyProtection="1">
      <alignment horizontal="justify" vertical="center" wrapText="1"/>
      <protection locked="0"/>
    </xf>
    <xf numFmtId="4" fontId="7" fillId="0" borderId="7" xfId="1" applyNumberFormat="1" applyBorder="1" applyAlignment="1" applyProtection="1">
      <alignment horizontal="justify" vertical="center" wrapText="1"/>
      <protection locked="0"/>
    </xf>
    <xf numFmtId="4" fontId="7" fillId="0" borderId="8" xfId="1" applyNumberFormat="1" applyBorder="1" applyAlignment="1" applyProtection="1">
      <alignment horizontal="justify" vertical="center" wrapText="1"/>
      <protection locked="0"/>
    </xf>
    <xf numFmtId="4" fontId="7" fillId="0" borderId="28" xfId="2" applyNumberFormat="1" applyFont="1" applyFill="1" applyBorder="1" applyAlignment="1" applyProtection="1">
      <alignment horizontal="center" vertical="center" wrapText="1"/>
    </xf>
    <xf numFmtId="4" fontId="7" fillId="0" borderId="27" xfId="2" applyNumberFormat="1" applyFont="1" applyFill="1" applyBorder="1" applyAlignment="1" applyProtection="1">
      <alignment horizontal="center" vertical="center" wrapText="1"/>
    </xf>
    <xf numFmtId="4" fontId="13" fillId="0" borderId="9" xfId="1" applyNumberFormat="1" applyFont="1" applyBorder="1" applyAlignment="1">
      <alignment horizontal="center" vertical="center"/>
    </xf>
    <xf numFmtId="4" fontId="13" fillId="0" borderId="0" xfId="1" applyNumberFormat="1" applyFont="1" applyAlignment="1">
      <alignment horizontal="center" vertical="center"/>
    </xf>
    <xf numFmtId="4" fontId="13" fillId="0" borderId="10" xfId="1" applyNumberFormat="1" applyFont="1" applyBorder="1" applyAlignment="1">
      <alignment horizontal="center" vertical="center"/>
    </xf>
    <xf numFmtId="0" fontId="1" fillId="0" borderId="1" xfId="0" applyFont="1" applyBorder="1" applyAlignment="1">
      <alignment horizontal="center" wrapText="1"/>
    </xf>
    <xf numFmtId="4" fontId="9" fillId="0" borderId="21" xfId="1" applyNumberFormat="1" applyFont="1" applyBorder="1" applyAlignment="1">
      <alignment horizontal="center" vertical="center" wrapText="1"/>
    </xf>
    <xf numFmtId="4" fontId="7" fillId="0" borderId="26" xfId="1" applyNumberFormat="1" applyBorder="1" applyAlignment="1">
      <alignment horizontal="center" vertical="center" wrapText="1"/>
    </xf>
    <xf numFmtId="4" fontId="8" fillId="0" borderId="9" xfId="1" applyNumberFormat="1" applyFont="1" applyBorder="1" applyAlignment="1">
      <alignment horizontal="left" vertical="center"/>
    </xf>
    <xf numFmtId="4" fontId="8" fillId="0" borderId="0" xfId="1" applyNumberFormat="1" applyFont="1" applyAlignment="1">
      <alignment horizontal="left" vertical="center"/>
    </xf>
    <xf numFmtId="4" fontId="7" fillId="0" borderId="0" xfId="1" applyNumberFormat="1" applyAlignment="1">
      <alignment horizontal="left" vertical="center"/>
    </xf>
    <xf numFmtId="4" fontId="7" fillId="0" borderId="10" xfId="1" applyNumberFormat="1" applyBorder="1" applyAlignment="1">
      <alignment horizontal="left" vertical="center"/>
    </xf>
    <xf numFmtId="4" fontId="9" fillId="0" borderId="9" xfId="1" applyNumberFormat="1" applyFont="1" applyBorder="1" applyAlignment="1">
      <alignment horizontal="center" vertical="center" wrapText="1"/>
    </xf>
    <xf numFmtId="4" fontId="9" fillId="0" borderId="15" xfId="1" applyNumberFormat="1" applyFont="1" applyBorder="1" applyAlignment="1">
      <alignment horizontal="center" vertical="center" wrapText="1"/>
    </xf>
    <xf numFmtId="4" fontId="7" fillId="0" borderId="9" xfId="1" applyNumberFormat="1" applyBorder="1" applyAlignment="1">
      <alignment horizontal="center" vertical="center" wrapText="1"/>
    </xf>
    <xf numFmtId="4" fontId="7" fillId="0" borderId="15" xfId="1" applyNumberFormat="1" applyBorder="1" applyAlignment="1">
      <alignment horizontal="center" vertical="center" wrapText="1"/>
    </xf>
    <xf numFmtId="4" fontId="9" fillId="0" borderId="16" xfId="1" applyNumberFormat="1" applyFont="1" applyBorder="1" applyAlignment="1">
      <alignment horizontal="center" vertical="center" wrapText="1"/>
    </xf>
    <xf numFmtId="4" fontId="9" fillId="0" borderId="23" xfId="1" applyNumberFormat="1" applyFont="1" applyBorder="1" applyAlignment="1">
      <alignment horizontal="center" vertical="center" wrapText="1"/>
    </xf>
    <xf numFmtId="4" fontId="9" fillId="0" borderId="17" xfId="1" applyNumberFormat="1" applyFont="1" applyBorder="1" applyAlignment="1">
      <alignment horizontal="center" vertical="center" wrapText="1"/>
    </xf>
    <xf numFmtId="4" fontId="9" fillId="0" borderId="18" xfId="1" applyNumberFormat="1" applyFont="1" applyBorder="1" applyAlignment="1">
      <alignment horizontal="center" vertical="center" wrapText="1"/>
    </xf>
    <xf numFmtId="4" fontId="9" fillId="0" borderId="22" xfId="1" applyNumberFormat="1" applyFont="1" applyBorder="1" applyAlignment="1">
      <alignment horizontal="center" vertical="center" wrapText="1"/>
    </xf>
    <xf numFmtId="4" fontId="9" fillId="0" borderId="19" xfId="1" applyNumberFormat="1" applyFont="1" applyBorder="1" applyAlignment="1">
      <alignment horizontal="center" vertical="center" wrapText="1"/>
    </xf>
    <xf numFmtId="4" fontId="9" fillId="0" borderId="24" xfId="1" applyNumberFormat="1" applyFont="1" applyBorder="1" applyAlignment="1">
      <alignment horizontal="center" vertical="center" wrapText="1"/>
    </xf>
    <xf numFmtId="4" fontId="9" fillId="0" borderId="20" xfId="1" applyNumberFormat="1" applyFont="1" applyBorder="1" applyAlignment="1">
      <alignment horizontal="center" vertical="center" wrapText="1"/>
    </xf>
    <xf numFmtId="4" fontId="9" fillId="0" borderId="25" xfId="1" applyNumberFormat="1" applyFont="1" applyBorder="1" applyAlignment="1">
      <alignment horizontal="center" vertical="center" wrapText="1"/>
    </xf>
    <xf numFmtId="4" fontId="9" fillId="0" borderId="0" xfId="1" applyNumberFormat="1" applyFont="1" applyAlignment="1">
      <alignment horizontal="center" vertical="center" wrapText="1"/>
    </xf>
    <xf numFmtId="4" fontId="7" fillId="0" borderId="0" xfId="1" applyNumberFormat="1" applyAlignment="1">
      <alignment horizontal="center" vertical="center"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9" xfId="0" applyFont="1" applyBorder="1" applyAlignment="1">
      <alignment horizontal="center"/>
    </xf>
    <xf numFmtId="0" fontId="2" fillId="0" borderId="0" xfId="0" applyFont="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4" fontId="8" fillId="0" borderId="4" xfId="1" applyNumberFormat="1" applyFont="1" applyBorder="1" applyAlignment="1">
      <alignment horizontal="left" vertical="center"/>
    </xf>
    <xf numFmtId="4" fontId="8" fillId="0" borderId="5" xfId="1" applyNumberFormat="1" applyFont="1" applyBorder="1" applyAlignment="1">
      <alignment horizontal="left" vertical="center"/>
    </xf>
    <xf numFmtId="4" fontId="7" fillId="0" borderId="5" xfId="1" applyNumberFormat="1" applyBorder="1" applyAlignment="1">
      <alignment horizontal="left" vertical="center"/>
    </xf>
    <xf numFmtId="4" fontId="7" fillId="0" borderId="6" xfId="1" applyNumberFormat="1" applyBorder="1" applyAlignment="1">
      <alignment horizontal="left" vertical="center"/>
    </xf>
    <xf numFmtId="4" fontId="7" fillId="0" borderId="11" xfId="1" applyNumberFormat="1" applyFont="1" applyBorder="1" applyAlignment="1" applyProtection="1">
      <alignment horizontal="justify" vertical="center" wrapText="1"/>
      <protection locked="0"/>
    </xf>
    <xf numFmtId="4" fontId="7" fillId="0" borderId="12" xfId="1" applyNumberFormat="1" applyFont="1" applyBorder="1" applyAlignment="1" applyProtection="1">
      <alignment horizontal="justify" vertical="center" wrapText="1"/>
      <protection locked="0"/>
    </xf>
    <xf numFmtId="4" fontId="7" fillId="0" borderId="13" xfId="1" applyNumberFormat="1" applyFont="1" applyBorder="1" applyAlignment="1" applyProtection="1">
      <alignment horizontal="justify" vertical="center" wrapText="1"/>
      <protection locked="0"/>
    </xf>
  </cellXfs>
  <cellStyles count="5">
    <cellStyle name="Millares [0]" xfId="4" builtinId="6"/>
    <cellStyle name="Millares [0] 3" xfId="2" xr:uid="{00000000-0005-0000-0000-000001000000}"/>
    <cellStyle name="Normal" xfId="0" builtinId="0"/>
    <cellStyle name="Normal 2" xfId="3" xr:uid="{00000000-0005-0000-0000-000003000000}"/>
    <cellStyle name="Normal 3"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86549</xdr:colOff>
      <xdr:row>0</xdr:row>
      <xdr:rowOff>42889</xdr:rowOff>
    </xdr:from>
    <xdr:to>
      <xdr:col>2</xdr:col>
      <xdr:colOff>1155701</xdr:colOff>
      <xdr:row>2</xdr:row>
      <xdr:rowOff>292271</xdr:rowOff>
    </xdr:to>
    <xdr:pic>
      <xdr:nvPicPr>
        <xdr:cNvPr id="2" name="WordPictureWatermark1242536830">
          <a:extLst>
            <a:ext uri="{FF2B5EF4-FFF2-40B4-BE49-F238E27FC236}">
              <a16:creationId xmlns:a16="http://schemas.microsoft.com/office/drawing/2014/main" id="{F9996B64-A568-4650-8AC0-A13D51C29DF9}"/>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86549" y="42889"/>
          <a:ext cx="4218752" cy="15193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149087</xdr:colOff>
      <xdr:row>0</xdr:row>
      <xdr:rowOff>0</xdr:rowOff>
    </xdr:from>
    <xdr:to>
      <xdr:col>2</xdr:col>
      <xdr:colOff>314326</xdr:colOff>
      <xdr:row>2</xdr:row>
      <xdr:rowOff>210377</xdr:rowOff>
    </xdr:to>
    <xdr:pic>
      <xdr:nvPicPr>
        <xdr:cNvPr id="2" name="WordPictureWatermark1242536830">
          <a:extLst>
            <a:ext uri="{FF2B5EF4-FFF2-40B4-BE49-F238E27FC236}">
              <a16:creationId xmlns:a16="http://schemas.microsoft.com/office/drawing/2014/main" id="{00000000-0008-0000-03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7" y="0"/>
          <a:ext cx="1582559" cy="7590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149087</xdr:colOff>
      <xdr:row>0</xdr:row>
      <xdr:rowOff>0</xdr:rowOff>
    </xdr:from>
    <xdr:to>
      <xdr:col>2</xdr:col>
      <xdr:colOff>314326</xdr:colOff>
      <xdr:row>2</xdr:row>
      <xdr:rowOff>210377</xdr:rowOff>
    </xdr:to>
    <xdr:pic>
      <xdr:nvPicPr>
        <xdr:cNvPr id="2" name="WordPictureWatermark1242536830">
          <a:extLst>
            <a:ext uri="{FF2B5EF4-FFF2-40B4-BE49-F238E27FC236}">
              <a16:creationId xmlns:a16="http://schemas.microsoft.com/office/drawing/2014/main" id="{00000000-0008-0000-05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7" y="0"/>
          <a:ext cx="1582559" cy="7590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149087</xdr:colOff>
      <xdr:row>0</xdr:row>
      <xdr:rowOff>0</xdr:rowOff>
    </xdr:from>
    <xdr:to>
      <xdr:col>2</xdr:col>
      <xdr:colOff>314326</xdr:colOff>
      <xdr:row>2</xdr:row>
      <xdr:rowOff>210377</xdr:rowOff>
    </xdr:to>
    <xdr:pic>
      <xdr:nvPicPr>
        <xdr:cNvPr id="2" name="WordPictureWatermark1242536830">
          <a:extLst>
            <a:ext uri="{FF2B5EF4-FFF2-40B4-BE49-F238E27FC236}">
              <a16:creationId xmlns:a16="http://schemas.microsoft.com/office/drawing/2014/main" id="{00000000-0008-0000-02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149087" y="0"/>
          <a:ext cx="1582559" cy="7590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usana/Documents/INSCRIPCIONES%20CV%202021/EVALUACION%20CE-01-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1"/>
      <sheetName val="2"/>
      <sheetName val="3"/>
      <sheetName val="4"/>
      <sheetName val="EVALUACIÓN DEL PERFIL"/>
    </sheetNames>
    <sheetDataSet>
      <sheetData sheetId="0">
        <row r="1">
          <cell r="A1" t="str">
            <v>CIENCIAS DE LA EDUCACIÓN</v>
          </cell>
        </row>
        <row r="2">
          <cell r="AC2" t="str">
            <v>PLANTA</v>
          </cell>
        </row>
      </sheetData>
      <sheetData sheetId="1">
        <row r="10">
          <cell r="E10"/>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0D4A5-5BF3-4752-BA13-166E09A9A125}">
  <dimension ref="A1:N8"/>
  <sheetViews>
    <sheetView tabSelected="1" zoomScale="60" zoomScaleNormal="60" workbookViewId="0">
      <selection activeCell="A4" sqref="A4:A5"/>
    </sheetView>
  </sheetViews>
  <sheetFormatPr baseColWidth="10" defaultColWidth="11.5546875" defaultRowHeight="15.6" x14ac:dyDescent="0.3"/>
  <cols>
    <col min="1" max="1" width="7" style="52" customWidth="1"/>
    <col min="2" max="2" width="38.88671875" style="41" customWidth="1"/>
    <col min="3" max="3" width="21.88671875" style="41" customWidth="1"/>
    <col min="4" max="4" width="17.33203125" style="41" customWidth="1"/>
    <col min="5" max="5" width="31.6640625" style="41" customWidth="1"/>
    <col min="6" max="6" width="43.44140625" style="41" customWidth="1"/>
    <col min="7" max="8" width="11.5546875" style="44"/>
    <col min="9" max="9" width="11.5546875" style="41"/>
    <col min="10" max="10" width="60.5546875" style="41" customWidth="1"/>
    <col min="11" max="16384" width="11.5546875" style="41"/>
  </cols>
  <sheetData>
    <row r="1" spans="1:14" ht="50.25" customHeight="1" x14ac:dyDescent="0.5">
      <c r="A1" s="117" t="s">
        <v>57</v>
      </c>
      <c r="B1" s="117"/>
      <c r="C1" s="117"/>
      <c r="D1" s="117"/>
      <c r="E1" s="117"/>
      <c r="F1" s="117"/>
      <c r="G1" s="117"/>
      <c r="H1" s="117"/>
      <c r="I1" s="117"/>
      <c r="J1" s="117"/>
    </row>
    <row r="2" spans="1:14" ht="50.25" customHeight="1" x14ac:dyDescent="0.4">
      <c r="A2" s="118" t="s">
        <v>111</v>
      </c>
      <c r="B2" s="118"/>
      <c r="C2" s="118"/>
      <c r="D2" s="118"/>
      <c r="E2" s="118"/>
      <c r="F2" s="118"/>
      <c r="G2" s="118"/>
      <c r="H2" s="118"/>
      <c r="I2" s="118"/>
      <c r="J2" s="118"/>
    </row>
    <row r="3" spans="1:14" ht="31.5" customHeight="1" thickBot="1" x14ac:dyDescent="0.35">
      <c r="B3" s="42"/>
      <c r="C3" s="42"/>
      <c r="D3" s="42"/>
      <c r="E3" s="42"/>
      <c r="F3" s="42"/>
      <c r="G3" s="50"/>
      <c r="H3" s="50"/>
      <c r="I3" s="42"/>
      <c r="J3" s="42"/>
    </row>
    <row r="4" spans="1:14" ht="81.599999999999994" customHeight="1" x14ac:dyDescent="0.3">
      <c r="A4" s="119" t="s">
        <v>10</v>
      </c>
      <c r="B4" s="121" t="s">
        <v>50</v>
      </c>
      <c r="C4" s="121" t="s">
        <v>52</v>
      </c>
      <c r="D4" s="121" t="s">
        <v>59</v>
      </c>
      <c r="E4" s="121" t="s">
        <v>51</v>
      </c>
      <c r="F4" s="121"/>
      <c r="G4" s="121" t="s">
        <v>53</v>
      </c>
      <c r="H4" s="121"/>
      <c r="I4" s="123" t="s">
        <v>54</v>
      </c>
      <c r="J4" s="125" t="s">
        <v>55</v>
      </c>
    </row>
    <row r="5" spans="1:14" ht="42" customHeight="1" x14ac:dyDescent="0.3">
      <c r="A5" s="120"/>
      <c r="B5" s="122"/>
      <c r="C5" s="122"/>
      <c r="D5" s="122"/>
      <c r="E5" s="48" t="s">
        <v>9</v>
      </c>
      <c r="F5" s="48" t="s">
        <v>56</v>
      </c>
      <c r="G5" s="100" t="s">
        <v>1</v>
      </c>
      <c r="H5" s="100" t="s">
        <v>0</v>
      </c>
      <c r="I5" s="124"/>
      <c r="J5" s="126"/>
    </row>
    <row r="6" spans="1:14" ht="112.2" customHeight="1" x14ac:dyDescent="0.3">
      <c r="A6" s="103">
        <v>1</v>
      </c>
      <c r="B6" s="113" t="s">
        <v>61</v>
      </c>
      <c r="C6" s="115" t="s">
        <v>71</v>
      </c>
      <c r="D6" s="115" t="s">
        <v>72</v>
      </c>
      <c r="E6" s="47" t="s">
        <v>88</v>
      </c>
      <c r="F6" s="47" t="s">
        <v>73</v>
      </c>
      <c r="G6" s="51" t="s">
        <v>58</v>
      </c>
      <c r="H6" s="51"/>
      <c r="I6" s="102">
        <f>'BUSTOS CAMILO'!O74</f>
        <v>70.319999999999993</v>
      </c>
      <c r="J6" s="114" t="s">
        <v>112</v>
      </c>
    </row>
    <row r="7" spans="1:14" s="43" customFormat="1" ht="108" customHeight="1" x14ac:dyDescent="0.3">
      <c r="A7" s="103">
        <v>2</v>
      </c>
      <c r="B7" s="47" t="s">
        <v>60</v>
      </c>
      <c r="C7" s="115"/>
      <c r="D7" s="115"/>
      <c r="E7" s="47" t="s">
        <v>74</v>
      </c>
      <c r="F7" s="47" t="s">
        <v>89</v>
      </c>
      <c r="G7" s="101" t="s">
        <v>58</v>
      </c>
      <c r="H7" s="101"/>
      <c r="I7" s="49">
        <f>'GONZALEZ JOSE'!O74</f>
        <v>64.25</v>
      </c>
      <c r="J7" s="104" t="s">
        <v>110</v>
      </c>
    </row>
    <row r="8" spans="1:14" s="43" customFormat="1" ht="115.2" customHeight="1" thickBot="1" x14ac:dyDescent="0.35">
      <c r="A8" s="105">
        <v>3</v>
      </c>
      <c r="B8" s="106" t="s">
        <v>62</v>
      </c>
      <c r="C8" s="116"/>
      <c r="D8" s="116"/>
      <c r="E8" s="106" t="s">
        <v>86</v>
      </c>
      <c r="F8" s="106" t="s">
        <v>87</v>
      </c>
      <c r="G8" s="107" t="s">
        <v>58</v>
      </c>
      <c r="H8" s="108"/>
      <c r="I8" s="109">
        <f>'PINILLA KHAREN'!O74</f>
        <v>63.7</v>
      </c>
      <c r="J8" s="110" t="s">
        <v>110</v>
      </c>
      <c r="L8" s="111"/>
      <c r="M8" s="112"/>
      <c r="N8" s="111"/>
    </row>
  </sheetData>
  <sheetProtection algorithmName="SHA-512" hashValue="/cg/Ocq5wSrOogmb0jiZ5eDjOH3zNj/tPbg8iuCU/Frpd1b7+iutYTtdUtXQh00KVDQj1135UnGlg0HpQAYTaQ==" saltValue="CYoxTYUUpLZ1fCgH6/PolA==" spinCount="100000" sheet="1" formatCells="0" formatColumns="0" formatRows="0" insertColumns="0" insertRows="0" insertHyperlinks="0" deleteColumns="0" deleteRows="0" sort="0" autoFilter="0" pivotTables="0"/>
  <mergeCells count="12">
    <mergeCell ref="C6:C8"/>
    <mergeCell ref="D6:D8"/>
    <mergeCell ref="A1:J1"/>
    <mergeCell ref="A2:J2"/>
    <mergeCell ref="A4:A5"/>
    <mergeCell ref="B4:B5"/>
    <mergeCell ref="C4:C5"/>
    <mergeCell ref="D4:D5"/>
    <mergeCell ref="E4:F4"/>
    <mergeCell ref="G4:H4"/>
    <mergeCell ref="I4:I5"/>
    <mergeCell ref="J4:J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80"/>
  <sheetViews>
    <sheetView topLeftCell="A62" zoomScale="90" zoomScaleNormal="90" workbookViewId="0">
      <selection activeCell="A76" sqref="A76:XFD76"/>
    </sheetView>
  </sheetViews>
  <sheetFormatPr baseColWidth="10" defaultRowHeight="14.4" x14ac:dyDescent="0.3"/>
  <cols>
    <col min="1" max="1" width="9.5546875" customWidth="1"/>
    <col min="2" max="2" width="11.109375" customWidth="1"/>
    <col min="3" max="3" width="17.33203125" customWidth="1"/>
    <col min="4" max="4" width="0" hidden="1" customWidth="1"/>
    <col min="5" max="5" width="8.33203125" customWidth="1"/>
    <col min="6" max="6" width="8.88671875" customWidth="1"/>
    <col min="7" max="7" width="6.109375" customWidth="1"/>
    <col min="9" max="9" width="13.44140625" customWidth="1"/>
    <col min="10" max="10" width="13.33203125" customWidth="1"/>
    <col min="11" max="12" width="12.44140625" customWidth="1"/>
    <col min="14" max="14" width="5.5546875" customWidth="1"/>
    <col min="15" max="15" width="14.5546875" customWidth="1"/>
  </cols>
  <sheetData>
    <row r="1" spans="1:15" ht="21.6" thickBot="1" x14ac:dyDescent="0.35">
      <c r="A1" s="221"/>
      <c r="B1" s="222"/>
      <c r="C1" s="222"/>
      <c r="D1" s="222"/>
      <c r="E1" s="223"/>
      <c r="F1" s="230" t="s">
        <v>11</v>
      </c>
      <c r="G1" s="230"/>
      <c r="H1" s="230"/>
      <c r="I1" s="230"/>
      <c r="J1" s="230"/>
      <c r="K1" s="230"/>
      <c r="L1" s="230"/>
      <c r="M1" s="230"/>
      <c r="N1" s="230"/>
      <c r="O1" s="231"/>
    </row>
    <row r="2" spans="1:15" ht="21.6" thickBot="1" x14ac:dyDescent="0.35">
      <c r="A2" s="224"/>
      <c r="B2" s="225"/>
      <c r="C2" s="225"/>
      <c r="D2" s="225"/>
      <c r="E2" s="226"/>
      <c r="F2" s="230" t="s">
        <v>12</v>
      </c>
      <c r="G2" s="230"/>
      <c r="H2" s="230"/>
      <c r="I2" s="230"/>
      <c r="J2" s="230"/>
      <c r="K2" s="230"/>
      <c r="L2" s="230"/>
      <c r="M2" s="230"/>
      <c r="N2" s="230"/>
      <c r="O2" s="231"/>
    </row>
    <row r="3" spans="1:15" ht="21.6" thickBot="1" x14ac:dyDescent="0.35">
      <c r="A3" s="227"/>
      <c r="B3" s="228"/>
      <c r="C3" s="228"/>
      <c r="D3" s="228"/>
      <c r="E3" s="229"/>
      <c r="F3" s="232" t="s">
        <v>13</v>
      </c>
      <c r="G3" s="232"/>
      <c r="H3" s="232"/>
      <c r="I3" s="232"/>
      <c r="J3" s="232"/>
      <c r="K3" s="232"/>
      <c r="L3" s="232"/>
      <c r="M3" s="232"/>
      <c r="N3" s="232"/>
      <c r="O3" s="233"/>
    </row>
    <row r="4" spans="1:15" ht="15.6" x14ac:dyDescent="0.3">
      <c r="A4" s="234" t="s">
        <v>14</v>
      </c>
      <c r="B4" s="235"/>
      <c r="C4" s="235"/>
      <c r="D4" s="235"/>
      <c r="E4" s="236" t="str">
        <f>[1]GENERAL!AC$2</f>
        <v>PLANTA</v>
      </c>
      <c r="F4" s="236"/>
      <c r="G4" s="236"/>
      <c r="H4" s="236"/>
      <c r="I4" s="236"/>
      <c r="J4" s="236"/>
      <c r="K4" s="236"/>
      <c r="L4" s="236"/>
      <c r="M4" s="236"/>
      <c r="N4" s="236"/>
      <c r="O4" s="237"/>
    </row>
    <row r="5" spans="1:15" ht="15.6" x14ac:dyDescent="0.3">
      <c r="A5" s="202" t="s">
        <v>15</v>
      </c>
      <c r="B5" s="203"/>
      <c r="C5" s="203"/>
      <c r="D5" s="203"/>
      <c r="E5" s="204" t="s">
        <v>63</v>
      </c>
      <c r="F5" s="204"/>
      <c r="G5" s="204"/>
      <c r="H5" s="204"/>
      <c r="I5" s="204"/>
      <c r="J5" s="204"/>
      <c r="K5" s="204"/>
      <c r="L5" s="204"/>
      <c r="M5" s="204"/>
      <c r="N5" s="204"/>
      <c r="O5" s="205"/>
    </row>
    <row r="6" spans="1:15" ht="15.6" x14ac:dyDescent="0.3">
      <c r="A6" s="202" t="s">
        <v>16</v>
      </c>
      <c r="B6" s="203"/>
      <c r="C6" s="203"/>
      <c r="D6" s="203"/>
      <c r="E6" s="204" t="str">
        <f>[1]GENERAL!A$1</f>
        <v>CIENCIAS DE LA EDUCACIÓN</v>
      </c>
      <c r="F6" s="204"/>
      <c r="G6" s="204"/>
      <c r="H6" s="204"/>
      <c r="I6" s="204"/>
      <c r="J6" s="204"/>
      <c r="K6" s="204"/>
      <c r="L6" s="204"/>
      <c r="M6" s="204"/>
      <c r="N6" s="204"/>
      <c r="O6" s="205"/>
    </row>
    <row r="7" spans="1:15" ht="16.2" thickBot="1" x14ac:dyDescent="0.35">
      <c r="A7" s="4" t="s">
        <v>106</v>
      </c>
      <c r="B7" s="5"/>
      <c r="C7" s="5"/>
      <c r="D7" s="5"/>
      <c r="E7" s="3" t="s">
        <v>61</v>
      </c>
      <c r="F7" s="6"/>
      <c r="G7" s="6"/>
      <c r="H7" s="6"/>
      <c r="I7" s="6"/>
      <c r="J7" s="6"/>
      <c r="K7" s="6"/>
      <c r="L7" s="6"/>
      <c r="M7" s="6"/>
      <c r="N7" s="6"/>
      <c r="O7" s="7"/>
    </row>
    <row r="8" spans="1:15" ht="25.2" thickBot="1" x14ac:dyDescent="0.35">
      <c r="A8" s="167" t="s">
        <v>49</v>
      </c>
      <c r="B8" s="168"/>
      <c r="C8" s="168"/>
      <c r="D8" s="168"/>
      <c r="E8" s="168"/>
      <c r="F8" s="168"/>
      <c r="G8" s="168"/>
      <c r="H8" s="168"/>
      <c r="I8" s="168"/>
      <c r="J8" s="168"/>
      <c r="K8" s="168"/>
      <c r="L8" s="168"/>
      <c r="M8" s="168"/>
      <c r="N8" s="168"/>
      <c r="O8" s="169"/>
    </row>
    <row r="9" spans="1:15" x14ac:dyDescent="0.3">
      <c r="A9" s="206" t="s">
        <v>17</v>
      </c>
      <c r="B9" s="207"/>
      <c r="C9" s="210" t="s">
        <v>18</v>
      </c>
      <c r="D9" s="39"/>
      <c r="E9" s="212" t="s">
        <v>19</v>
      </c>
      <c r="F9" s="213"/>
      <c r="G9" s="212" t="s">
        <v>20</v>
      </c>
      <c r="H9" s="213"/>
      <c r="I9" s="215" t="s">
        <v>21</v>
      </c>
      <c r="J9" s="215" t="s">
        <v>22</v>
      </c>
      <c r="K9" s="215" t="s">
        <v>23</v>
      </c>
      <c r="L9" s="217" t="s">
        <v>24</v>
      </c>
      <c r="M9" s="219"/>
      <c r="N9" s="219"/>
      <c r="O9" s="200" t="s">
        <v>2</v>
      </c>
    </row>
    <row r="10" spans="1:15" ht="23.4" customHeight="1" thickBot="1" x14ac:dyDescent="0.35">
      <c r="A10" s="208"/>
      <c r="B10" s="209"/>
      <c r="C10" s="211"/>
      <c r="D10" s="40"/>
      <c r="E10" s="211"/>
      <c r="F10" s="214"/>
      <c r="G10" s="211"/>
      <c r="H10" s="214"/>
      <c r="I10" s="216"/>
      <c r="J10" s="216"/>
      <c r="K10" s="216"/>
      <c r="L10" s="218"/>
      <c r="M10" s="220"/>
      <c r="N10" s="220"/>
      <c r="O10" s="201"/>
    </row>
    <row r="11" spans="1:15" ht="44.25" customHeight="1" thickBot="1" x14ac:dyDescent="0.35">
      <c r="A11" s="199" t="s">
        <v>68</v>
      </c>
      <c r="B11" s="199"/>
      <c r="C11" s="36">
        <f>O15</f>
        <v>4</v>
      </c>
      <c r="D11" s="37"/>
      <c r="E11" s="194">
        <f>O17</f>
        <v>0</v>
      </c>
      <c r="F11" s="195"/>
      <c r="G11" s="194">
        <f>O19</f>
        <v>0</v>
      </c>
      <c r="H11" s="195"/>
      <c r="I11" s="8">
        <f>O21</f>
        <v>6</v>
      </c>
      <c r="J11" s="8">
        <f>O28</f>
        <v>1</v>
      </c>
      <c r="K11" s="8">
        <f>O33</f>
        <v>4</v>
      </c>
      <c r="L11" s="9">
        <f>O38</f>
        <v>0.82</v>
      </c>
      <c r="M11" s="10"/>
      <c r="N11" s="10"/>
      <c r="O11" s="11">
        <f>IF( SUM(C11:L11)&lt;=30,SUM(C11:L11),"EXCEDE LOS 30 PUNTOS")</f>
        <v>15.82</v>
      </c>
    </row>
    <row r="12" spans="1:15" ht="15.6" thickTop="1" thickBot="1" x14ac:dyDescent="0.35">
      <c r="A12" s="12"/>
      <c r="B12" s="3"/>
      <c r="C12" s="3"/>
      <c r="D12" s="3"/>
      <c r="E12" s="3"/>
      <c r="F12" s="3"/>
      <c r="G12" s="3"/>
      <c r="H12" s="3"/>
      <c r="I12" s="3"/>
      <c r="J12" s="3"/>
      <c r="K12" s="3"/>
      <c r="L12" s="3"/>
      <c r="M12" s="3"/>
      <c r="N12" s="3"/>
      <c r="O12" s="13"/>
    </row>
    <row r="13" spans="1:15" ht="18" thickBot="1" x14ac:dyDescent="0.35">
      <c r="A13" s="196" t="s">
        <v>25</v>
      </c>
      <c r="B13" s="197"/>
      <c r="C13" s="197"/>
      <c r="D13" s="197"/>
      <c r="E13" s="197"/>
      <c r="F13" s="197"/>
      <c r="G13" s="197"/>
      <c r="H13" s="197"/>
      <c r="I13" s="197"/>
      <c r="J13" s="197"/>
      <c r="K13" s="197"/>
      <c r="L13" s="197"/>
      <c r="M13" s="197"/>
      <c r="N13" s="198"/>
      <c r="O13" s="14" t="s">
        <v>26</v>
      </c>
    </row>
    <row r="14" spans="1:15" ht="23.4" thickBot="1" x14ac:dyDescent="0.35">
      <c r="A14" s="183" t="s">
        <v>27</v>
      </c>
      <c r="B14" s="184"/>
      <c r="C14" s="184"/>
      <c r="D14" s="184"/>
      <c r="E14" s="184"/>
      <c r="F14" s="184"/>
      <c r="G14" s="184"/>
      <c r="H14" s="184"/>
      <c r="I14" s="184"/>
      <c r="J14" s="184"/>
      <c r="K14" s="184"/>
      <c r="L14" s="184"/>
      <c r="M14" s="185"/>
      <c r="N14" s="3"/>
      <c r="O14" s="13"/>
    </row>
    <row r="15" spans="1:15" ht="25.95" customHeight="1" thickBot="1" x14ac:dyDescent="0.35">
      <c r="A15" s="178" t="s">
        <v>28</v>
      </c>
      <c r="B15" s="179"/>
      <c r="C15" s="15"/>
      <c r="D15" s="180" t="s">
        <v>75</v>
      </c>
      <c r="E15" s="181"/>
      <c r="F15" s="181"/>
      <c r="G15" s="181"/>
      <c r="H15" s="181"/>
      <c r="I15" s="181"/>
      <c r="J15" s="181"/>
      <c r="K15" s="181"/>
      <c r="L15" s="181"/>
      <c r="M15" s="182"/>
      <c r="N15" s="16"/>
      <c r="O15" s="17">
        <v>4</v>
      </c>
    </row>
    <row r="16" spans="1:15" ht="15" thickBot="1" x14ac:dyDescent="0.35">
      <c r="A16" s="18"/>
      <c r="B16" s="3"/>
      <c r="C16" s="3"/>
      <c r="D16" s="19"/>
      <c r="E16" s="3"/>
      <c r="F16" s="3"/>
      <c r="G16" s="3"/>
      <c r="H16" s="3"/>
      <c r="I16" s="3"/>
      <c r="J16" s="3"/>
      <c r="K16" s="3"/>
      <c r="L16" s="3"/>
      <c r="M16" s="3"/>
      <c r="N16" s="3"/>
      <c r="O16" s="20"/>
    </row>
    <row r="17" spans="1:15" ht="28.95" customHeight="1" thickBot="1" x14ac:dyDescent="0.35">
      <c r="A17" s="186" t="s">
        <v>29</v>
      </c>
      <c r="B17" s="187"/>
      <c r="C17" s="3"/>
      <c r="D17" s="21"/>
      <c r="E17" s="188"/>
      <c r="F17" s="189"/>
      <c r="G17" s="189"/>
      <c r="H17" s="189"/>
      <c r="I17" s="189"/>
      <c r="J17" s="189"/>
      <c r="K17" s="189"/>
      <c r="L17" s="189"/>
      <c r="M17" s="190"/>
      <c r="N17" s="16"/>
      <c r="O17" s="17"/>
    </row>
    <row r="18" spans="1:15" ht="15" thickBot="1" x14ac:dyDescent="0.35">
      <c r="A18" s="18"/>
      <c r="B18" s="3"/>
      <c r="C18" s="3"/>
      <c r="D18" s="19"/>
      <c r="E18" s="3"/>
      <c r="F18" s="3"/>
      <c r="G18" s="3"/>
      <c r="H18" s="3"/>
      <c r="I18" s="3"/>
      <c r="J18" s="3"/>
      <c r="K18" s="3"/>
      <c r="L18" s="3"/>
      <c r="M18" s="3"/>
      <c r="N18" s="3"/>
      <c r="O18" s="20"/>
    </row>
    <row r="19" spans="1:15" ht="24" customHeight="1" thickBot="1" x14ac:dyDescent="0.35">
      <c r="A19" s="186" t="s">
        <v>30</v>
      </c>
      <c r="B19" s="187"/>
      <c r="C19" s="15"/>
      <c r="D19" s="38"/>
      <c r="E19" s="189"/>
      <c r="F19" s="189"/>
      <c r="G19" s="189"/>
      <c r="H19" s="189"/>
      <c r="I19" s="189"/>
      <c r="J19" s="189"/>
      <c r="K19" s="189"/>
      <c r="L19" s="189"/>
      <c r="M19" s="190"/>
      <c r="N19" s="16"/>
      <c r="O19" s="17"/>
    </row>
    <row r="20" spans="1:15" ht="15" thickBot="1" x14ac:dyDescent="0.35">
      <c r="A20" s="18"/>
      <c r="B20" s="3"/>
      <c r="C20" s="3"/>
      <c r="D20" s="3"/>
      <c r="E20" s="3"/>
      <c r="F20" s="3"/>
      <c r="G20" s="3"/>
      <c r="H20" s="3"/>
      <c r="I20" s="3"/>
      <c r="J20" s="3"/>
      <c r="K20" s="3"/>
      <c r="L20" s="3"/>
      <c r="M20" s="3"/>
      <c r="N20" s="3"/>
      <c r="O20" s="20"/>
    </row>
    <row r="21" spans="1:15" ht="23.25" customHeight="1" thickBot="1" x14ac:dyDescent="0.35">
      <c r="A21" s="186" t="s">
        <v>31</v>
      </c>
      <c r="B21" s="187"/>
      <c r="C21" s="15"/>
      <c r="D21" s="191" t="s">
        <v>76</v>
      </c>
      <c r="E21" s="192"/>
      <c r="F21" s="192"/>
      <c r="G21" s="192"/>
      <c r="H21" s="192"/>
      <c r="I21" s="192"/>
      <c r="J21" s="192"/>
      <c r="K21" s="192"/>
      <c r="L21" s="192"/>
      <c r="M21" s="193"/>
      <c r="N21" s="16"/>
      <c r="O21" s="17">
        <v>6</v>
      </c>
    </row>
    <row r="22" spans="1:15" ht="16.2" thickBot="1" x14ac:dyDescent="0.35">
      <c r="A22" s="22"/>
      <c r="B22" s="23"/>
      <c r="C22" s="24"/>
      <c r="D22" s="25"/>
      <c r="E22" s="25"/>
      <c r="F22" s="25"/>
      <c r="G22" s="25"/>
      <c r="H22" s="25"/>
      <c r="I22" s="25"/>
      <c r="J22" s="25"/>
      <c r="K22" s="25"/>
      <c r="L22" s="25"/>
      <c r="M22" s="25"/>
      <c r="N22" s="24"/>
      <c r="O22" s="26"/>
    </row>
    <row r="23" spans="1:15" ht="18.600000000000001" thickTop="1" thickBot="1" x14ac:dyDescent="0.35">
      <c r="A23" s="172" t="s">
        <v>8</v>
      </c>
      <c r="B23" s="173"/>
      <c r="C23" s="173"/>
      <c r="D23" s="173"/>
      <c r="E23" s="173"/>
      <c r="F23" s="173"/>
      <c r="G23" s="173"/>
      <c r="H23" s="173"/>
      <c r="I23" s="173"/>
      <c r="J23" s="173"/>
      <c r="K23" s="173"/>
      <c r="L23" s="173"/>
      <c r="M23" s="174"/>
      <c r="N23" s="3"/>
      <c r="O23" s="27">
        <f>IF( SUM(O15:O21)&lt;=10,SUM(O15:O21),"EXCEDE LOS 10 PUNTOS VALIDOS")</f>
        <v>10</v>
      </c>
    </row>
    <row r="24" spans="1:15" ht="18" thickBot="1" x14ac:dyDescent="0.35">
      <c r="A24" s="28"/>
      <c r="B24" s="29"/>
      <c r="C24" s="29"/>
      <c r="D24" s="29"/>
      <c r="E24" s="29"/>
      <c r="F24" s="29"/>
      <c r="G24" s="29"/>
      <c r="H24" s="29"/>
      <c r="I24" s="29"/>
      <c r="J24" s="29"/>
      <c r="K24" s="29"/>
      <c r="L24" s="29"/>
      <c r="M24" s="29"/>
      <c r="N24" s="3"/>
      <c r="O24" s="26"/>
    </row>
    <row r="25" spans="1:15" ht="23.4" thickBot="1" x14ac:dyDescent="0.35">
      <c r="A25" s="183" t="s">
        <v>32</v>
      </c>
      <c r="B25" s="184"/>
      <c r="C25" s="184"/>
      <c r="D25" s="184"/>
      <c r="E25" s="184"/>
      <c r="F25" s="184"/>
      <c r="G25" s="184"/>
      <c r="H25" s="184"/>
      <c r="I25" s="184"/>
      <c r="J25" s="184"/>
      <c r="K25" s="184"/>
      <c r="L25" s="184"/>
      <c r="M25" s="185"/>
      <c r="N25" s="3"/>
      <c r="O25" s="26"/>
    </row>
    <row r="26" spans="1:15" ht="96" customHeight="1" thickBot="1" x14ac:dyDescent="0.35">
      <c r="A26" s="178" t="s">
        <v>33</v>
      </c>
      <c r="B26" s="179"/>
      <c r="C26" s="15"/>
      <c r="D26" s="180" t="s">
        <v>65</v>
      </c>
      <c r="E26" s="181"/>
      <c r="F26" s="181"/>
      <c r="G26" s="181"/>
      <c r="H26" s="181"/>
      <c r="I26" s="181"/>
      <c r="J26" s="181"/>
      <c r="K26" s="181"/>
      <c r="L26" s="181"/>
      <c r="M26" s="182"/>
      <c r="N26" s="16"/>
      <c r="O26" s="45">
        <v>1</v>
      </c>
    </row>
    <row r="27" spans="1:15" ht="16.2" thickBot="1" x14ac:dyDescent="0.35">
      <c r="A27" s="22"/>
      <c r="B27" s="23"/>
      <c r="C27" s="24"/>
      <c r="D27" s="25"/>
      <c r="E27" s="25"/>
      <c r="F27" s="25"/>
      <c r="G27" s="25"/>
      <c r="H27" s="25"/>
      <c r="I27" s="25"/>
      <c r="J27" s="25"/>
      <c r="K27" s="25"/>
      <c r="L27" s="25"/>
      <c r="M27" s="25"/>
      <c r="N27" s="24"/>
      <c r="O27" s="26"/>
    </row>
    <row r="28" spans="1:15" ht="18.600000000000001" thickTop="1" thickBot="1" x14ac:dyDescent="0.35">
      <c r="A28" s="172" t="s">
        <v>7</v>
      </c>
      <c r="B28" s="173"/>
      <c r="C28" s="173"/>
      <c r="D28" s="173"/>
      <c r="E28" s="173"/>
      <c r="F28" s="173"/>
      <c r="G28" s="173"/>
      <c r="H28" s="173"/>
      <c r="I28" s="173"/>
      <c r="J28" s="173"/>
      <c r="K28" s="173"/>
      <c r="L28" s="173"/>
      <c r="M28" s="174"/>
      <c r="N28" s="24"/>
      <c r="O28" s="27">
        <f>IF(O26&lt;=10,O26,"EXCEDE LOS 10 PUNTOS PERMITIDOS")</f>
        <v>1</v>
      </c>
    </row>
    <row r="29" spans="1:15" ht="15" thickBot="1" x14ac:dyDescent="0.35">
      <c r="A29" s="30"/>
      <c r="B29" s="31"/>
      <c r="C29" s="31"/>
      <c r="D29" s="31"/>
      <c r="E29" s="31"/>
      <c r="F29" s="31"/>
      <c r="G29" s="31"/>
      <c r="H29" s="31"/>
      <c r="I29" s="31"/>
      <c r="J29" s="31"/>
      <c r="K29" s="31"/>
      <c r="L29" s="31"/>
      <c r="M29" s="31"/>
      <c r="N29" s="31"/>
      <c r="O29" s="26"/>
    </row>
    <row r="30" spans="1:15" ht="23.4" thickBot="1" x14ac:dyDescent="0.35">
      <c r="A30" s="183" t="s">
        <v>34</v>
      </c>
      <c r="B30" s="184"/>
      <c r="C30" s="184"/>
      <c r="D30" s="184"/>
      <c r="E30" s="184"/>
      <c r="F30" s="184"/>
      <c r="G30" s="184"/>
      <c r="H30" s="184"/>
      <c r="I30" s="184"/>
      <c r="J30" s="184"/>
      <c r="K30" s="184"/>
      <c r="L30" s="184"/>
      <c r="M30" s="185"/>
      <c r="N30" s="31"/>
      <c r="O30" s="26"/>
    </row>
    <row r="31" spans="1:15" ht="129" customHeight="1" thickBot="1" x14ac:dyDescent="0.35">
      <c r="A31" s="178" t="s">
        <v>6</v>
      </c>
      <c r="B31" s="179"/>
      <c r="C31" s="15"/>
      <c r="D31" s="180" t="s">
        <v>66</v>
      </c>
      <c r="E31" s="181"/>
      <c r="F31" s="181"/>
      <c r="G31" s="181"/>
      <c r="H31" s="181"/>
      <c r="I31" s="181"/>
      <c r="J31" s="181"/>
      <c r="K31" s="181"/>
      <c r="L31" s="181"/>
      <c r="M31" s="182"/>
      <c r="N31" s="16"/>
      <c r="O31" s="46">
        <v>4</v>
      </c>
    </row>
    <row r="32" spans="1:15" ht="15" thickBot="1" x14ac:dyDescent="0.35">
      <c r="A32" s="32"/>
      <c r="B32" s="3"/>
      <c r="C32" s="3"/>
      <c r="D32" s="3"/>
      <c r="E32" s="3"/>
      <c r="F32" s="3"/>
      <c r="G32" s="3"/>
      <c r="H32" s="3"/>
      <c r="I32" s="3"/>
      <c r="J32" s="3"/>
      <c r="K32" s="3"/>
      <c r="L32" s="3"/>
      <c r="M32" s="3"/>
      <c r="N32" s="3"/>
      <c r="O32" s="26"/>
    </row>
    <row r="33" spans="1:15" ht="18.600000000000001" thickTop="1" thickBot="1" x14ac:dyDescent="0.35">
      <c r="A33" s="172" t="s">
        <v>5</v>
      </c>
      <c r="B33" s="173"/>
      <c r="C33" s="173"/>
      <c r="D33" s="173"/>
      <c r="E33" s="173"/>
      <c r="F33" s="173"/>
      <c r="G33" s="173"/>
      <c r="H33" s="173"/>
      <c r="I33" s="173"/>
      <c r="J33" s="173"/>
      <c r="K33" s="173"/>
      <c r="L33" s="173"/>
      <c r="M33" s="174"/>
      <c r="N33" s="24"/>
      <c r="O33" s="27">
        <f>IF(O31&lt;=10,O31,"EXCEDE LOS 10 PUNTOS PERMITIDOS")</f>
        <v>4</v>
      </c>
    </row>
    <row r="34" spans="1:15" ht="15" thickBot="1" x14ac:dyDescent="0.35">
      <c r="A34" s="32"/>
      <c r="B34" s="3"/>
      <c r="C34" s="3"/>
      <c r="D34" s="3"/>
      <c r="E34" s="3"/>
      <c r="F34" s="3"/>
      <c r="G34" s="3"/>
      <c r="H34" s="3"/>
      <c r="I34" s="3"/>
      <c r="J34" s="3"/>
      <c r="K34" s="3"/>
      <c r="L34" s="3"/>
      <c r="M34" s="3"/>
      <c r="N34" s="3"/>
      <c r="O34" s="26"/>
    </row>
    <row r="35" spans="1:15" ht="23.4" thickBot="1" x14ac:dyDescent="0.35">
      <c r="A35" s="183" t="s">
        <v>35</v>
      </c>
      <c r="B35" s="184"/>
      <c r="C35" s="184"/>
      <c r="D35" s="184"/>
      <c r="E35" s="184"/>
      <c r="F35" s="184"/>
      <c r="G35" s="184"/>
      <c r="H35" s="184"/>
      <c r="I35" s="184"/>
      <c r="J35" s="184"/>
      <c r="K35" s="184"/>
      <c r="L35" s="184"/>
      <c r="M35" s="185"/>
      <c r="N35" s="3"/>
      <c r="O35" s="26"/>
    </row>
    <row r="36" spans="1:15" ht="343.95" customHeight="1" thickBot="1" x14ac:dyDescent="0.35">
      <c r="A36" s="186" t="s">
        <v>4</v>
      </c>
      <c r="B36" s="187"/>
      <c r="C36" s="15"/>
      <c r="D36" s="180" t="s">
        <v>84</v>
      </c>
      <c r="E36" s="181"/>
      <c r="F36" s="181"/>
      <c r="G36" s="181"/>
      <c r="H36" s="181"/>
      <c r="I36" s="181"/>
      <c r="J36" s="181"/>
      <c r="K36" s="181"/>
      <c r="L36" s="181"/>
      <c r="M36" s="182"/>
      <c r="N36" s="16"/>
      <c r="O36" s="17">
        <v>0.82</v>
      </c>
    </row>
    <row r="37" spans="1:15" ht="16.2" thickBot="1" x14ac:dyDescent="0.35">
      <c r="A37" s="22"/>
      <c r="B37" s="23"/>
      <c r="C37" s="24"/>
      <c r="D37" s="25"/>
      <c r="E37" s="25"/>
      <c r="F37" s="25"/>
      <c r="G37" s="25"/>
      <c r="H37" s="25"/>
      <c r="I37" s="25"/>
      <c r="J37" s="25"/>
      <c r="K37" s="25"/>
      <c r="L37" s="25"/>
      <c r="M37" s="25"/>
      <c r="N37" s="24"/>
      <c r="O37" s="26"/>
    </row>
    <row r="38" spans="1:15" ht="18.600000000000001" thickTop="1" thickBot="1" x14ac:dyDescent="0.35">
      <c r="A38" s="172" t="s">
        <v>3</v>
      </c>
      <c r="B38" s="173"/>
      <c r="C38" s="173"/>
      <c r="D38" s="173"/>
      <c r="E38" s="173"/>
      <c r="F38" s="173"/>
      <c r="G38" s="173"/>
      <c r="H38" s="173"/>
      <c r="I38" s="173"/>
      <c r="J38" s="173"/>
      <c r="K38" s="173"/>
      <c r="L38" s="173"/>
      <c r="M38" s="174"/>
      <c r="N38" s="24"/>
      <c r="O38" s="27">
        <f>IF(O36&lt;=10,O36,"EXCEDE LOS 10 PUNTOS PERMITIDOS")</f>
        <v>0.82</v>
      </c>
    </row>
    <row r="39" spans="1:15" x14ac:dyDescent="0.3">
      <c r="A39" s="32"/>
      <c r="B39" s="3"/>
      <c r="C39" s="3"/>
      <c r="D39" s="3"/>
      <c r="E39" s="3"/>
      <c r="F39" s="3"/>
      <c r="G39" s="3"/>
      <c r="H39" s="3"/>
      <c r="I39" s="3"/>
      <c r="J39" s="3"/>
      <c r="K39" s="3"/>
      <c r="L39" s="3"/>
      <c r="M39" s="3"/>
      <c r="N39" s="3"/>
      <c r="O39" s="26"/>
    </row>
    <row r="40" spans="1:15" ht="15" thickBot="1" x14ac:dyDescent="0.35">
      <c r="A40" s="32"/>
      <c r="B40" s="3"/>
      <c r="C40" s="3"/>
      <c r="D40" s="3"/>
      <c r="E40" s="3"/>
      <c r="F40" s="3"/>
      <c r="G40" s="3"/>
      <c r="H40" s="3"/>
      <c r="I40" s="3"/>
      <c r="J40" s="3"/>
      <c r="K40" s="3"/>
      <c r="L40" s="3"/>
      <c r="M40" s="3"/>
      <c r="N40" s="3"/>
      <c r="O40" s="33"/>
    </row>
    <row r="41" spans="1:15" ht="24" thickTop="1" thickBot="1" x14ac:dyDescent="0.35">
      <c r="A41" s="175" t="s">
        <v>2</v>
      </c>
      <c r="B41" s="176"/>
      <c r="C41" s="176"/>
      <c r="D41" s="176"/>
      <c r="E41" s="176"/>
      <c r="F41" s="176"/>
      <c r="G41" s="176"/>
      <c r="H41" s="176"/>
      <c r="I41" s="176"/>
      <c r="J41" s="176"/>
      <c r="K41" s="176"/>
      <c r="L41" s="176"/>
      <c r="M41" s="177"/>
      <c r="N41" s="34"/>
      <c r="O41" s="35">
        <f>IF((O23+O28+O33+O38)&lt;=30,(O23+O28+O33+O38),"ERROR EXCEDE LOS 30 PUNTOS")</f>
        <v>15.82</v>
      </c>
    </row>
    <row r="44" spans="1:15" s="54" customFormat="1" x14ac:dyDescent="0.3"/>
    <row r="45" spans="1:15" s="54" customFormat="1" ht="15" thickBot="1" x14ac:dyDescent="0.35"/>
    <row r="46" spans="1:15" s="2" customFormat="1" ht="25.2" thickBot="1" x14ac:dyDescent="0.35">
      <c r="A46" s="167" t="s">
        <v>101</v>
      </c>
      <c r="B46" s="168"/>
      <c r="C46" s="168"/>
      <c r="D46" s="168"/>
      <c r="E46" s="168"/>
      <c r="F46" s="168"/>
      <c r="G46" s="168"/>
      <c r="H46" s="168"/>
      <c r="I46" s="168"/>
      <c r="J46" s="168"/>
      <c r="K46" s="168"/>
      <c r="L46" s="168"/>
      <c r="M46" s="168"/>
      <c r="N46" s="168"/>
      <c r="O46" s="169"/>
    </row>
    <row r="47" spans="1:15" s="2" customFormat="1" ht="15" thickBot="1" x14ac:dyDescent="0.35">
      <c r="A47" s="70"/>
      <c r="B47" s="71"/>
      <c r="C47" s="71"/>
      <c r="D47" s="71"/>
      <c r="E47" s="71"/>
      <c r="F47" s="71"/>
      <c r="G47" s="71"/>
      <c r="H47" s="71"/>
      <c r="I47" s="71"/>
      <c r="J47" s="71"/>
      <c r="K47" s="71"/>
      <c r="L47" s="71"/>
      <c r="M47" s="71"/>
      <c r="N47" s="71"/>
      <c r="O47" s="72"/>
    </row>
    <row r="48" spans="1:15" s="2" customFormat="1" ht="36.75" customHeight="1" x14ac:dyDescent="0.3">
      <c r="A48" s="170" t="s">
        <v>90</v>
      </c>
      <c r="B48" s="170"/>
      <c r="C48" s="170"/>
      <c r="D48" s="170"/>
      <c r="E48" s="170"/>
      <c r="F48" s="171"/>
      <c r="G48" s="171"/>
      <c r="H48" s="171"/>
      <c r="I48" s="90" t="s">
        <v>36</v>
      </c>
      <c r="J48" s="91" t="s">
        <v>37</v>
      </c>
      <c r="K48" s="91" t="s">
        <v>38</v>
      </c>
      <c r="L48" s="86"/>
      <c r="M48" s="53"/>
      <c r="N48" s="71"/>
      <c r="O48" s="62" t="s">
        <v>39</v>
      </c>
    </row>
    <row r="49" spans="1:15" s="2" customFormat="1" ht="23.25" customHeight="1" x14ac:dyDescent="0.3">
      <c r="A49" s="92">
        <v>1</v>
      </c>
      <c r="B49" s="165" t="s">
        <v>91</v>
      </c>
      <c r="C49" s="165"/>
      <c r="D49" s="165"/>
      <c r="E49" s="165"/>
      <c r="F49" s="158"/>
      <c r="G49" s="158"/>
      <c r="H49" s="158"/>
      <c r="I49" s="74" t="s">
        <v>40</v>
      </c>
      <c r="J49" s="56">
        <v>2</v>
      </c>
      <c r="K49" s="56">
        <v>1</v>
      </c>
      <c r="L49" s="87"/>
      <c r="M49" s="31"/>
      <c r="N49" s="31"/>
      <c r="O49" s="94">
        <f>J49+K49</f>
        <v>3</v>
      </c>
    </row>
    <row r="50" spans="1:15" s="2" customFormat="1" x14ac:dyDescent="0.3">
      <c r="A50" s="92">
        <v>2</v>
      </c>
      <c r="B50" s="157" t="s">
        <v>92</v>
      </c>
      <c r="C50" s="165"/>
      <c r="D50" s="165"/>
      <c r="E50" s="165"/>
      <c r="F50" s="158"/>
      <c r="G50" s="158"/>
      <c r="H50" s="158"/>
      <c r="I50" s="74" t="s">
        <v>40</v>
      </c>
      <c r="J50" s="56">
        <v>2</v>
      </c>
      <c r="K50" s="56">
        <v>2</v>
      </c>
      <c r="L50" s="87"/>
      <c r="M50" s="31"/>
      <c r="N50" s="31"/>
      <c r="O50" s="94">
        <f t="shared" ref="O50:O56" si="0">J50+K50</f>
        <v>4</v>
      </c>
    </row>
    <row r="51" spans="1:15" s="2" customFormat="1" ht="37.5" customHeight="1" x14ac:dyDescent="0.3">
      <c r="A51" s="92">
        <v>3</v>
      </c>
      <c r="B51" s="165" t="s">
        <v>93</v>
      </c>
      <c r="C51" s="165"/>
      <c r="D51" s="165"/>
      <c r="E51" s="165"/>
      <c r="F51" s="158"/>
      <c r="G51" s="158"/>
      <c r="H51" s="158"/>
      <c r="I51" s="74" t="s">
        <v>98</v>
      </c>
      <c r="J51" s="56">
        <v>6</v>
      </c>
      <c r="K51" s="56">
        <v>6</v>
      </c>
      <c r="L51" s="87"/>
      <c r="M51" s="31"/>
      <c r="N51" s="31"/>
      <c r="O51" s="94">
        <f t="shared" si="0"/>
        <v>12</v>
      </c>
    </row>
    <row r="52" spans="1:15" s="2" customFormat="1" ht="37.5" customHeight="1" x14ac:dyDescent="0.3">
      <c r="A52" s="92">
        <v>4</v>
      </c>
      <c r="B52" s="165" t="s">
        <v>94</v>
      </c>
      <c r="C52" s="165"/>
      <c r="D52" s="165"/>
      <c r="E52" s="165"/>
      <c r="F52" s="158"/>
      <c r="G52" s="158"/>
      <c r="H52" s="158"/>
      <c r="I52" s="74" t="s">
        <v>41</v>
      </c>
      <c r="J52" s="56">
        <v>5</v>
      </c>
      <c r="K52" s="56">
        <v>4</v>
      </c>
      <c r="L52" s="87"/>
      <c r="M52" s="31"/>
      <c r="N52" s="31"/>
      <c r="O52" s="94">
        <f t="shared" si="0"/>
        <v>9</v>
      </c>
    </row>
    <row r="53" spans="1:15" s="2" customFormat="1" ht="37.5" customHeight="1" x14ac:dyDescent="0.3">
      <c r="A53" s="92">
        <v>5</v>
      </c>
      <c r="B53" s="165" t="s">
        <v>95</v>
      </c>
      <c r="C53" s="165"/>
      <c r="D53" s="165"/>
      <c r="E53" s="165"/>
      <c r="F53" s="158"/>
      <c r="G53" s="158"/>
      <c r="H53" s="158"/>
      <c r="I53" s="74" t="s">
        <v>41</v>
      </c>
      <c r="J53" s="56">
        <v>5</v>
      </c>
      <c r="K53" s="56">
        <v>5</v>
      </c>
      <c r="L53" s="87"/>
      <c r="M53" s="31"/>
      <c r="N53" s="31"/>
      <c r="O53" s="94">
        <f t="shared" si="0"/>
        <v>10</v>
      </c>
    </row>
    <row r="54" spans="1:15" s="2" customFormat="1" ht="37.5" customHeight="1" x14ac:dyDescent="0.3">
      <c r="A54" s="92">
        <v>6</v>
      </c>
      <c r="B54" s="165" t="s">
        <v>96</v>
      </c>
      <c r="C54" s="165"/>
      <c r="D54" s="165"/>
      <c r="E54" s="165"/>
      <c r="F54" s="158"/>
      <c r="G54" s="158"/>
      <c r="H54" s="158"/>
      <c r="I54" s="74" t="s">
        <v>41</v>
      </c>
      <c r="J54" s="56">
        <v>5</v>
      </c>
      <c r="K54" s="56">
        <v>4</v>
      </c>
      <c r="L54" s="87"/>
      <c r="M54" s="31"/>
      <c r="N54" s="31"/>
      <c r="O54" s="94">
        <f t="shared" si="0"/>
        <v>9</v>
      </c>
    </row>
    <row r="55" spans="1:15" s="2" customFormat="1" ht="37.5" customHeight="1" x14ac:dyDescent="0.3">
      <c r="A55" s="92">
        <v>7</v>
      </c>
      <c r="B55" s="165" t="s">
        <v>97</v>
      </c>
      <c r="C55" s="165"/>
      <c r="D55" s="165"/>
      <c r="E55" s="165"/>
      <c r="F55" s="158"/>
      <c r="G55" s="158"/>
      <c r="H55" s="158"/>
      <c r="I55" s="74" t="s">
        <v>41</v>
      </c>
      <c r="J55" s="56">
        <v>5</v>
      </c>
      <c r="K55" s="56">
        <v>5</v>
      </c>
      <c r="L55" s="87"/>
      <c r="M55" s="31"/>
      <c r="N55" s="31"/>
      <c r="O55" s="94">
        <f t="shared" si="0"/>
        <v>10</v>
      </c>
    </row>
    <row r="56" spans="1:15" s="2" customFormat="1" ht="16.2" thickBot="1" x14ac:dyDescent="0.35">
      <c r="A56" s="166" t="s">
        <v>42</v>
      </c>
      <c r="B56" s="166"/>
      <c r="C56" s="166"/>
      <c r="D56" s="166"/>
      <c r="E56" s="166"/>
      <c r="F56" s="166"/>
      <c r="G56" s="166"/>
      <c r="H56" s="166"/>
      <c r="I56" s="166"/>
      <c r="J56" s="95">
        <f>SUM(J49:J55)</f>
        <v>30</v>
      </c>
      <c r="K56" s="95">
        <f>SUM(K49:K55)</f>
        <v>27</v>
      </c>
      <c r="L56" s="88"/>
      <c r="M56" s="57"/>
      <c r="N56" s="31"/>
      <c r="O56" s="94">
        <f t="shared" si="0"/>
        <v>57</v>
      </c>
    </row>
    <row r="57" spans="1:15" s="2" customFormat="1" ht="18.600000000000001" customHeight="1" thickBot="1" x14ac:dyDescent="0.35">
      <c r="A57" s="147" t="s">
        <v>103</v>
      </c>
      <c r="B57" s="148"/>
      <c r="C57" s="148"/>
      <c r="D57" s="148"/>
      <c r="E57" s="148"/>
      <c r="F57" s="148"/>
      <c r="G57" s="148"/>
      <c r="H57" s="148"/>
      <c r="I57" s="148"/>
      <c r="J57" s="148"/>
      <c r="K57" s="149"/>
      <c r="L57" s="89"/>
      <c r="M57" s="71"/>
      <c r="N57" s="58"/>
      <c r="O57" s="93">
        <f>O56/2</f>
        <v>28.5</v>
      </c>
    </row>
    <row r="58" spans="1:15" s="54" customFormat="1" x14ac:dyDescent="0.3"/>
    <row r="59" spans="1:15" s="54" customFormat="1" ht="15" thickBot="1" x14ac:dyDescent="0.35"/>
    <row r="60" spans="1:15" s="2" customFormat="1" ht="33.6" customHeight="1" thickBot="1" x14ac:dyDescent="0.35">
      <c r="A60" s="150" t="s">
        <v>99</v>
      </c>
      <c r="B60" s="151"/>
      <c r="C60" s="151"/>
      <c r="D60" s="151"/>
      <c r="E60" s="151"/>
      <c r="F60" s="151"/>
      <c r="G60" s="151"/>
      <c r="H60" s="152"/>
      <c r="I60" s="60" t="s">
        <v>36</v>
      </c>
      <c r="J60" s="55" t="s">
        <v>37</v>
      </c>
      <c r="K60" s="53"/>
      <c r="L60" s="53"/>
      <c r="M60" s="61"/>
      <c r="N60" s="31"/>
      <c r="O60" s="62" t="s">
        <v>39</v>
      </c>
    </row>
    <row r="61" spans="1:15" s="2" customFormat="1" ht="40.5" customHeight="1" thickBot="1" x14ac:dyDescent="0.35">
      <c r="A61" s="76">
        <v>1</v>
      </c>
      <c r="B61" s="153" t="s">
        <v>43</v>
      </c>
      <c r="C61" s="153"/>
      <c r="D61" s="153"/>
      <c r="E61" s="153"/>
      <c r="F61" s="154"/>
      <c r="G61" s="155"/>
      <c r="H61" s="156"/>
      <c r="I61" s="63" t="s">
        <v>100</v>
      </c>
      <c r="J61" s="64">
        <v>9</v>
      </c>
      <c r="K61" s="61"/>
      <c r="L61" s="61"/>
      <c r="M61" s="61"/>
      <c r="N61" s="31"/>
      <c r="O61" s="65">
        <f>J61</f>
        <v>9</v>
      </c>
    </row>
    <row r="62" spans="1:15" s="2" customFormat="1" ht="40.5" customHeight="1" thickBot="1" x14ac:dyDescent="0.35">
      <c r="A62" s="73">
        <v>2</v>
      </c>
      <c r="B62" s="157" t="s">
        <v>44</v>
      </c>
      <c r="C62" s="157"/>
      <c r="D62" s="157"/>
      <c r="E62" s="157"/>
      <c r="F62" s="158"/>
      <c r="G62" s="159"/>
      <c r="H62" s="160"/>
      <c r="I62" s="66" t="s">
        <v>100</v>
      </c>
      <c r="J62" s="67">
        <v>10</v>
      </c>
      <c r="K62" s="61"/>
      <c r="L62" s="61"/>
      <c r="M62" s="61"/>
      <c r="N62" s="31"/>
      <c r="O62" s="65">
        <f>J62</f>
        <v>10</v>
      </c>
    </row>
    <row r="63" spans="1:15" s="2" customFormat="1" ht="40.5" customHeight="1" thickBot="1" x14ac:dyDescent="0.35">
      <c r="A63" s="75">
        <v>3</v>
      </c>
      <c r="B63" s="161" t="s">
        <v>45</v>
      </c>
      <c r="C63" s="161"/>
      <c r="D63" s="161"/>
      <c r="E63" s="161"/>
      <c r="F63" s="162"/>
      <c r="G63" s="163"/>
      <c r="H63" s="164"/>
      <c r="I63" s="68" t="s">
        <v>100</v>
      </c>
      <c r="J63" s="69">
        <v>7</v>
      </c>
      <c r="K63" s="61"/>
      <c r="L63" s="61"/>
      <c r="M63" s="61"/>
      <c r="N63" s="31"/>
      <c r="O63" s="65">
        <f>J63</f>
        <v>7</v>
      </c>
    </row>
    <row r="64" spans="1:15" s="2" customFormat="1" ht="16.2" thickBot="1" x14ac:dyDescent="0.35">
      <c r="A64" s="135" t="s">
        <v>46</v>
      </c>
      <c r="B64" s="136"/>
      <c r="C64" s="136"/>
      <c r="D64" s="136"/>
      <c r="E64" s="136"/>
      <c r="F64" s="136"/>
      <c r="G64" s="136"/>
      <c r="H64" s="136"/>
      <c r="I64" s="137"/>
      <c r="J64" s="14">
        <v>26</v>
      </c>
      <c r="K64" s="57"/>
      <c r="L64" s="57"/>
      <c r="M64" s="57"/>
      <c r="N64" s="31"/>
      <c r="O64" s="26"/>
    </row>
    <row r="65" spans="1:15" s="2" customFormat="1" ht="18.600000000000001" customHeight="1" thickTop="1" thickBot="1" x14ac:dyDescent="0.35">
      <c r="A65" s="138" t="s">
        <v>104</v>
      </c>
      <c r="B65" s="139"/>
      <c r="C65" s="139"/>
      <c r="D65" s="139"/>
      <c r="E65" s="139"/>
      <c r="F65" s="139"/>
      <c r="G65" s="139"/>
      <c r="H65" s="139"/>
      <c r="I65" s="139"/>
      <c r="J65" s="140"/>
      <c r="K65" s="98"/>
      <c r="L65" s="98"/>
      <c r="M65" s="57"/>
      <c r="N65" s="31"/>
      <c r="O65" s="59">
        <f>SUM(O61:O63)</f>
        <v>26</v>
      </c>
    </row>
    <row r="66" spans="1:15" s="54" customFormat="1" x14ac:dyDescent="0.3"/>
    <row r="67" spans="1:15" s="54" customFormat="1" ht="15" thickBot="1" x14ac:dyDescent="0.35"/>
    <row r="68" spans="1:15" s="1" customFormat="1" ht="28.8" thickBot="1" x14ac:dyDescent="0.35">
      <c r="A68" s="141" t="s">
        <v>47</v>
      </c>
      <c r="B68" s="142"/>
      <c r="C68" s="142"/>
      <c r="D68" s="142"/>
      <c r="E68" s="142"/>
      <c r="F68" s="142"/>
      <c r="G68" s="142"/>
      <c r="H68" s="142"/>
      <c r="I68" s="142"/>
      <c r="J68" s="142"/>
      <c r="K68" s="142"/>
      <c r="L68" s="142"/>
      <c r="M68" s="142"/>
      <c r="N68" s="142"/>
      <c r="O68" s="143"/>
    </row>
    <row r="69" spans="1:15" s="1" customFormat="1" ht="15" thickBot="1" x14ac:dyDescent="0.35">
      <c r="A69" s="32"/>
      <c r="B69" s="3"/>
      <c r="C69" s="3"/>
      <c r="D69" s="3"/>
      <c r="E69" s="3"/>
      <c r="F69" s="3"/>
      <c r="G69" s="3"/>
      <c r="H69" s="3"/>
      <c r="I69" s="3"/>
      <c r="J69" s="3"/>
      <c r="K69" s="3"/>
      <c r="L69" s="3"/>
      <c r="M69" s="3"/>
      <c r="N69" s="3"/>
      <c r="O69" s="13"/>
    </row>
    <row r="70" spans="1:15" s="1" customFormat="1" ht="18" thickTop="1" x14ac:dyDescent="0.3">
      <c r="A70" s="144" t="s">
        <v>2</v>
      </c>
      <c r="B70" s="145"/>
      <c r="C70" s="145"/>
      <c r="D70" s="145"/>
      <c r="E70" s="145"/>
      <c r="F70" s="145"/>
      <c r="G70" s="145"/>
      <c r="H70" s="145"/>
      <c r="I70" s="145"/>
      <c r="J70" s="145"/>
      <c r="K70" s="146"/>
      <c r="L70" s="77"/>
      <c r="M70" s="77"/>
      <c r="N70" s="78"/>
      <c r="O70" s="79">
        <f>O11</f>
        <v>15.82</v>
      </c>
    </row>
    <row r="71" spans="1:15" s="1" customFormat="1" ht="17.399999999999999" x14ac:dyDescent="0.3">
      <c r="A71" s="127" t="s">
        <v>102</v>
      </c>
      <c r="B71" s="128"/>
      <c r="C71" s="128"/>
      <c r="D71" s="128"/>
      <c r="E71" s="128"/>
      <c r="F71" s="128"/>
      <c r="G71" s="128"/>
      <c r="H71" s="128"/>
      <c r="I71" s="128"/>
      <c r="J71" s="128"/>
      <c r="K71" s="129"/>
      <c r="L71" s="77"/>
      <c r="M71" s="77"/>
      <c r="N71" s="78"/>
      <c r="O71" s="80">
        <f>O57</f>
        <v>28.5</v>
      </c>
    </row>
    <row r="72" spans="1:15" s="1" customFormat="1" ht="17.399999999999999" x14ac:dyDescent="0.3">
      <c r="A72" s="127" t="s">
        <v>104</v>
      </c>
      <c r="B72" s="128"/>
      <c r="C72" s="128"/>
      <c r="D72" s="128"/>
      <c r="E72" s="128"/>
      <c r="F72" s="128"/>
      <c r="G72" s="128"/>
      <c r="H72" s="128"/>
      <c r="I72" s="128"/>
      <c r="J72" s="128"/>
      <c r="K72" s="129"/>
      <c r="L72" s="77"/>
      <c r="M72" s="77"/>
      <c r="N72" s="78"/>
      <c r="O72" s="81">
        <f>O65</f>
        <v>26</v>
      </c>
    </row>
    <row r="73" spans="1:15" s="1" customFormat="1" ht="18" thickBot="1" x14ac:dyDescent="0.35">
      <c r="A73" s="130" t="s">
        <v>105</v>
      </c>
      <c r="B73" s="131"/>
      <c r="C73" s="131"/>
      <c r="D73" s="131"/>
      <c r="E73" s="131"/>
      <c r="F73" s="131"/>
      <c r="G73" s="131"/>
      <c r="H73" s="131"/>
      <c r="I73" s="131"/>
      <c r="J73" s="96" t="s">
        <v>109</v>
      </c>
      <c r="K73" s="97" t="s">
        <v>0</v>
      </c>
      <c r="L73" s="77"/>
      <c r="M73" s="77"/>
      <c r="N73" s="78"/>
      <c r="O73" s="81"/>
    </row>
    <row r="74" spans="1:15" s="1" customFormat="1" ht="24" thickTop="1" thickBot="1" x14ac:dyDescent="0.35">
      <c r="A74" s="132" t="s">
        <v>48</v>
      </c>
      <c r="B74" s="133"/>
      <c r="C74" s="133"/>
      <c r="D74" s="133"/>
      <c r="E74" s="133"/>
      <c r="F74" s="133"/>
      <c r="G74" s="133"/>
      <c r="H74" s="133"/>
      <c r="I74" s="133"/>
      <c r="J74" s="133"/>
      <c r="K74" s="134"/>
      <c r="L74" s="82"/>
      <c r="M74" s="83"/>
      <c r="N74" s="84"/>
      <c r="O74" s="85">
        <f>SUM(O70:O72)</f>
        <v>70.319999999999993</v>
      </c>
    </row>
    <row r="75" spans="1:15" s="1" customFormat="1" x14ac:dyDescent="0.3">
      <c r="A75" s="19"/>
      <c r="B75" s="19"/>
      <c r="C75" s="19"/>
      <c r="D75" s="19"/>
      <c r="E75" s="19"/>
      <c r="F75" s="19"/>
      <c r="G75" s="19"/>
      <c r="H75" s="19"/>
      <c r="I75" s="19"/>
      <c r="J75" s="19"/>
      <c r="K75" s="19"/>
      <c r="L75" s="19"/>
      <c r="M75" s="19"/>
      <c r="N75" s="19"/>
      <c r="O75" s="19"/>
    </row>
    <row r="76" spans="1:15" s="54" customFormat="1" x14ac:dyDescent="0.3"/>
    <row r="77" spans="1:15" s="54" customFormat="1" x14ac:dyDescent="0.3"/>
    <row r="78" spans="1:15" s="54" customFormat="1" x14ac:dyDescent="0.3"/>
    <row r="79" spans="1:15" s="54" customFormat="1" x14ac:dyDescent="0.3"/>
    <row r="80" spans="1:15" s="54" customFormat="1" x14ac:dyDescent="0.3"/>
  </sheetData>
  <sheetProtection algorithmName="SHA-512" hashValue="/XSQlLPnMUltHRlBl40nP3e2m5MXNXYEG+fPZjdqOh2HL/BeAXghSIVknF1tXBwgHYt8HPdWflVH80jzrn3xjw==" saltValue="EX01aaMjyVfcT+Xg46YxSw==" spinCount="100000" sheet="1" formatCells="0" formatColumns="0" formatRows="0" insertColumns="0" insertRows="0" insertHyperlinks="0" deleteColumns="0" deleteRows="0" sort="0" autoFilter="0" pivotTables="0"/>
  <mergeCells count="72">
    <mergeCell ref="A1:E3"/>
    <mergeCell ref="F1:O1"/>
    <mergeCell ref="F2:O2"/>
    <mergeCell ref="F3:O3"/>
    <mergeCell ref="A4:D4"/>
    <mergeCell ref="E4:O4"/>
    <mergeCell ref="O9:O10"/>
    <mergeCell ref="A5:D5"/>
    <mergeCell ref="E5:O5"/>
    <mergeCell ref="A6:D6"/>
    <mergeCell ref="E6:O6"/>
    <mergeCell ref="A8:O8"/>
    <mergeCell ref="A9:B10"/>
    <mergeCell ref="C9:C10"/>
    <mergeCell ref="E9:F10"/>
    <mergeCell ref="G9:H10"/>
    <mergeCell ref="I9:I10"/>
    <mergeCell ref="J9:J10"/>
    <mergeCell ref="K9:K10"/>
    <mergeCell ref="L9:L10"/>
    <mergeCell ref="M9:M10"/>
    <mergeCell ref="N9:N10"/>
    <mergeCell ref="E11:F11"/>
    <mergeCell ref="G11:H11"/>
    <mergeCell ref="A13:N13"/>
    <mergeCell ref="A14:M14"/>
    <mergeCell ref="A15:B15"/>
    <mergeCell ref="D15:M15"/>
    <mergeCell ref="A11:B11"/>
    <mergeCell ref="A30:M30"/>
    <mergeCell ref="A17:B17"/>
    <mergeCell ref="E17:M17"/>
    <mergeCell ref="A19:B19"/>
    <mergeCell ref="E19:M19"/>
    <mergeCell ref="A21:B21"/>
    <mergeCell ref="D21:M21"/>
    <mergeCell ref="A23:M23"/>
    <mergeCell ref="A25:M25"/>
    <mergeCell ref="A26:B26"/>
    <mergeCell ref="D26:M26"/>
    <mergeCell ref="A28:M28"/>
    <mergeCell ref="A38:M38"/>
    <mergeCell ref="A41:M41"/>
    <mergeCell ref="A31:B31"/>
    <mergeCell ref="D31:M31"/>
    <mergeCell ref="A33:M33"/>
    <mergeCell ref="A35:M35"/>
    <mergeCell ref="A36:B36"/>
    <mergeCell ref="D36:M36"/>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6">
    <dataValidation type="decimal" allowBlank="1" showInputMessage="1" showErrorMessage="1" errorTitle="Error Pregado" error="El pregrado no puede superar los 4 PUNTOS" sqref="O15" xr:uid="{00000000-0002-0000-0300-000000000000}">
      <formula1>0</formula1>
      <formula2>4</formula2>
    </dataValidation>
    <dataValidation allowBlank="1" showInputMessage="1" showErrorMessage="1" errorTitle="Error Especializacion" error="La especializacion no puede superar 1 PUNTO" sqref="O17" xr:uid="{00000000-0002-0000-0300-000001000000}"/>
    <dataValidation allowBlank="1" showInputMessage="1" showErrorMessage="1" errorTitle="Error Maestrias" error="La maestria no puede superar los 3 PUNTOS" sqref="O19" xr:uid="{00000000-0002-0000-0300-000002000000}"/>
    <dataValidation allowBlank="1" showInputMessage="1" showErrorMessage="1" errorTitle="Error Doctorado" error="El doctorado no puede superar los 6 PUNTOS" sqref="O21" xr:uid="{00000000-0002-0000-0300-000003000000}"/>
    <dataValidation type="decimal" allowBlank="1" showInputMessage="1" showErrorMessage="1" errorTitle="Error Formacion Academica" error="La formacion academica no puede superar los 10 PUNTOS" sqref="O23" xr:uid="{00000000-0002-0000-0300-000004000000}">
      <formula1>0</formula1>
      <formula2>9</formula2>
    </dataValidation>
    <dataValidation type="decimal" allowBlank="1" showInputMessage="1" showErrorMessage="1" errorTitle="Error General" error="La evaluación de hoja de vida no puede superar los 30 PUNTOS" sqref="O11" xr:uid="{00000000-0002-0000-0300-000005000000}">
      <formula1>0</formula1>
      <formula2>30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80"/>
  <sheetViews>
    <sheetView topLeftCell="A61" zoomScale="90" zoomScaleNormal="90" workbookViewId="0">
      <selection activeCell="A76" sqref="A76:XFD76"/>
    </sheetView>
  </sheetViews>
  <sheetFormatPr baseColWidth="10" defaultRowHeight="14.4" x14ac:dyDescent="0.3"/>
  <cols>
    <col min="1" max="1" width="9.5546875" customWidth="1"/>
    <col min="2" max="2" width="11.109375" customWidth="1"/>
    <col min="3" max="3" width="17.33203125" customWidth="1"/>
    <col min="4" max="4" width="0" hidden="1" customWidth="1"/>
    <col min="5" max="5" width="8.33203125" customWidth="1"/>
    <col min="6" max="6" width="8.88671875" customWidth="1"/>
    <col min="7" max="7" width="6.109375" customWidth="1"/>
    <col min="9" max="9" width="13.44140625" customWidth="1"/>
    <col min="10" max="10" width="13.33203125" customWidth="1"/>
    <col min="11" max="12" width="12.44140625" customWidth="1"/>
    <col min="14" max="14" width="5.5546875" customWidth="1"/>
    <col min="15" max="15" width="14.5546875" customWidth="1"/>
  </cols>
  <sheetData>
    <row r="1" spans="1:15" ht="21.6" thickBot="1" x14ac:dyDescent="0.35">
      <c r="A1" s="221"/>
      <c r="B1" s="222"/>
      <c r="C1" s="222"/>
      <c r="D1" s="222"/>
      <c r="E1" s="223"/>
      <c r="F1" s="230" t="s">
        <v>11</v>
      </c>
      <c r="G1" s="230"/>
      <c r="H1" s="230"/>
      <c r="I1" s="230"/>
      <c r="J1" s="230"/>
      <c r="K1" s="230"/>
      <c r="L1" s="230"/>
      <c r="M1" s="230"/>
      <c r="N1" s="230"/>
      <c r="O1" s="231"/>
    </row>
    <row r="2" spans="1:15" ht="21.6" thickBot="1" x14ac:dyDescent="0.35">
      <c r="A2" s="224"/>
      <c r="B2" s="225"/>
      <c r="C2" s="225"/>
      <c r="D2" s="225"/>
      <c r="E2" s="226"/>
      <c r="F2" s="230" t="s">
        <v>12</v>
      </c>
      <c r="G2" s="230"/>
      <c r="H2" s="230"/>
      <c r="I2" s="230"/>
      <c r="J2" s="230"/>
      <c r="K2" s="230"/>
      <c r="L2" s="230"/>
      <c r="M2" s="230"/>
      <c r="N2" s="230"/>
      <c r="O2" s="231"/>
    </row>
    <row r="3" spans="1:15" ht="21.6" thickBot="1" x14ac:dyDescent="0.35">
      <c r="A3" s="227"/>
      <c r="B3" s="228"/>
      <c r="C3" s="228"/>
      <c r="D3" s="228"/>
      <c r="E3" s="229"/>
      <c r="F3" s="232" t="s">
        <v>13</v>
      </c>
      <c r="G3" s="232"/>
      <c r="H3" s="232"/>
      <c r="I3" s="232"/>
      <c r="J3" s="232"/>
      <c r="K3" s="232"/>
      <c r="L3" s="232"/>
      <c r="M3" s="232"/>
      <c r="N3" s="232"/>
      <c r="O3" s="233"/>
    </row>
    <row r="4" spans="1:15" ht="15.6" x14ac:dyDescent="0.3">
      <c r="A4" s="234" t="s">
        <v>14</v>
      </c>
      <c r="B4" s="235"/>
      <c r="C4" s="235"/>
      <c r="D4" s="235"/>
      <c r="E4" s="236" t="str">
        <f>[1]GENERAL!AC$2</f>
        <v>PLANTA</v>
      </c>
      <c r="F4" s="236"/>
      <c r="G4" s="236"/>
      <c r="H4" s="236"/>
      <c r="I4" s="236"/>
      <c r="J4" s="236"/>
      <c r="K4" s="236"/>
      <c r="L4" s="236"/>
      <c r="M4" s="236"/>
      <c r="N4" s="236"/>
      <c r="O4" s="237"/>
    </row>
    <row r="5" spans="1:15" ht="15.6" x14ac:dyDescent="0.3">
      <c r="A5" s="202" t="s">
        <v>15</v>
      </c>
      <c r="B5" s="203"/>
      <c r="C5" s="203"/>
      <c r="D5" s="203"/>
      <c r="E5" s="204" t="s">
        <v>63</v>
      </c>
      <c r="F5" s="204"/>
      <c r="G5" s="204"/>
      <c r="H5" s="204"/>
      <c r="I5" s="204"/>
      <c r="J5" s="204"/>
      <c r="K5" s="204"/>
      <c r="L5" s="204"/>
      <c r="M5" s="204"/>
      <c r="N5" s="204"/>
      <c r="O5" s="205"/>
    </row>
    <row r="6" spans="1:15" ht="15.6" x14ac:dyDescent="0.3">
      <c r="A6" s="202" t="s">
        <v>16</v>
      </c>
      <c r="B6" s="203"/>
      <c r="C6" s="203"/>
      <c r="D6" s="203"/>
      <c r="E6" s="204" t="str">
        <f>[1]GENERAL!A$1</f>
        <v>CIENCIAS DE LA EDUCACIÓN</v>
      </c>
      <c r="F6" s="204"/>
      <c r="G6" s="204"/>
      <c r="H6" s="204"/>
      <c r="I6" s="204"/>
      <c r="J6" s="204"/>
      <c r="K6" s="204"/>
      <c r="L6" s="204"/>
      <c r="M6" s="204"/>
      <c r="N6" s="204"/>
      <c r="O6" s="205"/>
    </row>
    <row r="7" spans="1:15" ht="16.2" thickBot="1" x14ac:dyDescent="0.35">
      <c r="A7" s="4" t="s">
        <v>106</v>
      </c>
      <c r="B7" s="5"/>
      <c r="C7" s="5"/>
      <c r="D7" s="5"/>
      <c r="E7" s="3" t="s">
        <v>60</v>
      </c>
      <c r="F7" s="6"/>
      <c r="G7" s="6"/>
      <c r="H7" s="6"/>
      <c r="I7" s="6"/>
      <c r="J7" s="6"/>
      <c r="K7" s="6"/>
      <c r="L7" s="6"/>
      <c r="M7" s="6"/>
      <c r="N7" s="6"/>
      <c r="O7" s="7"/>
    </row>
    <row r="8" spans="1:15" ht="25.2" thickBot="1" x14ac:dyDescent="0.35">
      <c r="A8" s="167" t="s">
        <v>49</v>
      </c>
      <c r="B8" s="168"/>
      <c r="C8" s="168"/>
      <c r="D8" s="168"/>
      <c r="E8" s="168"/>
      <c r="F8" s="168"/>
      <c r="G8" s="168"/>
      <c r="H8" s="168"/>
      <c r="I8" s="168"/>
      <c r="J8" s="168"/>
      <c r="K8" s="168"/>
      <c r="L8" s="168"/>
      <c r="M8" s="168"/>
      <c r="N8" s="168"/>
      <c r="O8" s="169"/>
    </row>
    <row r="9" spans="1:15" x14ac:dyDescent="0.3">
      <c r="A9" s="206" t="s">
        <v>17</v>
      </c>
      <c r="B9" s="207"/>
      <c r="C9" s="210" t="s">
        <v>18</v>
      </c>
      <c r="D9" s="39"/>
      <c r="E9" s="212" t="s">
        <v>19</v>
      </c>
      <c r="F9" s="213"/>
      <c r="G9" s="212" t="s">
        <v>20</v>
      </c>
      <c r="H9" s="213"/>
      <c r="I9" s="215" t="s">
        <v>21</v>
      </c>
      <c r="J9" s="215" t="s">
        <v>22</v>
      </c>
      <c r="K9" s="215" t="s">
        <v>23</v>
      </c>
      <c r="L9" s="217" t="s">
        <v>24</v>
      </c>
      <c r="M9" s="219"/>
      <c r="N9" s="219"/>
      <c r="O9" s="200" t="s">
        <v>2</v>
      </c>
    </row>
    <row r="10" spans="1:15" ht="47.25" customHeight="1" thickBot="1" x14ac:dyDescent="0.35">
      <c r="A10" s="208"/>
      <c r="B10" s="209"/>
      <c r="C10" s="211"/>
      <c r="D10" s="40"/>
      <c r="E10" s="211"/>
      <c r="F10" s="214"/>
      <c r="G10" s="211"/>
      <c r="H10" s="214"/>
      <c r="I10" s="216"/>
      <c r="J10" s="216"/>
      <c r="K10" s="216"/>
      <c r="L10" s="218"/>
      <c r="M10" s="220"/>
      <c r="N10" s="220"/>
      <c r="O10" s="201"/>
    </row>
    <row r="11" spans="1:15" ht="27.6" customHeight="1" thickBot="1" x14ac:dyDescent="0.35">
      <c r="A11" s="199" t="s">
        <v>70</v>
      </c>
      <c r="B11" s="199"/>
      <c r="C11" s="36">
        <f>O15</f>
        <v>4</v>
      </c>
      <c r="D11" s="37"/>
      <c r="E11" s="194">
        <f>O17</f>
        <v>0</v>
      </c>
      <c r="F11" s="195"/>
      <c r="G11" s="194">
        <f>O19</f>
        <v>3</v>
      </c>
      <c r="H11" s="195"/>
      <c r="I11" s="8">
        <f>O21</f>
        <v>0</v>
      </c>
      <c r="J11" s="8">
        <f>O28</f>
        <v>0.75</v>
      </c>
      <c r="K11" s="8">
        <f>O33</f>
        <v>2</v>
      </c>
      <c r="L11" s="9">
        <f>O38</f>
        <v>0.5</v>
      </c>
      <c r="M11" s="10"/>
      <c r="N11" s="10"/>
      <c r="O11" s="11">
        <f>IF( SUM(C11:L11)&lt;=30,SUM(C11:L11),"EXCEDE LOS 30 PUNTOS")</f>
        <v>10.25</v>
      </c>
    </row>
    <row r="12" spans="1:15" ht="15.6" thickTop="1" thickBot="1" x14ac:dyDescent="0.35">
      <c r="A12" s="12"/>
      <c r="B12" s="3"/>
      <c r="C12" s="3"/>
      <c r="D12" s="3"/>
      <c r="E12" s="3"/>
      <c r="F12" s="3"/>
      <c r="G12" s="3"/>
      <c r="H12" s="3"/>
      <c r="I12" s="3"/>
      <c r="J12" s="3"/>
      <c r="K12" s="3"/>
      <c r="L12" s="3"/>
      <c r="M12" s="3"/>
      <c r="N12" s="3"/>
      <c r="O12" s="13"/>
    </row>
    <row r="13" spans="1:15" ht="18" thickBot="1" x14ac:dyDescent="0.35">
      <c r="A13" s="196" t="s">
        <v>25</v>
      </c>
      <c r="B13" s="197"/>
      <c r="C13" s="197"/>
      <c r="D13" s="197"/>
      <c r="E13" s="197"/>
      <c r="F13" s="197"/>
      <c r="G13" s="197"/>
      <c r="H13" s="197"/>
      <c r="I13" s="197"/>
      <c r="J13" s="197"/>
      <c r="K13" s="197"/>
      <c r="L13" s="197"/>
      <c r="M13" s="197"/>
      <c r="N13" s="198"/>
      <c r="O13" s="14" t="s">
        <v>26</v>
      </c>
    </row>
    <row r="14" spans="1:15" ht="23.4" thickBot="1" x14ac:dyDescent="0.35">
      <c r="A14" s="183" t="s">
        <v>27</v>
      </c>
      <c r="B14" s="184"/>
      <c r="C14" s="184"/>
      <c r="D14" s="184"/>
      <c r="E14" s="184"/>
      <c r="F14" s="184"/>
      <c r="G14" s="184"/>
      <c r="H14" s="184"/>
      <c r="I14" s="184"/>
      <c r="J14" s="184"/>
      <c r="K14" s="184"/>
      <c r="L14" s="184"/>
      <c r="M14" s="185"/>
      <c r="N14" s="3"/>
      <c r="O14" s="13"/>
    </row>
    <row r="15" spans="1:15" ht="27" customHeight="1" thickBot="1" x14ac:dyDescent="0.35">
      <c r="A15" s="178" t="s">
        <v>28</v>
      </c>
      <c r="B15" s="179"/>
      <c r="C15" s="15"/>
      <c r="D15" s="180" t="s">
        <v>81</v>
      </c>
      <c r="E15" s="181"/>
      <c r="F15" s="181"/>
      <c r="G15" s="181"/>
      <c r="H15" s="181"/>
      <c r="I15" s="181"/>
      <c r="J15" s="181"/>
      <c r="K15" s="181"/>
      <c r="L15" s="181"/>
      <c r="M15" s="182"/>
      <c r="N15" s="16"/>
      <c r="O15" s="17">
        <v>4</v>
      </c>
    </row>
    <row r="16" spans="1:15" ht="15" thickBot="1" x14ac:dyDescent="0.35">
      <c r="A16" s="18"/>
      <c r="B16" s="3"/>
      <c r="C16" s="3"/>
      <c r="D16" s="19"/>
      <c r="E16" s="3"/>
      <c r="F16" s="3"/>
      <c r="G16" s="3"/>
      <c r="H16" s="3"/>
      <c r="I16" s="3"/>
      <c r="J16" s="3"/>
      <c r="K16" s="3"/>
      <c r="L16" s="3"/>
      <c r="M16" s="3"/>
      <c r="N16" s="3"/>
      <c r="O16" s="20"/>
    </row>
    <row r="17" spans="1:15" ht="20.399999999999999" customHeight="1" thickBot="1" x14ac:dyDescent="0.35">
      <c r="A17" s="186" t="s">
        <v>29</v>
      </c>
      <c r="B17" s="187"/>
      <c r="C17" s="3"/>
      <c r="D17" s="21"/>
      <c r="E17" s="188"/>
      <c r="F17" s="189"/>
      <c r="G17" s="189"/>
      <c r="H17" s="189"/>
      <c r="I17" s="189"/>
      <c r="J17" s="189"/>
      <c r="K17" s="189"/>
      <c r="L17" s="189"/>
      <c r="M17" s="190"/>
      <c r="N17" s="16"/>
      <c r="O17" s="17"/>
    </row>
    <row r="18" spans="1:15" ht="15" thickBot="1" x14ac:dyDescent="0.35">
      <c r="A18" s="18"/>
      <c r="B18" s="3"/>
      <c r="C18" s="3"/>
      <c r="D18" s="19"/>
      <c r="E18" s="3"/>
      <c r="F18" s="3"/>
      <c r="G18" s="3"/>
      <c r="H18" s="3"/>
      <c r="I18" s="3"/>
      <c r="J18" s="3"/>
      <c r="K18" s="3"/>
      <c r="L18" s="3"/>
      <c r="M18" s="3"/>
      <c r="N18" s="3"/>
      <c r="O18" s="20"/>
    </row>
    <row r="19" spans="1:15" ht="15" thickBot="1" x14ac:dyDescent="0.35">
      <c r="A19" s="186" t="s">
        <v>30</v>
      </c>
      <c r="B19" s="187"/>
      <c r="C19" s="15"/>
      <c r="D19" s="38"/>
      <c r="E19" s="189" t="s">
        <v>82</v>
      </c>
      <c r="F19" s="189"/>
      <c r="G19" s="189"/>
      <c r="H19" s="189"/>
      <c r="I19" s="189"/>
      <c r="J19" s="189"/>
      <c r="K19" s="189"/>
      <c r="L19" s="189"/>
      <c r="M19" s="190"/>
      <c r="N19" s="16"/>
      <c r="O19" s="17">
        <v>3</v>
      </c>
    </row>
    <row r="20" spans="1:15" ht="15" thickBot="1" x14ac:dyDescent="0.35">
      <c r="A20" s="18"/>
      <c r="B20" s="3"/>
      <c r="C20" s="3"/>
      <c r="D20" s="3"/>
      <c r="E20" s="3"/>
      <c r="F20" s="3"/>
      <c r="G20" s="3"/>
      <c r="H20" s="3"/>
      <c r="I20" s="3"/>
      <c r="J20" s="3"/>
      <c r="K20" s="3"/>
      <c r="L20" s="3"/>
      <c r="M20" s="3"/>
      <c r="N20" s="3"/>
      <c r="O20" s="20"/>
    </row>
    <row r="21" spans="1:15" ht="15" thickBot="1" x14ac:dyDescent="0.35">
      <c r="A21" s="186" t="s">
        <v>31</v>
      </c>
      <c r="B21" s="187"/>
      <c r="C21" s="15"/>
      <c r="D21" s="191"/>
      <c r="E21" s="192"/>
      <c r="F21" s="192"/>
      <c r="G21" s="192"/>
      <c r="H21" s="192"/>
      <c r="I21" s="192"/>
      <c r="J21" s="192"/>
      <c r="K21" s="192"/>
      <c r="L21" s="192"/>
      <c r="M21" s="193"/>
      <c r="N21" s="16"/>
      <c r="O21" s="17"/>
    </row>
    <row r="22" spans="1:15" ht="16.2" thickBot="1" x14ac:dyDescent="0.35">
      <c r="A22" s="22"/>
      <c r="B22" s="23"/>
      <c r="C22" s="24"/>
      <c r="D22" s="25"/>
      <c r="E22" s="25"/>
      <c r="F22" s="25"/>
      <c r="G22" s="25"/>
      <c r="H22" s="25"/>
      <c r="I22" s="25"/>
      <c r="J22" s="25"/>
      <c r="K22" s="25"/>
      <c r="L22" s="25"/>
      <c r="M22" s="25"/>
      <c r="N22" s="24"/>
      <c r="O22" s="26"/>
    </row>
    <row r="23" spans="1:15" ht="18.600000000000001" thickTop="1" thickBot="1" x14ac:dyDescent="0.35">
      <c r="A23" s="172" t="s">
        <v>8</v>
      </c>
      <c r="B23" s="173"/>
      <c r="C23" s="173"/>
      <c r="D23" s="173"/>
      <c r="E23" s="173"/>
      <c r="F23" s="173"/>
      <c r="G23" s="173"/>
      <c r="H23" s="173"/>
      <c r="I23" s="173"/>
      <c r="J23" s="173"/>
      <c r="K23" s="173"/>
      <c r="L23" s="173"/>
      <c r="M23" s="174"/>
      <c r="N23" s="3"/>
      <c r="O23" s="27">
        <f>IF( SUM(O15:O21)&lt;=10,SUM(O15:O21),"EXCEDE LOS 10 PUNTOS VALIDOS")</f>
        <v>7</v>
      </c>
    </row>
    <row r="24" spans="1:15" ht="18" thickBot="1" x14ac:dyDescent="0.35">
      <c r="A24" s="28"/>
      <c r="B24" s="29"/>
      <c r="C24" s="29"/>
      <c r="D24" s="29"/>
      <c r="E24" s="29"/>
      <c r="F24" s="29"/>
      <c r="G24" s="29"/>
      <c r="H24" s="29"/>
      <c r="I24" s="29"/>
      <c r="J24" s="29"/>
      <c r="K24" s="29"/>
      <c r="L24" s="29"/>
      <c r="M24" s="29"/>
      <c r="N24" s="3"/>
      <c r="O24" s="26"/>
    </row>
    <row r="25" spans="1:15" ht="23.4" thickBot="1" x14ac:dyDescent="0.35">
      <c r="A25" s="183" t="s">
        <v>32</v>
      </c>
      <c r="B25" s="184"/>
      <c r="C25" s="184"/>
      <c r="D25" s="184"/>
      <c r="E25" s="184"/>
      <c r="F25" s="184"/>
      <c r="G25" s="184"/>
      <c r="H25" s="184"/>
      <c r="I25" s="184"/>
      <c r="J25" s="184"/>
      <c r="K25" s="184"/>
      <c r="L25" s="184"/>
      <c r="M25" s="185"/>
      <c r="N25" s="3"/>
      <c r="O25" s="26"/>
    </row>
    <row r="26" spans="1:15" ht="74.25" customHeight="1" thickBot="1" x14ac:dyDescent="0.35">
      <c r="A26" s="178" t="s">
        <v>33</v>
      </c>
      <c r="B26" s="179"/>
      <c r="C26" s="15"/>
      <c r="D26" s="180" t="s">
        <v>64</v>
      </c>
      <c r="E26" s="181"/>
      <c r="F26" s="181"/>
      <c r="G26" s="181"/>
      <c r="H26" s="181"/>
      <c r="I26" s="181"/>
      <c r="J26" s="181"/>
      <c r="K26" s="181"/>
      <c r="L26" s="181"/>
      <c r="M26" s="182"/>
      <c r="N26" s="16"/>
      <c r="O26" s="45">
        <v>0.75</v>
      </c>
    </row>
    <row r="27" spans="1:15" ht="16.2" thickBot="1" x14ac:dyDescent="0.35">
      <c r="A27" s="22"/>
      <c r="B27" s="23"/>
      <c r="C27" s="24"/>
      <c r="D27" s="25"/>
      <c r="E27" s="25"/>
      <c r="F27" s="25"/>
      <c r="G27" s="25"/>
      <c r="H27" s="25"/>
      <c r="I27" s="25"/>
      <c r="J27" s="25"/>
      <c r="K27" s="25"/>
      <c r="L27" s="25"/>
      <c r="M27" s="25"/>
      <c r="N27" s="24"/>
      <c r="O27" s="26"/>
    </row>
    <row r="28" spans="1:15" ht="18.600000000000001" thickTop="1" thickBot="1" x14ac:dyDescent="0.35">
      <c r="A28" s="172" t="s">
        <v>7</v>
      </c>
      <c r="B28" s="173"/>
      <c r="C28" s="173"/>
      <c r="D28" s="173"/>
      <c r="E28" s="173"/>
      <c r="F28" s="173"/>
      <c r="G28" s="173"/>
      <c r="H28" s="173"/>
      <c r="I28" s="173"/>
      <c r="J28" s="173"/>
      <c r="K28" s="173"/>
      <c r="L28" s="173"/>
      <c r="M28" s="174"/>
      <c r="N28" s="24"/>
      <c r="O28" s="27">
        <f>IF(O26&lt;=10,O26,"EXCEDE LOS 10 PUNTOS PERMITIDOS")</f>
        <v>0.75</v>
      </c>
    </row>
    <row r="29" spans="1:15" ht="15" thickBot="1" x14ac:dyDescent="0.35">
      <c r="A29" s="30"/>
      <c r="B29" s="31"/>
      <c r="C29" s="31"/>
      <c r="D29" s="31"/>
      <c r="E29" s="31"/>
      <c r="F29" s="31"/>
      <c r="G29" s="31"/>
      <c r="H29" s="31"/>
      <c r="I29" s="31"/>
      <c r="J29" s="31"/>
      <c r="K29" s="31"/>
      <c r="L29" s="31"/>
      <c r="M29" s="31"/>
      <c r="N29" s="31"/>
      <c r="O29" s="26"/>
    </row>
    <row r="30" spans="1:15" ht="23.4" thickBot="1" x14ac:dyDescent="0.35">
      <c r="A30" s="183" t="s">
        <v>34</v>
      </c>
      <c r="B30" s="184"/>
      <c r="C30" s="184"/>
      <c r="D30" s="184"/>
      <c r="E30" s="184"/>
      <c r="F30" s="184"/>
      <c r="G30" s="184"/>
      <c r="H30" s="184"/>
      <c r="I30" s="184"/>
      <c r="J30" s="184"/>
      <c r="K30" s="184"/>
      <c r="L30" s="184"/>
      <c r="M30" s="185"/>
      <c r="N30" s="31"/>
      <c r="O30" s="26"/>
    </row>
    <row r="31" spans="1:15" ht="263.39999999999998" customHeight="1" thickBot="1" x14ac:dyDescent="0.35">
      <c r="A31" s="178" t="s">
        <v>6</v>
      </c>
      <c r="B31" s="179"/>
      <c r="C31" s="15"/>
      <c r="D31" s="238" t="s">
        <v>85</v>
      </c>
      <c r="E31" s="239"/>
      <c r="F31" s="239"/>
      <c r="G31" s="239"/>
      <c r="H31" s="239"/>
      <c r="I31" s="239"/>
      <c r="J31" s="239"/>
      <c r="K31" s="239"/>
      <c r="L31" s="239"/>
      <c r="M31" s="240"/>
      <c r="N31" s="16"/>
      <c r="O31" s="46">
        <v>2</v>
      </c>
    </row>
    <row r="32" spans="1:15" ht="15" thickBot="1" x14ac:dyDescent="0.35">
      <c r="A32" s="32"/>
      <c r="B32" s="3"/>
      <c r="C32" s="3"/>
      <c r="D32" s="3"/>
      <c r="E32" s="3"/>
      <c r="F32" s="3"/>
      <c r="G32" s="3"/>
      <c r="H32" s="3"/>
      <c r="I32" s="3"/>
      <c r="J32" s="3"/>
      <c r="K32" s="3"/>
      <c r="L32" s="3"/>
      <c r="M32" s="3"/>
      <c r="N32" s="3"/>
      <c r="O32" s="26"/>
    </row>
    <row r="33" spans="1:15" ht="18.600000000000001" thickTop="1" thickBot="1" x14ac:dyDescent="0.35">
      <c r="A33" s="172" t="s">
        <v>5</v>
      </c>
      <c r="B33" s="173"/>
      <c r="C33" s="173"/>
      <c r="D33" s="173"/>
      <c r="E33" s="173"/>
      <c r="F33" s="173"/>
      <c r="G33" s="173"/>
      <c r="H33" s="173"/>
      <c r="I33" s="173"/>
      <c r="J33" s="173"/>
      <c r="K33" s="173"/>
      <c r="L33" s="173"/>
      <c r="M33" s="174"/>
      <c r="N33" s="24"/>
      <c r="O33" s="27">
        <f>IF(O31&lt;=10,O31,"EXCEDE LOS 10 PUNTOS PERMITIDOS")</f>
        <v>2</v>
      </c>
    </row>
    <row r="34" spans="1:15" ht="15" thickBot="1" x14ac:dyDescent="0.35">
      <c r="A34" s="32"/>
      <c r="B34" s="3"/>
      <c r="C34" s="3"/>
      <c r="D34" s="3"/>
      <c r="E34" s="3"/>
      <c r="F34" s="3"/>
      <c r="G34" s="3"/>
      <c r="H34" s="3"/>
      <c r="I34" s="3"/>
      <c r="J34" s="3"/>
      <c r="K34" s="3"/>
      <c r="L34" s="3"/>
      <c r="M34" s="3"/>
      <c r="N34" s="3"/>
      <c r="O34" s="26"/>
    </row>
    <row r="35" spans="1:15" ht="23.4" thickBot="1" x14ac:dyDescent="0.35">
      <c r="A35" s="183" t="s">
        <v>35</v>
      </c>
      <c r="B35" s="184"/>
      <c r="C35" s="184"/>
      <c r="D35" s="184"/>
      <c r="E35" s="184"/>
      <c r="F35" s="184"/>
      <c r="G35" s="184"/>
      <c r="H35" s="184"/>
      <c r="I35" s="184"/>
      <c r="J35" s="184"/>
      <c r="K35" s="184"/>
      <c r="L35" s="184"/>
      <c r="M35" s="185"/>
      <c r="N35" s="3"/>
      <c r="O35" s="26"/>
    </row>
    <row r="36" spans="1:15" ht="214.2" customHeight="1" thickBot="1" x14ac:dyDescent="0.35">
      <c r="A36" s="186" t="s">
        <v>4</v>
      </c>
      <c r="B36" s="187"/>
      <c r="C36" s="15"/>
      <c r="D36" s="180" t="s">
        <v>78</v>
      </c>
      <c r="E36" s="181"/>
      <c r="F36" s="181"/>
      <c r="G36" s="181"/>
      <c r="H36" s="181"/>
      <c r="I36" s="181"/>
      <c r="J36" s="181"/>
      <c r="K36" s="181"/>
      <c r="L36" s="181"/>
      <c r="M36" s="182"/>
      <c r="N36" s="16"/>
      <c r="O36" s="17">
        <v>0.5</v>
      </c>
    </row>
    <row r="37" spans="1:15" ht="16.2" thickBot="1" x14ac:dyDescent="0.35">
      <c r="A37" s="22"/>
      <c r="B37" s="23"/>
      <c r="C37" s="24"/>
      <c r="D37" s="25"/>
      <c r="E37" s="25"/>
      <c r="F37" s="25"/>
      <c r="G37" s="25"/>
      <c r="H37" s="25"/>
      <c r="I37" s="25"/>
      <c r="J37" s="25"/>
      <c r="K37" s="25"/>
      <c r="L37" s="25"/>
      <c r="M37" s="25"/>
      <c r="N37" s="24"/>
      <c r="O37" s="26"/>
    </row>
    <row r="38" spans="1:15" ht="18.600000000000001" thickTop="1" thickBot="1" x14ac:dyDescent="0.35">
      <c r="A38" s="172" t="s">
        <v>3</v>
      </c>
      <c r="B38" s="173"/>
      <c r="C38" s="173"/>
      <c r="D38" s="173"/>
      <c r="E38" s="173"/>
      <c r="F38" s="173"/>
      <c r="G38" s="173"/>
      <c r="H38" s="173"/>
      <c r="I38" s="173"/>
      <c r="J38" s="173"/>
      <c r="K38" s="173"/>
      <c r="L38" s="173"/>
      <c r="M38" s="174"/>
      <c r="N38" s="24"/>
      <c r="O38" s="27">
        <f>IF(O36&lt;=10,O36,"EXCEDE LOS 10 PUNTOS PERMITIDOS")</f>
        <v>0.5</v>
      </c>
    </row>
    <row r="39" spans="1:15" x14ac:dyDescent="0.3">
      <c r="A39" s="32"/>
      <c r="B39" s="3"/>
      <c r="C39" s="3"/>
      <c r="D39" s="3"/>
      <c r="E39" s="3"/>
      <c r="F39" s="3"/>
      <c r="G39" s="3"/>
      <c r="H39" s="3"/>
      <c r="I39" s="3"/>
      <c r="J39" s="3"/>
      <c r="K39" s="3"/>
      <c r="L39" s="3"/>
      <c r="M39" s="3"/>
      <c r="N39" s="3"/>
      <c r="O39" s="26"/>
    </row>
    <row r="40" spans="1:15" ht="15" thickBot="1" x14ac:dyDescent="0.35">
      <c r="A40" s="32"/>
      <c r="B40" s="3"/>
      <c r="C40" s="3"/>
      <c r="D40" s="3"/>
      <c r="E40" s="3"/>
      <c r="F40" s="3"/>
      <c r="G40" s="3"/>
      <c r="H40" s="3"/>
      <c r="I40" s="3"/>
      <c r="J40" s="3"/>
      <c r="K40" s="3"/>
      <c r="L40" s="3"/>
      <c r="M40" s="3"/>
      <c r="N40" s="3"/>
      <c r="O40" s="33"/>
    </row>
    <row r="41" spans="1:15" ht="24" thickTop="1" thickBot="1" x14ac:dyDescent="0.35">
      <c r="A41" s="175" t="s">
        <v>2</v>
      </c>
      <c r="B41" s="176"/>
      <c r="C41" s="176"/>
      <c r="D41" s="176"/>
      <c r="E41" s="176"/>
      <c r="F41" s="176"/>
      <c r="G41" s="176"/>
      <c r="H41" s="176"/>
      <c r="I41" s="176"/>
      <c r="J41" s="176"/>
      <c r="K41" s="176"/>
      <c r="L41" s="176"/>
      <c r="M41" s="177"/>
      <c r="N41" s="34"/>
      <c r="O41" s="35">
        <f>IF((O23+O28+O33+O38)&lt;=30,(O23+O28+O33+O38),"ERROR EXCEDE LOS 30 PUNTOS")</f>
        <v>10.25</v>
      </c>
    </row>
    <row r="44" spans="1:15" s="54" customFormat="1" x14ac:dyDescent="0.3"/>
    <row r="45" spans="1:15" s="54" customFormat="1" ht="15" thickBot="1" x14ac:dyDescent="0.35"/>
    <row r="46" spans="1:15" s="2" customFormat="1" ht="25.2" thickBot="1" x14ac:dyDescent="0.35">
      <c r="A46" s="167" t="s">
        <v>101</v>
      </c>
      <c r="B46" s="168"/>
      <c r="C46" s="168"/>
      <c r="D46" s="168"/>
      <c r="E46" s="168"/>
      <c r="F46" s="168"/>
      <c r="G46" s="168"/>
      <c r="H46" s="168"/>
      <c r="I46" s="168"/>
      <c r="J46" s="168"/>
      <c r="K46" s="168"/>
      <c r="L46" s="168"/>
      <c r="M46" s="168"/>
      <c r="N46" s="168"/>
      <c r="O46" s="169"/>
    </row>
    <row r="47" spans="1:15" s="2" customFormat="1" ht="15" thickBot="1" x14ac:dyDescent="0.35">
      <c r="A47" s="70"/>
      <c r="B47" s="71"/>
      <c r="C47" s="71"/>
      <c r="D47" s="71"/>
      <c r="E47" s="71"/>
      <c r="F47" s="71"/>
      <c r="G47" s="71"/>
      <c r="H47" s="71"/>
      <c r="I47" s="71"/>
      <c r="J47" s="71"/>
      <c r="K47" s="71"/>
      <c r="L47" s="71"/>
      <c r="M47" s="71"/>
      <c r="N47" s="71"/>
      <c r="O47" s="72"/>
    </row>
    <row r="48" spans="1:15" s="2" customFormat="1" ht="36.75" customHeight="1" x14ac:dyDescent="0.3">
      <c r="A48" s="170" t="s">
        <v>90</v>
      </c>
      <c r="B48" s="170"/>
      <c r="C48" s="170"/>
      <c r="D48" s="170"/>
      <c r="E48" s="170"/>
      <c r="F48" s="171"/>
      <c r="G48" s="171"/>
      <c r="H48" s="171"/>
      <c r="I48" s="90" t="s">
        <v>36</v>
      </c>
      <c r="J48" s="91" t="s">
        <v>37</v>
      </c>
      <c r="K48" s="91" t="s">
        <v>38</v>
      </c>
      <c r="L48" s="86"/>
      <c r="M48" s="53"/>
      <c r="N48" s="71"/>
      <c r="O48" s="62" t="s">
        <v>39</v>
      </c>
    </row>
    <row r="49" spans="1:15" s="2" customFormat="1" ht="23.25" customHeight="1" x14ac:dyDescent="0.3">
      <c r="A49" s="92">
        <v>1</v>
      </c>
      <c r="B49" s="165" t="s">
        <v>91</v>
      </c>
      <c r="C49" s="165"/>
      <c r="D49" s="165"/>
      <c r="E49" s="165"/>
      <c r="F49" s="158"/>
      <c r="G49" s="158"/>
      <c r="H49" s="158"/>
      <c r="I49" s="74" t="s">
        <v>40</v>
      </c>
      <c r="J49" s="56">
        <v>2</v>
      </c>
      <c r="K49" s="56">
        <v>2</v>
      </c>
      <c r="L49" s="87"/>
      <c r="M49" s="31"/>
      <c r="N49" s="31"/>
      <c r="O49" s="94">
        <f>J49+K49</f>
        <v>4</v>
      </c>
    </row>
    <row r="50" spans="1:15" s="2" customFormat="1" x14ac:dyDescent="0.3">
      <c r="A50" s="92">
        <v>2</v>
      </c>
      <c r="B50" s="157" t="s">
        <v>92</v>
      </c>
      <c r="C50" s="165"/>
      <c r="D50" s="165"/>
      <c r="E50" s="165"/>
      <c r="F50" s="158"/>
      <c r="G50" s="158"/>
      <c r="H50" s="158"/>
      <c r="I50" s="74" t="s">
        <v>40</v>
      </c>
      <c r="J50" s="56">
        <v>1</v>
      </c>
      <c r="K50" s="56">
        <v>2</v>
      </c>
      <c r="L50" s="87"/>
      <c r="M50" s="31"/>
      <c r="N50" s="31"/>
      <c r="O50" s="94">
        <f t="shared" ref="O50:O56" si="0">J50+K50</f>
        <v>3</v>
      </c>
    </row>
    <row r="51" spans="1:15" s="2" customFormat="1" ht="37.5" customHeight="1" x14ac:dyDescent="0.3">
      <c r="A51" s="92">
        <v>3</v>
      </c>
      <c r="B51" s="165" t="s">
        <v>93</v>
      </c>
      <c r="C51" s="165"/>
      <c r="D51" s="165"/>
      <c r="E51" s="165"/>
      <c r="F51" s="158"/>
      <c r="G51" s="158"/>
      <c r="H51" s="158"/>
      <c r="I51" s="74" t="s">
        <v>98</v>
      </c>
      <c r="J51" s="56">
        <v>4</v>
      </c>
      <c r="K51" s="56">
        <v>5</v>
      </c>
      <c r="L51" s="87"/>
      <c r="M51" s="31"/>
      <c r="N51" s="31"/>
      <c r="O51" s="94">
        <f t="shared" si="0"/>
        <v>9</v>
      </c>
    </row>
    <row r="52" spans="1:15" s="2" customFormat="1" ht="37.5" customHeight="1" x14ac:dyDescent="0.3">
      <c r="A52" s="92">
        <v>4</v>
      </c>
      <c r="B52" s="165" t="s">
        <v>94</v>
      </c>
      <c r="C52" s="165"/>
      <c r="D52" s="165"/>
      <c r="E52" s="165"/>
      <c r="F52" s="158"/>
      <c r="G52" s="158"/>
      <c r="H52" s="158"/>
      <c r="I52" s="74" t="s">
        <v>41</v>
      </c>
      <c r="J52" s="56">
        <v>5</v>
      </c>
      <c r="K52" s="56">
        <v>5</v>
      </c>
      <c r="L52" s="87"/>
      <c r="M52" s="31"/>
      <c r="N52" s="31"/>
      <c r="O52" s="94">
        <f t="shared" si="0"/>
        <v>10</v>
      </c>
    </row>
    <row r="53" spans="1:15" s="2" customFormat="1" ht="37.5" customHeight="1" x14ac:dyDescent="0.3">
      <c r="A53" s="92">
        <v>5</v>
      </c>
      <c r="B53" s="165" t="s">
        <v>95</v>
      </c>
      <c r="C53" s="165"/>
      <c r="D53" s="165"/>
      <c r="E53" s="165"/>
      <c r="F53" s="158"/>
      <c r="G53" s="158"/>
      <c r="H53" s="158"/>
      <c r="I53" s="74" t="s">
        <v>41</v>
      </c>
      <c r="J53" s="56">
        <v>3</v>
      </c>
      <c r="K53" s="56">
        <v>5</v>
      </c>
      <c r="L53" s="87"/>
      <c r="M53" s="31"/>
      <c r="N53" s="31"/>
      <c r="O53" s="94">
        <f t="shared" si="0"/>
        <v>8</v>
      </c>
    </row>
    <row r="54" spans="1:15" s="2" customFormat="1" ht="37.5" customHeight="1" x14ac:dyDescent="0.3">
      <c r="A54" s="92">
        <v>6</v>
      </c>
      <c r="B54" s="165" t="s">
        <v>96</v>
      </c>
      <c r="C54" s="165"/>
      <c r="D54" s="165"/>
      <c r="E54" s="165"/>
      <c r="F54" s="158"/>
      <c r="G54" s="158"/>
      <c r="H54" s="158"/>
      <c r="I54" s="74" t="s">
        <v>41</v>
      </c>
      <c r="J54" s="56">
        <v>4</v>
      </c>
      <c r="K54" s="56">
        <v>4</v>
      </c>
      <c r="L54" s="87"/>
      <c r="M54" s="31"/>
      <c r="N54" s="31"/>
      <c r="O54" s="94">
        <f t="shared" si="0"/>
        <v>8</v>
      </c>
    </row>
    <row r="55" spans="1:15" s="2" customFormat="1" ht="37.5" customHeight="1" x14ac:dyDescent="0.3">
      <c r="A55" s="92">
        <v>7</v>
      </c>
      <c r="B55" s="165" t="s">
        <v>97</v>
      </c>
      <c r="C55" s="165"/>
      <c r="D55" s="165"/>
      <c r="E55" s="165"/>
      <c r="F55" s="158"/>
      <c r="G55" s="158"/>
      <c r="H55" s="158"/>
      <c r="I55" s="74" t="s">
        <v>41</v>
      </c>
      <c r="J55" s="56">
        <v>5</v>
      </c>
      <c r="K55" s="56">
        <v>5</v>
      </c>
      <c r="L55" s="87"/>
      <c r="M55" s="31"/>
      <c r="N55" s="31"/>
      <c r="O55" s="94">
        <f t="shared" si="0"/>
        <v>10</v>
      </c>
    </row>
    <row r="56" spans="1:15" s="2" customFormat="1" ht="16.2" thickBot="1" x14ac:dyDescent="0.35">
      <c r="A56" s="166" t="s">
        <v>42</v>
      </c>
      <c r="B56" s="166"/>
      <c r="C56" s="166"/>
      <c r="D56" s="166"/>
      <c r="E56" s="166"/>
      <c r="F56" s="166"/>
      <c r="G56" s="166"/>
      <c r="H56" s="166"/>
      <c r="I56" s="166"/>
      <c r="J56" s="95">
        <f>SUM(J49:J55)</f>
        <v>24</v>
      </c>
      <c r="K56" s="95">
        <f>SUM(K49:K55)</f>
        <v>28</v>
      </c>
      <c r="L56" s="88"/>
      <c r="M56" s="57"/>
      <c r="N56" s="31"/>
      <c r="O56" s="94">
        <f t="shared" si="0"/>
        <v>52</v>
      </c>
    </row>
    <row r="57" spans="1:15" s="2" customFormat="1" ht="18.600000000000001" customHeight="1" thickBot="1" x14ac:dyDescent="0.35">
      <c r="A57" s="147" t="s">
        <v>103</v>
      </c>
      <c r="B57" s="148"/>
      <c r="C57" s="148"/>
      <c r="D57" s="148"/>
      <c r="E57" s="148"/>
      <c r="F57" s="148"/>
      <c r="G57" s="148"/>
      <c r="H57" s="148"/>
      <c r="I57" s="148"/>
      <c r="J57" s="148"/>
      <c r="K57" s="149"/>
      <c r="L57" s="89"/>
      <c r="M57" s="71"/>
      <c r="N57" s="58"/>
      <c r="O57" s="93">
        <f>O56/2</f>
        <v>26</v>
      </c>
    </row>
    <row r="58" spans="1:15" s="54" customFormat="1" x14ac:dyDescent="0.3"/>
    <row r="59" spans="1:15" s="54" customFormat="1" ht="15" thickBot="1" x14ac:dyDescent="0.35"/>
    <row r="60" spans="1:15" s="2" customFormat="1" ht="33.6" customHeight="1" thickBot="1" x14ac:dyDescent="0.35">
      <c r="A60" s="150" t="s">
        <v>99</v>
      </c>
      <c r="B60" s="151"/>
      <c r="C60" s="151"/>
      <c r="D60" s="151"/>
      <c r="E60" s="151"/>
      <c r="F60" s="151"/>
      <c r="G60" s="151"/>
      <c r="H60" s="152"/>
      <c r="I60" s="60" t="s">
        <v>36</v>
      </c>
      <c r="J60" s="55" t="s">
        <v>37</v>
      </c>
      <c r="K60" s="53"/>
      <c r="L60" s="53"/>
      <c r="M60" s="61"/>
      <c r="N60" s="31"/>
      <c r="O60" s="62" t="s">
        <v>39</v>
      </c>
    </row>
    <row r="61" spans="1:15" s="2" customFormat="1" ht="40.5" customHeight="1" thickBot="1" x14ac:dyDescent="0.35">
      <c r="A61" s="76">
        <v>1</v>
      </c>
      <c r="B61" s="153" t="s">
        <v>43</v>
      </c>
      <c r="C61" s="153"/>
      <c r="D61" s="153"/>
      <c r="E61" s="153"/>
      <c r="F61" s="154"/>
      <c r="G61" s="155"/>
      <c r="H61" s="156"/>
      <c r="I61" s="63" t="s">
        <v>100</v>
      </c>
      <c r="J61" s="99">
        <v>9</v>
      </c>
      <c r="K61" s="61"/>
      <c r="L61" s="61"/>
      <c r="M61" s="61"/>
      <c r="N61" s="31"/>
      <c r="O61" s="65">
        <f>J61</f>
        <v>9</v>
      </c>
    </row>
    <row r="62" spans="1:15" s="2" customFormat="1" ht="40.5" customHeight="1" thickBot="1" x14ac:dyDescent="0.35">
      <c r="A62" s="73">
        <v>2</v>
      </c>
      <c r="B62" s="157" t="s">
        <v>44</v>
      </c>
      <c r="C62" s="157"/>
      <c r="D62" s="157"/>
      <c r="E62" s="157"/>
      <c r="F62" s="158"/>
      <c r="G62" s="159"/>
      <c r="H62" s="160"/>
      <c r="I62" s="66" t="s">
        <v>100</v>
      </c>
      <c r="J62" s="64">
        <v>10</v>
      </c>
      <c r="K62" s="61"/>
      <c r="L62" s="61"/>
      <c r="M62" s="61"/>
      <c r="N62" s="31"/>
      <c r="O62" s="65">
        <f>J62</f>
        <v>10</v>
      </c>
    </row>
    <row r="63" spans="1:15" s="2" customFormat="1" ht="40.5" customHeight="1" thickBot="1" x14ac:dyDescent="0.35">
      <c r="A63" s="75">
        <v>3</v>
      </c>
      <c r="B63" s="161" t="s">
        <v>45</v>
      </c>
      <c r="C63" s="161"/>
      <c r="D63" s="161"/>
      <c r="E63" s="161"/>
      <c r="F63" s="162"/>
      <c r="G63" s="163"/>
      <c r="H63" s="164"/>
      <c r="I63" s="68" t="s">
        <v>100</v>
      </c>
      <c r="J63" s="69">
        <v>9</v>
      </c>
      <c r="K63" s="61"/>
      <c r="L63" s="61"/>
      <c r="M63" s="61"/>
      <c r="N63" s="31"/>
      <c r="O63" s="65">
        <f>J63</f>
        <v>9</v>
      </c>
    </row>
    <row r="64" spans="1:15" s="2" customFormat="1" ht="16.2" thickBot="1" x14ac:dyDescent="0.35">
      <c r="A64" s="135" t="s">
        <v>46</v>
      </c>
      <c r="B64" s="136"/>
      <c r="C64" s="136"/>
      <c r="D64" s="136"/>
      <c r="E64" s="136"/>
      <c r="F64" s="136"/>
      <c r="G64" s="136"/>
      <c r="H64" s="136"/>
      <c r="I64" s="137"/>
      <c r="J64" s="14">
        <v>28</v>
      </c>
      <c r="K64" s="57"/>
      <c r="L64" s="57"/>
      <c r="M64" s="57"/>
      <c r="N64" s="31"/>
      <c r="O64" s="26"/>
    </row>
    <row r="65" spans="1:15" s="2" customFormat="1" ht="18.600000000000001" customHeight="1" thickTop="1" thickBot="1" x14ac:dyDescent="0.35">
      <c r="A65" s="138" t="s">
        <v>104</v>
      </c>
      <c r="B65" s="139"/>
      <c r="C65" s="139"/>
      <c r="D65" s="139"/>
      <c r="E65" s="139"/>
      <c r="F65" s="139"/>
      <c r="G65" s="139"/>
      <c r="H65" s="139"/>
      <c r="I65" s="139"/>
      <c r="J65" s="140"/>
      <c r="K65" s="98"/>
      <c r="L65" s="98"/>
      <c r="M65" s="57"/>
      <c r="N65" s="31"/>
      <c r="O65" s="59">
        <f>SUM(O61:O63)</f>
        <v>28</v>
      </c>
    </row>
    <row r="66" spans="1:15" s="54" customFormat="1" x14ac:dyDescent="0.3"/>
    <row r="67" spans="1:15" s="54" customFormat="1" ht="15" thickBot="1" x14ac:dyDescent="0.35"/>
    <row r="68" spans="1:15" s="1" customFormat="1" ht="28.8" thickBot="1" x14ac:dyDescent="0.35">
      <c r="A68" s="141" t="s">
        <v>47</v>
      </c>
      <c r="B68" s="142"/>
      <c r="C68" s="142"/>
      <c r="D68" s="142"/>
      <c r="E68" s="142"/>
      <c r="F68" s="142"/>
      <c r="G68" s="142"/>
      <c r="H68" s="142"/>
      <c r="I68" s="142"/>
      <c r="J68" s="142"/>
      <c r="K68" s="142"/>
      <c r="L68" s="142"/>
      <c r="M68" s="142"/>
      <c r="N68" s="142"/>
      <c r="O68" s="143"/>
    </row>
    <row r="69" spans="1:15" s="1" customFormat="1" ht="15" thickBot="1" x14ac:dyDescent="0.35">
      <c r="A69" s="32"/>
      <c r="B69" s="3"/>
      <c r="C69" s="3"/>
      <c r="D69" s="3"/>
      <c r="E69" s="3"/>
      <c r="F69" s="3"/>
      <c r="G69" s="3"/>
      <c r="H69" s="3"/>
      <c r="I69" s="3"/>
      <c r="J69" s="3"/>
      <c r="K69" s="3"/>
      <c r="L69" s="3"/>
      <c r="M69" s="3"/>
      <c r="N69" s="3"/>
      <c r="O69" s="13"/>
    </row>
    <row r="70" spans="1:15" s="1" customFormat="1" ht="18" thickTop="1" x14ac:dyDescent="0.3">
      <c r="A70" s="144" t="s">
        <v>2</v>
      </c>
      <c r="B70" s="145"/>
      <c r="C70" s="145"/>
      <c r="D70" s="145"/>
      <c r="E70" s="145"/>
      <c r="F70" s="145"/>
      <c r="G70" s="145"/>
      <c r="H70" s="145"/>
      <c r="I70" s="145"/>
      <c r="J70" s="145"/>
      <c r="K70" s="146"/>
      <c r="L70" s="77"/>
      <c r="M70" s="77"/>
      <c r="N70" s="78"/>
      <c r="O70" s="79">
        <f>O11</f>
        <v>10.25</v>
      </c>
    </row>
    <row r="71" spans="1:15" s="1" customFormat="1" ht="17.399999999999999" x14ac:dyDescent="0.3">
      <c r="A71" s="127" t="s">
        <v>102</v>
      </c>
      <c r="B71" s="128"/>
      <c r="C71" s="128"/>
      <c r="D71" s="128"/>
      <c r="E71" s="128"/>
      <c r="F71" s="128"/>
      <c r="G71" s="128"/>
      <c r="H71" s="128"/>
      <c r="I71" s="128"/>
      <c r="J71" s="128"/>
      <c r="K71" s="129"/>
      <c r="L71" s="77"/>
      <c r="M71" s="77"/>
      <c r="N71" s="78"/>
      <c r="O71" s="80">
        <f>O57</f>
        <v>26</v>
      </c>
    </row>
    <row r="72" spans="1:15" s="1" customFormat="1" ht="17.399999999999999" x14ac:dyDescent="0.3">
      <c r="A72" s="127" t="s">
        <v>104</v>
      </c>
      <c r="B72" s="128"/>
      <c r="C72" s="128"/>
      <c r="D72" s="128"/>
      <c r="E72" s="128"/>
      <c r="F72" s="128"/>
      <c r="G72" s="128"/>
      <c r="H72" s="128"/>
      <c r="I72" s="128"/>
      <c r="J72" s="128"/>
      <c r="K72" s="129"/>
      <c r="L72" s="77"/>
      <c r="M72" s="77"/>
      <c r="N72" s="78"/>
      <c r="O72" s="81">
        <f>O65</f>
        <v>28</v>
      </c>
    </row>
    <row r="73" spans="1:15" s="1" customFormat="1" ht="18" thickBot="1" x14ac:dyDescent="0.35">
      <c r="A73" s="130" t="s">
        <v>105</v>
      </c>
      <c r="B73" s="131"/>
      <c r="C73" s="131"/>
      <c r="D73" s="131"/>
      <c r="E73" s="131"/>
      <c r="F73" s="131"/>
      <c r="G73" s="131"/>
      <c r="H73" s="131"/>
      <c r="I73" s="131"/>
      <c r="J73" s="96" t="s">
        <v>108</v>
      </c>
      <c r="K73" s="97" t="s">
        <v>0</v>
      </c>
      <c r="L73" s="77"/>
      <c r="M73" s="77"/>
      <c r="N73" s="78"/>
      <c r="O73" s="81"/>
    </row>
    <row r="74" spans="1:15" s="1" customFormat="1" ht="24" thickTop="1" thickBot="1" x14ac:dyDescent="0.35">
      <c r="A74" s="132" t="s">
        <v>48</v>
      </c>
      <c r="B74" s="133"/>
      <c r="C74" s="133"/>
      <c r="D74" s="133"/>
      <c r="E74" s="133"/>
      <c r="F74" s="133"/>
      <c r="G74" s="133"/>
      <c r="H74" s="133"/>
      <c r="I74" s="133"/>
      <c r="J74" s="133"/>
      <c r="K74" s="134"/>
      <c r="L74" s="82"/>
      <c r="M74" s="83"/>
      <c r="N74" s="84"/>
      <c r="O74" s="85">
        <f>SUM(O70:O72)</f>
        <v>64.25</v>
      </c>
    </row>
    <row r="75" spans="1:15" s="1" customFormat="1" x14ac:dyDescent="0.3">
      <c r="A75" s="19"/>
      <c r="B75" s="19"/>
      <c r="C75" s="19"/>
      <c r="D75" s="19"/>
      <c r="E75" s="19"/>
      <c r="F75" s="19"/>
      <c r="G75" s="19"/>
      <c r="H75" s="19"/>
      <c r="I75" s="19"/>
      <c r="J75" s="19"/>
      <c r="K75" s="19"/>
      <c r="L75" s="19"/>
      <c r="M75" s="19"/>
      <c r="N75" s="19"/>
      <c r="O75" s="19"/>
    </row>
    <row r="76" spans="1:15" s="54" customFormat="1" x14ac:dyDescent="0.3"/>
    <row r="77" spans="1:15" s="54" customFormat="1" x14ac:dyDescent="0.3"/>
    <row r="78" spans="1:15" s="54" customFormat="1" x14ac:dyDescent="0.3"/>
    <row r="79" spans="1:15" s="54" customFormat="1" x14ac:dyDescent="0.3"/>
    <row r="80" spans="1:15" s="54" customFormat="1" x14ac:dyDescent="0.3"/>
  </sheetData>
  <sheetProtection algorithmName="SHA-512" hashValue="uH03DHc7Sby3JdwGxs4OaYctND6nKt34BAWBuwR48n2b0H5pfcITF64KeaZdxqFN4AL9TLDOUmKgL2wvqPHXQA==" saltValue="gm1fVeR0Cr0T7ACwpqYgeQ==" spinCount="100000" sheet="1" formatCells="0" formatColumns="0" formatRows="0" insertColumns="0" insertRows="0" insertHyperlinks="0" deleteColumns="0" deleteRows="0" sort="0" autoFilter="0" pivotTables="0"/>
  <mergeCells count="72">
    <mergeCell ref="A1:E3"/>
    <mergeCell ref="F1:O1"/>
    <mergeCell ref="F2:O2"/>
    <mergeCell ref="F3:O3"/>
    <mergeCell ref="A4:D4"/>
    <mergeCell ref="E4:O4"/>
    <mergeCell ref="O9:O10"/>
    <mergeCell ref="A5:D5"/>
    <mergeCell ref="E5:O5"/>
    <mergeCell ref="A6:D6"/>
    <mergeCell ref="E6:O6"/>
    <mergeCell ref="A8:O8"/>
    <mergeCell ref="A9:B10"/>
    <mergeCell ref="C9:C10"/>
    <mergeCell ref="E9:F10"/>
    <mergeCell ref="G9:H10"/>
    <mergeCell ref="I9:I10"/>
    <mergeCell ref="J9:J10"/>
    <mergeCell ref="K9:K10"/>
    <mergeCell ref="L9:L10"/>
    <mergeCell ref="M9:M10"/>
    <mergeCell ref="N9:N10"/>
    <mergeCell ref="E11:F11"/>
    <mergeCell ref="G11:H11"/>
    <mergeCell ref="A13:N13"/>
    <mergeCell ref="A14:M14"/>
    <mergeCell ref="A15:B15"/>
    <mergeCell ref="D15:M15"/>
    <mergeCell ref="A11:B11"/>
    <mergeCell ref="A30:M30"/>
    <mergeCell ref="A17:B17"/>
    <mergeCell ref="E17:M17"/>
    <mergeCell ref="A19:B19"/>
    <mergeCell ref="E19:M19"/>
    <mergeCell ref="A21:B21"/>
    <mergeCell ref="D21:M21"/>
    <mergeCell ref="A23:M23"/>
    <mergeCell ref="A25:M25"/>
    <mergeCell ref="A26:B26"/>
    <mergeCell ref="D26:M26"/>
    <mergeCell ref="A28:M28"/>
    <mergeCell ref="A38:M38"/>
    <mergeCell ref="A41:M41"/>
    <mergeCell ref="A31:B31"/>
    <mergeCell ref="D31:M31"/>
    <mergeCell ref="A33:M33"/>
    <mergeCell ref="A35:M35"/>
    <mergeCell ref="A36:B36"/>
    <mergeCell ref="D36:M36"/>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6">
    <dataValidation type="decimal" allowBlank="1" showInputMessage="1" showErrorMessage="1" errorTitle="Error General" error="La evaluación de hoja de vida no puede superar los 30 PUNTOS" sqref="O11" xr:uid="{00000000-0002-0000-0500-000000000000}">
      <formula1>0</formula1>
      <formula2>30</formula2>
    </dataValidation>
    <dataValidation type="decimal" allowBlank="1" showInputMessage="1" showErrorMessage="1" errorTitle="Error Formacion Academica" error="La formacion academica no puede superar los 10 PUNTOS" sqref="O23" xr:uid="{00000000-0002-0000-0500-000001000000}">
      <formula1>0</formula1>
      <formula2>9</formula2>
    </dataValidation>
    <dataValidation allowBlank="1" showInputMessage="1" showErrorMessage="1" errorTitle="Error Doctorado" error="El doctorado no puede superar los 6 PUNTOS" sqref="O21" xr:uid="{00000000-0002-0000-0500-000002000000}"/>
    <dataValidation allowBlank="1" showInputMessage="1" showErrorMessage="1" errorTitle="Error Maestrias" error="La maestria no puede superar los 3 PUNTOS" sqref="O19" xr:uid="{00000000-0002-0000-0500-000003000000}"/>
    <dataValidation allowBlank="1" showInputMessage="1" showErrorMessage="1" errorTitle="Error Especializacion" error="La especializacion no puede superar 1 PUNTO" sqref="O17" xr:uid="{00000000-0002-0000-0500-000004000000}"/>
    <dataValidation type="decimal" allowBlank="1" showInputMessage="1" showErrorMessage="1" errorTitle="Error Pregado" error="El pregrado no puede superar los 4 PUNTOS" sqref="O15" xr:uid="{00000000-0002-0000-0500-000005000000}">
      <formula1>0</formula1>
      <formula2>4</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80"/>
  <sheetViews>
    <sheetView topLeftCell="A61" zoomScale="90" zoomScaleNormal="90" workbookViewId="0">
      <selection activeCell="A76" sqref="A76:XFD76"/>
    </sheetView>
  </sheetViews>
  <sheetFormatPr baseColWidth="10" defaultRowHeight="14.4" x14ac:dyDescent="0.3"/>
  <cols>
    <col min="1" max="1" width="9.5546875" customWidth="1"/>
    <col min="2" max="2" width="11.109375" customWidth="1"/>
    <col min="3" max="3" width="17.33203125" customWidth="1"/>
    <col min="4" max="4" width="0" hidden="1" customWidth="1"/>
    <col min="5" max="5" width="8.33203125" customWidth="1"/>
    <col min="6" max="6" width="8.88671875" customWidth="1"/>
    <col min="7" max="7" width="6.109375" customWidth="1"/>
    <col min="9" max="9" width="13.44140625" customWidth="1"/>
    <col min="10" max="10" width="16.44140625" customWidth="1"/>
    <col min="11" max="12" width="12.44140625" customWidth="1"/>
    <col min="14" max="14" width="5.5546875" customWidth="1"/>
    <col min="15" max="15" width="14.5546875" customWidth="1"/>
  </cols>
  <sheetData>
    <row r="1" spans="1:15" ht="21.6" thickBot="1" x14ac:dyDescent="0.35">
      <c r="A1" s="221"/>
      <c r="B1" s="222"/>
      <c r="C1" s="222"/>
      <c r="D1" s="222"/>
      <c r="E1" s="223"/>
      <c r="F1" s="230" t="s">
        <v>11</v>
      </c>
      <c r="G1" s="230"/>
      <c r="H1" s="230"/>
      <c r="I1" s="230"/>
      <c r="J1" s="230"/>
      <c r="K1" s="230"/>
      <c r="L1" s="230"/>
      <c r="M1" s="230"/>
      <c r="N1" s="230"/>
      <c r="O1" s="231"/>
    </row>
    <row r="2" spans="1:15" ht="21.6" thickBot="1" x14ac:dyDescent="0.35">
      <c r="A2" s="224"/>
      <c r="B2" s="225"/>
      <c r="C2" s="225"/>
      <c r="D2" s="225"/>
      <c r="E2" s="226"/>
      <c r="F2" s="230" t="s">
        <v>12</v>
      </c>
      <c r="G2" s="230"/>
      <c r="H2" s="230"/>
      <c r="I2" s="230"/>
      <c r="J2" s="230"/>
      <c r="K2" s="230"/>
      <c r="L2" s="230"/>
      <c r="M2" s="230"/>
      <c r="N2" s="230"/>
      <c r="O2" s="231"/>
    </row>
    <row r="3" spans="1:15" ht="21.6" thickBot="1" x14ac:dyDescent="0.35">
      <c r="A3" s="227"/>
      <c r="B3" s="228"/>
      <c r="C3" s="228"/>
      <c r="D3" s="228"/>
      <c r="E3" s="229"/>
      <c r="F3" s="232" t="s">
        <v>13</v>
      </c>
      <c r="G3" s="232"/>
      <c r="H3" s="232"/>
      <c r="I3" s="232"/>
      <c r="J3" s="232"/>
      <c r="K3" s="232"/>
      <c r="L3" s="232"/>
      <c r="M3" s="232"/>
      <c r="N3" s="232"/>
      <c r="O3" s="233"/>
    </row>
    <row r="4" spans="1:15" ht="15.6" x14ac:dyDescent="0.3">
      <c r="A4" s="234" t="s">
        <v>14</v>
      </c>
      <c r="B4" s="235"/>
      <c r="C4" s="235"/>
      <c r="D4" s="235"/>
      <c r="E4" s="236" t="str">
        <f>[1]GENERAL!AC$2</f>
        <v>PLANTA</v>
      </c>
      <c r="F4" s="236"/>
      <c r="G4" s="236"/>
      <c r="H4" s="236"/>
      <c r="I4" s="236"/>
      <c r="J4" s="236"/>
      <c r="K4" s="236"/>
      <c r="L4" s="236"/>
      <c r="M4" s="236"/>
      <c r="N4" s="236"/>
      <c r="O4" s="237"/>
    </row>
    <row r="5" spans="1:15" ht="15.6" x14ac:dyDescent="0.3">
      <c r="A5" s="202" t="s">
        <v>15</v>
      </c>
      <c r="B5" s="203"/>
      <c r="C5" s="203"/>
      <c r="D5" s="203"/>
      <c r="E5" s="204" t="s">
        <v>63</v>
      </c>
      <c r="F5" s="204"/>
      <c r="G5" s="204"/>
      <c r="H5" s="204"/>
      <c r="I5" s="204"/>
      <c r="J5" s="204"/>
      <c r="K5" s="204"/>
      <c r="L5" s="204"/>
      <c r="M5" s="204"/>
      <c r="N5" s="204"/>
      <c r="O5" s="205"/>
    </row>
    <row r="6" spans="1:15" ht="15.6" x14ac:dyDescent="0.3">
      <c r="A6" s="202" t="s">
        <v>16</v>
      </c>
      <c r="B6" s="203"/>
      <c r="C6" s="203"/>
      <c r="D6" s="203"/>
      <c r="E6" s="204" t="str">
        <f>[1]GENERAL!A$1</f>
        <v>CIENCIAS DE LA EDUCACIÓN</v>
      </c>
      <c r="F6" s="204"/>
      <c r="G6" s="204"/>
      <c r="H6" s="204"/>
      <c r="I6" s="204"/>
      <c r="J6" s="204"/>
      <c r="K6" s="204"/>
      <c r="L6" s="204"/>
      <c r="M6" s="204"/>
      <c r="N6" s="204"/>
      <c r="O6" s="205"/>
    </row>
    <row r="7" spans="1:15" ht="16.2" thickBot="1" x14ac:dyDescent="0.35">
      <c r="A7" s="4" t="s">
        <v>106</v>
      </c>
      <c r="B7" s="5"/>
      <c r="C7" s="5"/>
      <c r="D7" s="5"/>
      <c r="E7" s="3" t="s">
        <v>62</v>
      </c>
      <c r="F7" s="6"/>
      <c r="G7" s="6"/>
      <c r="H7" s="6"/>
      <c r="I7" s="6"/>
      <c r="J7" s="6"/>
      <c r="K7" s="6"/>
      <c r="L7" s="6"/>
      <c r="M7" s="6"/>
      <c r="N7" s="6"/>
      <c r="O7" s="7"/>
    </row>
    <row r="8" spans="1:15" ht="25.2" thickBot="1" x14ac:dyDescent="0.35">
      <c r="A8" s="167" t="s">
        <v>49</v>
      </c>
      <c r="B8" s="168"/>
      <c r="C8" s="168"/>
      <c r="D8" s="168"/>
      <c r="E8" s="168"/>
      <c r="F8" s="168"/>
      <c r="G8" s="168"/>
      <c r="H8" s="168"/>
      <c r="I8" s="168"/>
      <c r="J8" s="168"/>
      <c r="K8" s="168"/>
      <c r="L8" s="168"/>
      <c r="M8" s="168"/>
      <c r="N8" s="168"/>
      <c r="O8" s="169"/>
    </row>
    <row r="9" spans="1:15" x14ac:dyDescent="0.3">
      <c r="A9" s="206" t="s">
        <v>17</v>
      </c>
      <c r="B9" s="207"/>
      <c r="C9" s="210" t="s">
        <v>18</v>
      </c>
      <c r="D9" s="39"/>
      <c r="E9" s="212" t="s">
        <v>19</v>
      </c>
      <c r="F9" s="213"/>
      <c r="G9" s="212" t="s">
        <v>20</v>
      </c>
      <c r="H9" s="213"/>
      <c r="I9" s="215" t="s">
        <v>21</v>
      </c>
      <c r="J9" s="215" t="s">
        <v>22</v>
      </c>
      <c r="K9" s="215" t="s">
        <v>23</v>
      </c>
      <c r="L9" s="217" t="s">
        <v>24</v>
      </c>
      <c r="M9" s="219"/>
      <c r="N9" s="219"/>
      <c r="O9" s="200" t="s">
        <v>2</v>
      </c>
    </row>
    <row r="10" spans="1:15" ht="46.2" customHeight="1" thickBot="1" x14ac:dyDescent="0.35">
      <c r="A10" s="208"/>
      <c r="B10" s="209"/>
      <c r="C10" s="211"/>
      <c r="D10" s="40"/>
      <c r="E10" s="211"/>
      <c r="F10" s="214"/>
      <c r="G10" s="211"/>
      <c r="H10" s="214"/>
      <c r="I10" s="216"/>
      <c r="J10" s="216"/>
      <c r="K10" s="216"/>
      <c r="L10" s="218"/>
      <c r="M10" s="220"/>
      <c r="N10" s="220"/>
      <c r="O10" s="201"/>
    </row>
    <row r="11" spans="1:15" ht="27.6" customHeight="1" thickBot="1" x14ac:dyDescent="0.35">
      <c r="A11" s="199" t="s">
        <v>69</v>
      </c>
      <c r="B11" s="199"/>
      <c r="C11" s="36">
        <f>O15</f>
        <v>4</v>
      </c>
      <c r="D11" s="37"/>
      <c r="E11" s="194">
        <f>O17</f>
        <v>0</v>
      </c>
      <c r="F11" s="195"/>
      <c r="G11" s="194">
        <f>O19</f>
        <v>3</v>
      </c>
      <c r="H11" s="195"/>
      <c r="I11" s="8">
        <f>O21</f>
        <v>0</v>
      </c>
      <c r="J11" s="8">
        <f>O28</f>
        <v>7.25</v>
      </c>
      <c r="K11" s="8">
        <f>O33</f>
        <v>2</v>
      </c>
      <c r="L11" s="9">
        <f>O38</f>
        <v>3.45</v>
      </c>
      <c r="M11" s="10"/>
      <c r="N11" s="10"/>
      <c r="O11" s="11">
        <f>IF( SUM(C11:L11)&lt;=30,SUM(C11:L11),"EXCEDE LOS 30 PUNTOS")</f>
        <v>19.7</v>
      </c>
    </row>
    <row r="12" spans="1:15" ht="15.6" thickTop="1" thickBot="1" x14ac:dyDescent="0.35">
      <c r="A12" s="12"/>
      <c r="B12" s="3"/>
      <c r="C12" s="3"/>
      <c r="D12" s="3"/>
      <c r="E12" s="3"/>
      <c r="F12" s="3"/>
      <c r="G12" s="3"/>
      <c r="H12" s="3"/>
      <c r="I12" s="3"/>
      <c r="J12" s="3"/>
      <c r="K12" s="3"/>
      <c r="L12" s="3"/>
      <c r="M12" s="3"/>
      <c r="N12" s="3"/>
      <c r="O12" s="13"/>
    </row>
    <row r="13" spans="1:15" ht="18" thickBot="1" x14ac:dyDescent="0.35">
      <c r="A13" s="196" t="s">
        <v>25</v>
      </c>
      <c r="B13" s="197"/>
      <c r="C13" s="197"/>
      <c r="D13" s="197"/>
      <c r="E13" s="197"/>
      <c r="F13" s="197"/>
      <c r="G13" s="197"/>
      <c r="H13" s="197"/>
      <c r="I13" s="197"/>
      <c r="J13" s="197"/>
      <c r="K13" s="197"/>
      <c r="L13" s="197"/>
      <c r="M13" s="197"/>
      <c r="N13" s="198"/>
      <c r="O13" s="14" t="s">
        <v>26</v>
      </c>
    </row>
    <row r="14" spans="1:15" ht="23.4" thickBot="1" x14ac:dyDescent="0.35">
      <c r="A14" s="183" t="s">
        <v>27</v>
      </c>
      <c r="B14" s="184"/>
      <c r="C14" s="184"/>
      <c r="D14" s="184"/>
      <c r="E14" s="184"/>
      <c r="F14" s="184"/>
      <c r="G14" s="184"/>
      <c r="H14" s="184"/>
      <c r="I14" s="184"/>
      <c r="J14" s="184"/>
      <c r="K14" s="184"/>
      <c r="L14" s="184"/>
      <c r="M14" s="185"/>
      <c r="N14" s="3"/>
      <c r="O14" s="13"/>
    </row>
    <row r="15" spans="1:15" ht="20.25" customHeight="1" thickBot="1" x14ac:dyDescent="0.35">
      <c r="A15" s="178" t="s">
        <v>28</v>
      </c>
      <c r="B15" s="179"/>
      <c r="C15" s="15"/>
      <c r="D15" s="180" t="s">
        <v>79</v>
      </c>
      <c r="E15" s="181"/>
      <c r="F15" s="181"/>
      <c r="G15" s="181"/>
      <c r="H15" s="181"/>
      <c r="I15" s="181"/>
      <c r="J15" s="181"/>
      <c r="K15" s="181"/>
      <c r="L15" s="181"/>
      <c r="M15" s="182"/>
      <c r="N15" s="16"/>
      <c r="O15" s="17">
        <v>4</v>
      </c>
    </row>
    <row r="16" spans="1:15" ht="15" thickBot="1" x14ac:dyDescent="0.35">
      <c r="A16" s="18"/>
      <c r="B16" s="3"/>
      <c r="C16" s="3"/>
      <c r="D16" s="19"/>
      <c r="E16" s="3"/>
      <c r="F16" s="3"/>
      <c r="G16" s="3"/>
      <c r="H16" s="3"/>
      <c r="I16" s="3"/>
      <c r="J16" s="3"/>
      <c r="K16" s="3"/>
      <c r="L16" s="3"/>
      <c r="M16" s="3"/>
      <c r="N16" s="3"/>
      <c r="O16" s="20"/>
    </row>
    <row r="17" spans="1:15" ht="15" thickBot="1" x14ac:dyDescent="0.35">
      <c r="A17" s="186" t="s">
        <v>29</v>
      </c>
      <c r="B17" s="187"/>
      <c r="C17" s="3"/>
      <c r="D17" s="21"/>
      <c r="E17" s="188"/>
      <c r="F17" s="189"/>
      <c r="G17" s="189"/>
      <c r="H17" s="189"/>
      <c r="I17" s="189"/>
      <c r="J17" s="189"/>
      <c r="K17" s="189"/>
      <c r="L17" s="189"/>
      <c r="M17" s="190"/>
      <c r="N17" s="16"/>
      <c r="O17" s="17"/>
    </row>
    <row r="18" spans="1:15" ht="15" thickBot="1" x14ac:dyDescent="0.35">
      <c r="A18" s="18"/>
      <c r="B18" s="3"/>
      <c r="C18" s="3"/>
      <c r="D18" s="19"/>
      <c r="E18" s="3"/>
      <c r="F18" s="3"/>
      <c r="G18" s="3"/>
      <c r="H18" s="3"/>
      <c r="I18" s="3"/>
      <c r="J18" s="3"/>
      <c r="K18" s="3"/>
      <c r="L18" s="3"/>
      <c r="M18" s="3"/>
      <c r="N18" s="3"/>
      <c r="O18" s="20"/>
    </row>
    <row r="19" spans="1:15" ht="15" thickBot="1" x14ac:dyDescent="0.35">
      <c r="A19" s="186" t="s">
        <v>30</v>
      </c>
      <c r="B19" s="187"/>
      <c r="C19" s="15"/>
      <c r="D19" s="38"/>
      <c r="E19" s="189" t="s">
        <v>80</v>
      </c>
      <c r="F19" s="189"/>
      <c r="G19" s="189"/>
      <c r="H19" s="189"/>
      <c r="I19" s="189"/>
      <c r="J19" s="189"/>
      <c r="K19" s="189"/>
      <c r="L19" s="189"/>
      <c r="M19" s="190"/>
      <c r="N19" s="16"/>
      <c r="O19" s="17">
        <v>3</v>
      </c>
    </row>
    <row r="20" spans="1:15" ht="15" thickBot="1" x14ac:dyDescent="0.35">
      <c r="A20" s="18"/>
      <c r="B20" s="3"/>
      <c r="C20" s="3"/>
      <c r="D20" s="3"/>
      <c r="E20" s="3"/>
      <c r="F20" s="3"/>
      <c r="G20" s="3"/>
      <c r="H20" s="3"/>
      <c r="I20" s="3"/>
      <c r="J20" s="3"/>
      <c r="K20" s="3"/>
      <c r="L20" s="3"/>
      <c r="M20" s="3"/>
      <c r="N20" s="3"/>
      <c r="O20" s="20"/>
    </row>
    <row r="21" spans="1:15" ht="15" thickBot="1" x14ac:dyDescent="0.35">
      <c r="A21" s="186" t="s">
        <v>31</v>
      </c>
      <c r="B21" s="187"/>
      <c r="C21" s="15"/>
      <c r="D21" s="191"/>
      <c r="E21" s="192"/>
      <c r="F21" s="192"/>
      <c r="G21" s="192"/>
      <c r="H21" s="192"/>
      <c r="I21" s="192"/>
      <c r="J21" s="192"/>
      <c r="K21" s="192"/>
      <c r="L21" s="192"/>
      <c r="M21" s="193"/>
      <c r="N21" s="16"/>
      <c r="O21" s="17"/>
    </row>
    <row r="22" spans="1:15" ht="16.2" thickBot="1" x14ac:dyDescent="0.35">
      <c r="A22" s="22"/>
      <c r="B22" s="23"/>
      <c r="C22" s="24"/>
      <c r="D22" s="25"/>
      <c r="E22" s="25"/>
      <c r="F22" s="25"/>
      <c r="G22" s="25"/>
      <c r="H22" s="25"/>
      <c r="I22" s="25"/>
      <c r="J22" s="25"/>
      <c r="K22" s="25"/>
      <c r="L22" s="25"/>
      <c r="M22" s="25"/>
      <c r="N22" s="24"/>
      <c r="O22" s="26"/>
    </row>
    <row r="23" spans="1:15" ht="18.600000000000001" thickTop="1" thickBot="1" x14ac:dyDescent="0.35">
      <c r="A23" s="172" t="s">
        <v>8</v>
      </c>
      <c r="B23" s="173"/>
      <c r="C23" s="173"/>
      <c r="D23" s="173"/>
      <c r="E23" s="173"/>
      <c r="F23" s="173"/>
      <c r="G23" s="173"/>
      <c r="H23" s="173"/>
      <c r="I23" s="173"/>
      <c r="J23" s="173"/>
      <c r="K23" s="173"/>
      <c r="L23" s="173"/>
      <c r="M23" s="174"/>
      <c r="N23" s="3"/>
      <c r="O23" s="27">
        <f>IF( SUM(O15:O21)&lt;=10,SUM(O15:O21),"EXCEDE LOS 10 PUNTOS VALIDOS")</f>
        <v>7</v>
      </c>
    </row>
    <row r="24" spans="1:15" ht="18" thickBot="1" x14ac:dyDescent="0.35">
      <c r="A24" s="28"/>
      <c r="B24" s="29"/>
      <c r="C24" s="29"/>
      <c r="D24" s="29"/>
      <c r="E24" s="29"/>
      <c r="F24" s="29"/>
      <c r="G24" s="29"/>
      <c r="H24" s="29"/>
      <c r="I24" s="29"/>
      <c r="J24" s="29"/>
      <c r="K24" s="29"/>
      <c r="L24" s="29"/>
      <c r="M24" s="29"/>
      <c r="N24" s="3"/>
      <c r="O24" s="26"/>
    </row>
    <row r="25" spans="1:15" ht="23.4" thickBot="1" x14ac:dyDescent="0.35">
      <c r="A25" s="183" t="s">
        <v>32</v>
      </c>
      <c r="B25" s="184"/>
      <c r="C25" s="184"/>
      <c r="D25" s="184"/>
      <c r="E25" s="184"/>
      <c r="F25" s="184"/>
      <c r="G25" s="184"/>
      <c r="H25" s="184"/>
      <c r="I25" s="184"/>
      <c r="J25" s="184"/>
      <c r="K25" s="184"/>
      <c r="L25" s="184"/>
      <c r="M25" s="185"/>
      <c r="N25" s="3"/>
      <c r="O25" s="26"/>
    </row>
    <row r="26" spans="1:15" ht="315" customHeight="1" thickBot="1" x14ac:dyDescent="0.35">
      <c r="A26" s="178" t="s">
        <v>33</v>
      </c>
      <c r="B26" s="179"/>
      <c r="C26" s="15"/>
      <c r="D26" s="180" t="s">
        <v>83</v>
      </c>
      <c r="E26" s="181"/>
      <c r="F26" s="181"/>
      <c r="G26" s="181"/>
      <c r="H26" s="181"/>
      <c r="I26" s="181"/>
      <c r="J26" s="181"/>
      <c r="K26" s="181"/>
      <c r="L26" s="181"/>
      <c r="M26" s="182"/>
      <c r="N26" s="16"/>
      <c r="O26" s="45">
        <v>7.25</v>
      </c>
    </row>
    <row r="27" spans="1:15" ht="16.2" thickBot="1" x14ac:dyDescent="0.35">
      <c r="A27" s="22"/>
      <c r="B27" s="23"/>
      <c r="C27" s="24"/>
      <c r="D27" s="25"/>
      <c r="E27" s="25"/>
      <c r="F27" s="25"/>
      <c r="G27" s="25"/>
      <c r="H27" s="25"/>
      <c r="I27" s="25"/>
      <c r="J27" s="25"/>
      <c r="K27" s="25"/>
      <c r="L27" s="25"/>
      <c r="M27" s="25"/>
      <c r="N27" s="24"/>
      <c r="O27" s="26"/>
    </row>
    <row r="28" spans="1:15" ht="18.600000000000001" thickTop="1" thickBot="1" x14ac:dyDescent="0.35">
      <c r="A28" s="172" t="s">
        <v>7</v>
      </c>
      <c r="B28" s="173"/>
      <c r="C28" s="173"/>
      <c r="D28" s="173"/>
      <c r="E28" s="173"/>
      <c r="F28" s="173"/>
      <c r="G28" s="173"/>
      <c r="H28" s="173"/>
      <c r="I28" s="173"/>
      <c r="J28" s="173"/>
      <c r="K28" s="173"/>
      <c r="L28" s="173"/>
      <c r="M28" s="174"/>
      <c r="N28" s="24"/>
      <c r="O28" s="27">
        <f>IF(O26&lt;=10,O26,"EXCEDE LOS 10 PUNTOS PERMITIDOS")</f>
        <v>7.25</v>
      </c>
    </row>
    <row r="29" spans="1:15" ht="15" thickBot="1" x14ac:dyDescent="0.35">
      <c r="A29" s="30"/>
      <c r="B29" s="31"/>
      <c r="C29" s="31"/>
      <c r="D29" s="31"/>
      <c r="E29" s="31"/>
      <c r="F29" s="31"/>
      <c r="G29" s="31"/>
      <c r="H29" s="31"/>
      <c r="I29" s="31"/>
      <c r="J29" s="31"/>
      <c r="K29" s="31"/>
      <c r="L29" s="31"/>
      <c r="M29" s="31"/>
      <c r="N29" s="31"/>
      <c r="O29" s="26"/>
    </row>
    <row r="30" spans="1:15" ht="23.4" thickBot="1" x14ac:dyDescent="0.35">
      <c r="A30" s="183" t="s">
        <v>34</v>
      </c>
      <c r="B30" s="184"/>
      <c r="C30" s="184"/>
      <c r="D30" s="184"/>
      <c r="E30" s="184"/>
      <c r="F30" s="184"/>
      <c r="G30" s="184"/>
      <c r="H30" s="184"/>
      <c r="I30" s="184"/>
      <c r="J30" s="184"/>
      <c r="K30" s="184"/>
      <c r="L30" s="184"/>
      <c r="M30" s="185"/>
      <c r="N30" s="31"/>
      <c r="O30" s="26"/>
    </row>
    <row r="31" spans="1:15" ht="102" customHeight="1" thickBot="1" x14ac:dyDescent="0.35">
      <c r="A31" s="178" t="s">
        <v>6</v>
      </c>
      <c r="B31" s="179"/>
      <c r="C31" s="15"/>
      <c r="D31" s="180" t="s">
        <v>67</v>
      </c>
      <c r="E31" s="181"/>
      <c r="F31" s="181"/>
      <c r="G31" s="181"/>
      <c r="H31" s="181"/>
      <c r="I31" s="181"/>
      <c r="J31" s="181"/>
      <c r="K31" s="181"/>
      <c r="L31" s="181"/>
      <c r="M31" s="182"/>
      <c r="N31" s="16"/>
      <c r="O31" s="46">
        <v>2</v>
      </c>
    </row>
    <row r="32" spans="1:15" ht="15" thickBot="1" x14ac:dyDescent="0.35">
      <c r="A32" s="32"/>
      <c r="B32" s="3"/>
      <c r="C32" s="3"/>
      <c r="D32" s="3"/>
      <c r="E32" s="3"/>
      <c r="F32" s="3"/>
      <c r="G32" s="3"/>
      <c r="H32" s="3"/>
      <c r="I32" s="3"/>
      <c r="J32" s="3"/>
      <c r="K32" s="3"/>
      <c r="L32" s="3"/>
      <c r="M32" s="3"/>
      <c r="N32" s="3"/>
      <c r="O32" s="26"/>
    </row>
    <row r="33" spans="1:15" ht="18.600000000000001" thickTop="1" thickBot="1" x14ac:dyDescent="0.35">
      <c r="A33" s="172" t="s">
        <v>5</v>
      </c>
      <c r="B33" s="173"/>
      <c r="C33" s="173"/>
      <c r="D33" s="173"/>
      <c r="E33" s="173"/>
      <c r="F33" s="173"/>
      <c r="G33" s="173"/>
      <c r="H33" s="173"/>
      <c r="I33" s="173"/>
      <c r="J33" s="173"/>
      <c r="K33" s="173"/>
      <c r="L33" s="173"/>
      <c r="M33" s="174"/>
      <c r="N33" s="24"/>
      <c r="O33" s="27">
        <f>IF(O31&lt;=10,O31,"EXCEDE LOS 10 PUNTOS PERMITIDOS")</f>
        <v>2</v>
      </c>
    </row>
    <row r="34" spans="1:15" ht="15" thickBot="1" x14ac:dyDescent="0.35">
      <c r="A34" s="32"/>
      <c r="B34" s="3"/>
      <c r="C34" s="3"/>
      <c r="D34" s="3"/>
      <c r="E34" s="3"/>
      <c r="F34" s="3"/>
      <c r="G34" s="3"/>
      <c r="H34" s="3"/>
      <c r="I34" s="3"/>
      <c r="J34" s="3"/>
      <c r="K34" s="3"/>
      <c r="L34" s="3"/>
      <c r="M34" s="3"/>
      <c r="N34" s="3"/>
      <c r="O34" s="26"/>
    </row>
    <row r="35" spans="1:15" ht="23.4" thickBot="1" x14ac:dyDescent="0.35">
      <c r="A35" s="183" t="s">
        <v>35</v>
      </c>
      <c r="B35" s="184"/>
      <c r="C35" s="184"/>
      <c r="D35" s="184"/>
      <c r="E35" s="184"/>
      <c r="F35" s="184"/>
      <c r="G35" s="184"/>
      <c r="H35" s="184"/>
      <c r="I35" s="184"/>
      <c r="J35" s="184"/>
      <c r="K35" s="184"/>
      <c r="L35" s="184"/>
      <c r="M35" s="185"/>
      <c r="N35" s="3"/>
      <c r="O35" s="26"/>
    </row>
    <row r="36" spans="1:15" ht="401.4" customHeight="1" thickBot="1" x14ac:dyDescent="0.35">
      <c r="A36" s="186" t="s">
        <v>4</v>
      </c>
      <c r="B36" s="187"/>
      <c r="C36" s="15"/>
      <c r="D36" s="180" t="s">
        <v>77</v>
      </c>
      <c r="E36" s="181"/>
      <c r="F36" s="181"/>
      <c r="G36" s="181"/>
      <c r="H36" s="181"/>
      <c r="I36" s="181"/>
      <c r="J36" s="181"/>
      <c r="K36" s="181"/>
      <c r="L36" s="181"/>
      <c r="M36" s="182"/>
      <c r="N36" s="16"/>
      <c r="O36" s="17">
        <v>3.45</v>
      </c>
    </row>
    <row r="37" spans="1:15" ht="16.2" thickBot="1" x14ac:dyDescent="0.35">
      <c r="A37" s="22"/>
      <c r="B37" s="23"/>
      <c r="C37" s="24"/>
      <c r="D37" s="25"/>
      <c r="E37" s="25"/>
      <c r="F37" s="25"/>
      <c r="G37" s="25"/>
      <c r="H37" s="25"/>
      <c r="I37" s="25"/>
      <c r="J37" s="25"/>
      <c r="K37" s="25"/>
      <c r="L37" s="25"/>
      <c r="M37" s="25"/>
      <c r="N37" s="24"/>
      <c r="O37" s="26"/>
    </row>
    <row r="38" spans="1:15" ht="18.600000000000001" thickTop="1" thickBot="1" x14ac:dyDescent="0.35">
      <c r="A38" s="172" t="s">
        <v>3</v>
      </c>
      <c r="B38" s="173"/>
      <c r="C38" s="173"/>
      <c r="D38" s="173"/>
      <c r="E38" s="173"/>
      <c r="F38" s="173"/>
      <c r="G38" s="173"/>
      <c r="H38" s="173"/>
      <c r="I38" s="173"/>
      <c r="J38" s="173"/>
      <c r="K38" s="173"/>
      <c r="L38" s="173"/>
      <c r="M38" s="174"/>
      <c r="N38" s="24"/>
      <c r="O38" s="27">
        <f>IF(O36&lt;=10,O36,"EXCEDE LOS 10 PUNTOS PERMITIDOS")</f>
        <v>3.45</v>
      </c>
    </row>
    <row r="39" spans="1:15" x14ac:dyDescent="0.3">
      <c r="A39" s="32"/>
      <c r="B39" s="3"/>
      <c r="C39" s="3"/>
      <c r="D39" s="3"/>
      <c r="E39" s="3"/>
      <c r="F39" s="3"/>
      <c r="G39" s="3"/>
      <c r="H39" s="3"/>
      <c r="I39" s="3"/>
      <c r="J39" s="3"/>
      <c r="K39" s="3"/>
      <c r="L39" s="3"/>
      <c r="M39" s="3"/>
      <c r="N39" s="3"/>
      <c r="O39" s="26"/>
    </row>
    <row r="40" spans="1:15" ht="15" thickBot="1" x14ac:dyDescent="0.35">
      <c r="A40" s="32"/>
      <c r="B40" s="3"/>
      <c r="C40" s="3"/>
      <c r="D40" s="3"/>
      <c r="E40" s="3"/>
      <c r="F40" s="3"/>
      <c r="G40" s="3"/>
      <c r="H40" s="3"/>
      <c r="I40" s="3"/>
      <c r="J40" s="3"/>
      <c r="K40" s="3"/>
      <c r="L40" s="3"/>
      <c r="M40" s="3"/>
      <c r="N40" s="3"/>
      <c r="O40" s="33"/>
    </row>
    <row r="41" spans="1:15" ht="24" thickTop="1" thickBot="1" x14ac:dyDescent="0.35">
      <c r="A41" s="175" t="s">
        <v>2</v>
      </c>
      <c r="B41" s="176"/>
      <c r="C41" s="176"/>
      <c r="D41" s="176"/>
      <c r="E41" s="176"/>
      <c r="F41" s="176"/>
      <c r="G41" s="176"/>
      <c r="H41" s="176"/>
      <c r="I41" s="176"/>
      <c r="J41" s="176"/>
      <c r="K41" s="176"/>
      <c r="L41" s="176"/>
      <c r="M41" s="177"/>
      <c r="N41" s="34"/>
      <c r="O41" s="35">
        <f>IF((O23+O28+O33+O38)&lt;=30,(O23+O28+O33+O38),"ERROR EXCEDE LOS 30 PUNTOS")</f>
        <v>19.7</v>
      </c>
    </row>
    <row r="44" spans="1:15" s="54" customFormat="1" x14ac:dyDescent="0.3"/>
    <row r="45" spans="1:15" s="54" customFormat="1" ht="15" thickBot="1" x14ac:dyDescent="0.35"/>
    <row r="46" spans="1:15" s="2" customFormat="1" ht="25.2" thickBot="1" x14ac:dyDescent="0.35">
      <c r="A46" s="167" t="s">
        <v>101</v>
      </c>
      <c r="B46" s="168"/>
      <c r="C46" s="168"/>
      <c r="D46" s="168"/>
      <c r="E46" s="168"/>
      <c r="F46" s="168"/>
      <c r="G46" s="168"/>
      <c r="H46" s="168"/>
      <c r="I46" s="168"/>
      <c r="J46" s="168"/>
      <c r="K46" s="168"/>
      <c r="L46" s="168"/>
      <c r="M46" s="168"/>
      <c r="N46" s="168"/>
      <c r="O46" s="169"/>
    </row>
    <row r="47" spans="1:15" s="2" customFormat="1" ht="15" thickBot="1" x14ac:dyDescent="0.35">
      <c r="A47" s="70"/>
      <c r="B47" s="71"/>
      <c r="C47" s="71"/>
      <c r="D47" s="71"/>
      <c r="E47" s="71"/>
      <c r="F47" s="71"/>
      <c r="G47" s="71"/>
      <c r="H47" s="71"/>
      <c r="I47" s="71"/>
      <c r="J47" s="71"/>
      <c r="K47" s="71"/>
      <c r="L47" s="71"/>
      <c r="M47" s="71"/>
      <c r="N47" s="71"/>
      <c r="O47" s="72"/>
    </row>
    <row r="48" spans="1:15" s="2" customFormat="1" ht="36.75" customHeight="1" x14ac:dyDescent="0.3">
      <c r="A48" s="170" t="s">
        <v>90</v>
      </c>
      <c r="B48" s="170"/>
      <c r="C48" s="170"/>
      <c r="D48" s="170"/>
      <c r="E48" s="170"/>
      <c r="F48" s="171"/>
      <c r="G48" s="171"/>
      <c r="H48" s="171"/>
      <c r="I48" s="90" t="s">
        <v>36</v>
      </c>
      <c r="J48" s="91" t="s">
        <v>37</v>
      </c>
      <c r="K48" s="91" t="s">
        <v>38</v>
      </c>
      <c r="L48" s="86"/>
      <c r="M48" s="53"/>
      <c r="N48" s="71"/>
      <c r="O48" s="62" t="s">
        <v>39</v>
      </c>
    </row>
    <row r="49" spans="1:15" s="2" customFormat="1" ht="23.25" customHeight="1" x14ac:dyDescent="0.3">
      <c r="A49" s="92">
        <v>1</v>
      </c>
      <c r="B49" s="165" t="s">
        <v>91</v>
      </c>
      <c r="C49" s="165"/>
      <c r="D49" s="165"/>
      <c r="E49" s="165"/>
      <c r="F49" s="158"/>
      <c r="G49" s="158"/>
      <c r="H49" s="158"/>
      <c r="I49" s="74" t="s">
        <v>40</v>
      </c>
      <c r="J49" s="56">
        <v>1</v>
      </c>
      <c r="K49" s="56">
        <v>2</v>
      </c>
      <c r="L49" s="87"/>
      <c r="M49" s="31"/>
      <c r="N49" s="31"/>
      <c r="O49" s="94">
        <f>J49+K49</f>
        <v>3</v>
      </c>
    </row>
    <row r="50" spans="1:15" s="2" customFormat="1" x14ac:dyDescent="0.3">
      <c r="A50" s="92">
        <v>2</v>
      </c>
      <c r="B50" s="157" t="s">
        <v>92</v>
      </c>
      <c r="C50" s="165"/>
      <c r="D50" s="165"/>
      <c r="E50" s="165"/>
      <c r="F50" s="158"/>
      <c r="G50" s="158"/>
      <c r="H50" s="158"/>
      <c r="I50" s="74" t="s">
        <v>40</v>
      </c>
      <c r="J50" s="56">
        <v>1</v>
      </c>
      <c r="K50" s="56">
        <v>2</v>
      </c>
      <c r="L50" s="87"/>
      <c r="M50" s="31"/>
      <c r="N50" s="31"/>
      <c r="O50" s="94">
        <f t="shared" ref="O50:O56" si="0">J50+K50</f>
        <v>3</v>
      </c>
    </row>
    <row r="51" spans="1:15" s="2" customFormat="1" ht="37.5" customHeight="1" x14ac:dyDescent="0.3">
      <c r="A51" s="92">
        <v>3</v>
      </c>
      <c r="B51" s="165" t="s">
        <v>93</v>
      </c>
      <c r="C51" s="165"/>
      <c r="D51" s="165"/>
      <c r="E51" s="165"/>
      <c r="F51" s="158"/>
      <c r="G51" s="158"/>
      <c r="H51" s="158"/>
      <c r="I51" s="74" t="s">
        <v>98</v>
      </c>
      <c r="J51" s="56" t="s">
        <v>107</v>
      </c>
      <c r="K51" s="56">
        <v>5</v>
      </c>
      <c r="L51" s="87"/>
      <c r="M51" s="31"/>
      <c r="N51" s="31"/>
      <c r="O51" s="94" t="e">
        <f t="shared" si="0"/>
        <v>#VALUE!</v>
      </c>
    </row>
    <row r="52" spans="1:15" s="2" customFormat="1" ht="37.5" customHeight="1" x14ac:dyDescent="0.3">
      <c r="A52" s="92">
        <v>4</v>
      </c>
      <c r="B52" s="165" t="s">
        <v>94</v>
      </c>
      <c r="C52" s="165"/>
      <c r="D52" s="165"/>
      <c r="E52" s="165"/>
      <c r="F52" s="158"/>
      <c r="G52" s="158"/>
      <c r="H52" s="158"/>
      <c r="I52" s="74" t="s">
        <v>41</v>
      </c>
      <c r="J52" s="56">
        <v>3</v>
      </c>
      <c r="K52" s="56">
        <v>4</v>
      </c>
      <c r="L52" s="87"/>
      <c r="M52" s="31"/>
      <c r="N52" s="31"/>
      <c r="O52" s="94">
        <f t="shared" si="0"/>
        <v>7</v>
      </c>
    </row>
    <row r="53" spans="1:15" s="2" customFormat="1" ht="37.5" customHeight="1" x14ac:dyDescent="0.3">
      <c r="A53" s="92">
        <v>5</v>
      </c>
      <c r="B53" s="165" t="s">
        <v>95</v>
      </c>
      <c r="C53" s="165"/>
      <c r="D53" s="165"/>
      <c r="E53" s="165"/>
      <c r="F53" s="158"/>
      <c r="G53" s="158"/>
      <c r="H53" s="158"/>
      <c r="I53" s="74" t="s">
        <v>41</v>
      </c>
      <c r="J53" s="56">
        <v>3</v>
      </c>
      <c r="K53" s="56">
        <v>5</v>
      </c>
      <c r="L53" s="87"/>
      <c r="M53" s="31"/>
      <c r="N53" s="31"/>
      <c r="O53" s="94">
        <f t="shared" si="0"/>
        <v>8</v>
      </c>
    </row>
    <row r="54" spans="1:15" s="2" customFormat="1" ht="37.5" customHeight="1" x14ac:dyDescent="0.3">
      <c r="A54" s="92">
        <v>6</v>
      </c>
      <c r="B54" s="165" t="s">
        <v>96</v>
      </c>
      <c r="C54" s="165"/>
      <c r="D54" s="165"/>
      <c r="E54" s="165"/>
      <c r="F54" s="158"/>
      <c r="G54" s="158"/>
      <c r="H54" s="158"/>
      <c r="I54" s="74" t="s">
        <v>41</v>
      </c>
      <c r="J54" s="56">
        <v>3</v>
      </c>
      <c r="K54" s="56">
        <v>5</v>
      </c>
      <c r="L54" s="87"/>
      <c r="M54" s="31"/>
      <c r="N54" s="31"/>
      <c r="O54" s="94">
        <f t="shared" si="0"/>
        <v>8</v>
      </c>
    </row>
    <row r="55" spans="1:15" s="2" customFormat="1" ht="37.5" customHeight="1" x14ac:dyDescent="0.3">
      <c r="A55" s="92">
        <v>7</v>
      </c>
      <c r="B55" s="165" t="s">
        <v>97</v>
      </c>
      <c r="C55" s="165"/>
      <c r="D55" s="165"/>
      <c r="E55" s="165"/>
      <c r="F55" s="158"/>
      <c r="G55" s="158"/>
      <c r="H55" s="158"/>
      <c r="I55" s="74" t="s">
        <v>41</v>
      </c>
      <c r="J55" s="56">
        <v>3</v>
      </c>
      <c r="K55" s="56">
        <v>5</v>
      </c>
      <c r="L55" s="87"/>
      <c r="M55" s="31"/>
      <c r="N55" s="31"/>
      <c r="O55" s="94">
        <f t="shared" si="0"/>
        <v>8</v>
      </c>
    </row>
    <row r="56" spans="1:15" s="2" customFormat="1" ht="16.2" thickBot="1" x14ac:dyDescent="0.35">
      <c r="A56" s="166" t="s">
        <v>42</v>
      </c>
      <c r="B56" s="166"/>
      <c r="C56" s="166"/>
      <c r="D56" s="166"/>
      <c r="E56" s="166"/>
      <c r="F56" s="166"/>
      <c r="G56" s="166"/>
      <c r="H56" s="166"/>
      <c r="I56" s="166"/>
      <c r="J56" s="95">
        <f>SUM(J49:J55)</f>
        <v>14</v>
      </c>
      <c r="K56" s="95">
        <f>SUM(K49:K55)</f>
        <v>28</v>
      </c>
      <c r="L56" s="88"/>
      <c r="M56" s="57"/>
      <c r="N56" s="31"/>
      <c r="O56" s="94">
        <f t="shared" si="0"/>
        <v>42</v>
      </c>
    </row>
    <row r="57" spans="1:15" s="2" customFormat="1" ht="18.600000000000001" customHeight="1" thickBot="1" x14ac:dyDescent="0.35">
      <c r="A57" s="147" t="s">
        <v>103</v>
      </c>
      <c r="B57" s="148"/>
      <c r="C57" s="148"/>
      <c r="D57" s="148"/>
      <c r="E57" s="148"/>
      <c r="F57" s="148"/>
      <c r="G57" s="148"/>
      <c r="H57" s="148"/>
      <c r="I57" s="148"/>
      <c r="J57" s="148"/>
      <c r="K57" s="149"/>
      <c r="L57" s="89"/>
      <c r="M57" s="71"/>
      <c r="N57" s="58"/>
      <c r="O57" s="93">
        <f>O56/2</f>
        <v>21</v>
      </c>
    </row>
    <row r="58" spans="1:15" s="54" customFormat="1" x14ac:dyDescent="0.3"/>
    <row r="59" spans="1:15" s="54" customFormat="1" ht="15" thickBot="1" x14ac:dyDescent="0.35"/>
    <row r="60" spans="1:15" s="2" customFormat="1" ht="33.6" customHeight="1" thickBot="1" x14ac:dyDescent="0.35">
      <c r="A60" s="150" t="s">
        <v>99</v>
      </c>
      <c r="B60" s="151"/>
      <c r="C60" s="151"/>
      <c r="D60" s="151"/>
      <c r="E60" s="151"/>
      <c r="F60" s="151"/>
      <c r="G60" s="151"/>
      <c r="H60" s="152"/>
      <c r="I60" s="60" t="s">
        <v>36</v>
      </c>
      <c r="J60" s="55" t="s">
        <v>37</v>
      </c>
      <c r="K60" s="53"/>
      <c r="L60" s="53"/>
      <c r="M60" s="61"/>
      <c r="N60" s="31"/>
      <c r="O60" s="62" t="s">
        <v>39</v>
      </c>
    </row>
    <row r="61" spans="1:15" s="2" customFormat="1" ht="40.5" customHeight="1" thickBot="1" x14ac:dyDescent="0.35">
      <c r="A61" s="76">
        <v>1</v>
      </c>
      <c r="B61" s="153" t="s">
        <v>43</v>
      </c>
      <c r="C61" s="153"/>
      <c r="D61" s="153"/>
      <c r="E61" s="153"/>
      <c r="F61" s="154"/>
      <c r="G61" s="155"/>
      <c r="H61" s="156"/>
      <c r="I61" s="63" t="s">
        <v>100</v>
      </c>
      <c r="J61" s="64">
        <v>7</v>
      </c>
      <c r="K61" s="61"/>
      <c r="L61" s="61"/>
      <c r="M61" s="61"/>
      <c r="N61" s="31"/>
      <c r="O61" s="65">
        <f>J61</f>
        <v>7</v>
      </c>
    </row>
    <row r="62" spans="1:15" s="2" customFormat="1" ht="40.5" customHeight="1" thickBot="1" x14ac:dyDescent="0.35">
      <c r="A62" s="73">
        <v>2</v>
      </c>
      <c r="B62" s="157" t="s">
        <v>44</v>
      </c>
      <c r="C62" s="157"/>
      <c r="D62" s="157"/>
      <c r="E62" s="157"/>
      <c r="F62" s="158"/>
      <c r="G62" s="159"/>
      <c r="H62" s="160"/>
      <c r="I62" s="66" t="s">
        <v>100</v>
      </c>
      <c r="J62" s="67">
        <v>9</v>
      </c>
      <c r="K62" s="61"/>
      <c r="L62" s="61"/>
      <c r="M62" s="61"/>
      <c r="N62" s="31"/>
      <c r="O62" s="65">
        <f>J62</f>
        <v>9</v>
      </c>
    </row>
    <row r="63" spans="1:15" s="2" customFormat="1" ht="40.5" customHeight="1" thickBot="1" x14ac:dyDescent="0.35">
      <c r="A63" s="75">
        <v>3</v>
      </c>
      <c r="B63" s="161" t="s">
        <v>45</v>
      </c>
      <c r="C63" s="161"/>
      <c r="D63" s="161"/>
      <c r="E63" s="161"/>
      <c r="F63" s="162"/>
      <c r="G63" s="163"/>
      <c r="H63" s="164"/>
      <c r="I63" s="68" t="s">
        <v>100</v>
      </c>
      <c r="J63" s="69">
        <v>7</v>
      </c>
      <c r="K63" s="61"/>
      <c r="L63" s="61"/>
      <c r="M63" s="61"/>
      <c r="N63" s="31"/>
      <c r="O63" s="65">
        <f>J63</f>
        <v>7</v>
      </c>
    </row>
    <row r="64" spans="1:15" s="2" customFormat="1" ht="16.2" thickBot="1" x14ac:dyDescent="0.35">
      <c r="A64" s="135" t="s">
        <v>46</v>
      </c>
      <c r="B64" s="136"/>
      <c r="C64" s="136"/>
      <c r="D64" s="136"/>
      <c r="E64" s="136"/>
      <c r="F64" s="136"/>
      <c r="G64" s="136"/>
      <c r="H64" s="136"/>
      <c r="I64" s="137"/>
      <c r="J64" s="14">
        <v>23</v>
      </c>
      <c r="K64" s="57"/>
      <c r="L64" s="57"/>
      <c r="M64" s="57"/>
      <c r="N64" s="31"/>
      <c r="O64" s="26"/>
    </row>
    <row r="65" spans="1:15" s="2" customFormat="1" ht="18.600000000000001" customHeight="1" thickTop="1" thickBot="1" x14ac:dyDescent="0.35">
      <c r="A65" s="138" t="s">
        <v>104</v>
      </c>
      <c r="B65" s="139"/>
      <c r="C65" s="139"/>
      <c r="D65" s="139"/>
      <c r="E65" s="139"/>
      <c r="F65" s="139"/>
      <c r="G65" s="139"/>
      <c r="H65" s="139"/>
      <c r="I65" s="139"/>
      <c r="J65" s="140"/>
      <c r="K65" s="98"/>
      <c r="L65" s="98"/>
      <c r="M65" s="57"/>
      <c r="N65" s="31"/>
      <c r="O65" s="59">
        <f>SUM(O61:O63)</f>
        <v>23</v>
      </c>
    </row>
    <row r="66" spans="1:15" s="54" customFormat="1" x14ac:dyDescent="0.3"/>
    <row r="67" spans="1:15" s="54" customFormat="1" ht="15" thickBot="1" x14ac:dyDescent="0.35"/>
    <row r="68" spans="1:15" s="1" customFormat="1" ht="28.8" thickBot="1" x14ac:dyDescent="0.35">
      <c r="A68" s="141" t="s">
        <v>47</v>
      </c>
      <c r="B68" s="142"/>
      <c r="C68" s="142"/>
      <c r="D68" s="142"/>
      <c r="E68" s="142"/>
      <c r="F68" s="142"/>
      <c r="G68" s="142"/>
      <c r="H68" s="142"/>
      <c r="I68" s="142"/>
      <c r="J68" s="142"/>
      <c r="K68" s="142"/>
      <c r="L68" s="142"/>
      <c r="M68" s="142"/>
      <c r="N68" s="142"/>
      <c r="O68" s="143"/>
    </row>
    <row r="69" spans="1:15" s="1" customFormat="1" ht="15" thickBot="1" x14ac:dyDescent="0.35">
      <c r="A69" s="32"/>
      <c r="B69" s="3"/>
      <c r="C69" s="3"/>
      <c r="D69" s="3"/>
      <c r="E69" s="3"/>
      <c r="F69" s="3"/>
      <c r="G69" s="3"/>
      <c r="H69" s="3"/>
      <c r="I69" s="3"/>
      <c r="J69" s="3"/>
      <c r="K69" s="3"/>
      <c r="L69" s="3"/>
      <c r="M69" s="3"/>
      <c r="N69" s="3"/>
      <c r="O69" s="13"/>
    </row>
    <row r="70" spans="1:15" s="1" customFormat="1" ht="18" thickTop="1" x14ac:dyDescent="0.3">
      <c r="A70" s="144" t="s">
        <v>2</v>
      </c>
      <c r="B70" s="145"/>
      <c r="C70" s="145"/>
      <c r="D70" s="145"/>
      <c r="E70" s="145"/>
      <c r="F70" s="145"/>
      <c r="G70" s="145"/>
      <c r="H70" s="145"/>
      <c r="I70" s="145"/>
      <c r="J70" s="145"/>
      <c r="K70" s="146"/>
      <c r="L70" s="77"/>
      <c r="M70" s="77"/>
      <c r="N70" s="78"/>
      <c r="O70" s="79">
        <f>O11</f>
        <v>19.7</v>
      </c>
    </row>
    <row r="71" spans="1:15" s="1" customFormat="1" ht="17.399999999999999" x14ac:dyDescent="0.3">
      <c r="A71" s="127" t="s">
        <v>102</v>
      </c>
      <c r="B71" s="128"/>
      <c r="C71" s="128"/>
      <c r="D71" s="128"/>
      <c r="E71" s="128"/>
      <c r="F71" s="128"/>
      <c r="G71" s="128"/>
      <c r="H71" s="128"/>
      <c r="I71" s="128"/>
      <c r="J71" s="128"/>
      <c r="K71" s="129"/>
      <c r="L71" s="77"/>
      <c r="M71" s="77"/>
      <c r="N71" s="78"/>
      <c r="O71" s="80">
        <f>O57</f>
        <v>21</v>
      </c>
    </row>
    <row r="72" spans="1:15" s="1" customFormat="1" ht="17.399999999999999" x14ac:dyDescent="0.3">
      <c r="A72" s="127" t="s">
        <v>104</v>
      </c>
      <c r="B72" s="128"/>
      <c r="C72" s="128"/>
      <c r="D72" s="128"/>
      <c r="E72" s="128"/>
      <c r="F72" s="128"/>
      <c r="G72" s="128"/>
      <c r="H72" s="128"/>
      <c r="I72" s="128"/>
      <c r="J72" s="128"/>
      <c r="K72" s="129"/>
      <c r="L72" s="77"/>
      <c r="M72" s="77"/>
      <c r="N72" s="78"/>
      <c r="O72" s="81">
        <f>O65</f>
        <v>23</v>
      </c>
    </row>
    <row r="73" spans="1:15" s="1" customFormat="1" ht="18" thickBot="1" x14ac:dyDescent="0.35">
      <c r="A73" s="130" t="s">
        <v>105</v>
      </c>
      <c r="B73" s="131"/>
      <c r="C73" s="131"/>
      <c r="D73" s="131"/>
      <c r="E73" s="131"/>
      <c r="F73" s="131"/>
      <c r="G73" s="131"/>
      <c r="H73" s="131"/>
      <c r="I73" s="131"/>
      <c r="J73" s="96" t="s">
        <v>109</v>
      </c>
      <c r="K73" s="97" t="s">
        <v>0</v>
      </c>
      <c r="L73" s="77"/>
      <c r="M73" s="77"/>
      <c r="N73" s="78"/>
      <c r="O73" s="81"/>
    </row>
    <row r="74" spans="1:15" s="1" customFormat="1" ht="24" thickTop="1" thickBot="1" x14ac:dyDescent="0.35">
      <c r="A74" s="132" t="s">
        <v>48</v>
      </c>
      <c r="B74" s="133"/>
      <c r="C74" s="133"/>
      <c r="D74" s="133"/>
      <c r="E74" s="133"/>
      <c r="F74" s="133"/>
      <c r="G74" s="133"/>
      <c r="H74" s="133"/>
      <c r="I74" s="133"/>
      <c r="J74" s="133"/>
      <c r="K74" s="134"/>
      <c r="L74" s="82"/>
      <c r="M74" s="83"/>
      <c r="N74" s="84"/>
      <c r="O74" s="85">
        <f>SUM(O70:O72)</f>
        <v>63.7</v>
      </c>
    </row>
    <row r="75" spans="1:15" s="1" customFormat="1" x14ac:dyDescent="0.3">
      <c r="A75" s="19"/>
      <c r="B75" s="19"/>
      <c r="C75" s="19"/>
      <c r="D75" s="19"/>
      <c r="E75" s="19"/>
      <c r="F75" s="19"/>
      <c r="G75" s="19"/>
      <c r="H75" s="19"/>
      <c r="I75" s="19"/>
      <c r="J75" s="19"/>
      <c r="K75" s="19"/>
      <c r="L75" s="19"/>
      <c r="M75" s="19"/>
      <c r="N75" s="19"/>
      <c r="O75" s="19"/>
    </row>
    <row r="76" spans="1:15" s="54" customFormat="1" x14ac:dyDescent="0.3"/>
    <row r="77" spans="1:15" s="54" customFormat="1" x14ac:dyDescent="0.3"/>
    <row r="78" spans="1:15" s="54" customFormat="1" x14ac:dyDescent="0.3"/>
    <row r="79" spans="1:15" s="54" customFormat="1" x14ac:dyDescent="0.3"/>
    <row r="80" spans="1:15" s="54" customFormat="1" x14ac:dyDescent="0.3"/>
  </sheetData>
  <sheetProtection algorithmName="SHA-512" hashValue="qaP2JknApSjQnjyW1AfShJ4tT+l4fGSrkFL4fs+CmCrdzbaXKnWteRssZKBRcnt9YPphJd5h8phajChZGA4bbA==" saltValue="bsu/3SzM6x45sMeuFwB8bw==" spinCount="100000" sheet="1" formatCells="0" formatColumns="0" formatRows="0" insertColumns="0" insertRows="0" insertHyperlinks="0" deleteColumns="0" deleteRows="0" sort="0" autoFilter="0" pivotTables="0"/>
  <mergeCells count="72">
    <mergeCell ref="A1:E3"/>
    <mergeCell ref="F1:O1"/>
    <mergeCell ref="F2:O2"/>
    <mergeCell ref="F3:O3"/>
    <mergeCell ref="A4:D4"/>
    <mergeCell ref="E4:O4"/>
    <mergeCell ref="O9:O10"/>
    <mergeCell ref="A5:D5"/>
    <mergeCell ref="E5:O5"/>
    <mergeCell ref="A6:D6"/>
    <mergeCell ref="E6:O6"/>
    <mergeCell ref="A8:O8"/>
    <mergeCell ref="A9:B10"/>
    <mergeCell ref="C9:C10"/>
    <mergeCell ref="E9:F10"/>
    <mergeCell ref="G9:H10"/>
    <mergeCell ref="I9:I10"/>
    <mergeCell ref="J9:J10"/>
    <mergeCell ref="K9:K10"/>
    <mergeCell ref="L9:L10"/>
    <mergeCell ref="M9:M10"/>
    <mergeCell ref="N9:N10"/>
    <mergeCell ref="E11:F11"/>
    <mergeCell ref="G11:H11"/>
    <mergeCell ref="A13:N13"/>
    <mergeCell ref="A14:M14"/>
    <mergeCell ref="A15:B15"/>
    <mergeCell ref="D15:M15"/>
    <mergeCell ref="A11:B11"/>
    <mergeCell ref="A30:M30"/>
    <mergeCell ref="A17:B17"/>
    <mergeCell ref="E17:M17"/>
    <mergeCell ref="A19:B19"/>
    <mergeCell ref="E19:M19"/>
    <mergeCell ref="A21:B21"/>
    <mergeCell ref="D21:M21"/>
    <mergeCell ref="A23:M23"/>
    <mergeCell ref="A25:M25"/>
    <mergeCell ref="A26:B26"/>
    <mergeCell ref="D26:M26"/>
    <mergeCell ref="A28:M28"/>
    <mergeCell ref="A38:M38"/>
    <mergeCell ref="A41:M41"/>
    <mergeCell ref="A31:B31"/>
    <mergeCell ref="D31:M31"/>
    <mergeCell ref="A33:M33"/>
    <mergeCell ref="A35:M35"/>
    <mergeCell ref="A36:B36"/>
    <mergeCell ref="D36:M36"/>
    <mergeCell ref="A46:O46"/>
    <mergeCell ref="A48:H48"/>
    <mergeCell ref="B49:H49"/>
    <mergeCell ref="B50:H50"/>
    <mergeCell ref="B51:H51"/>
    <mergeCell ref="B52:H52"/>
    <mergeCell ref="B53:H53"/>
    <mergeCell ref="B54:H54"/>
    <mergeCell ref="B55:H55"/>
    <mergeCell ref="A56:I56"/>
    <mergeCell ref="A57:K57"/>
    <mergeCell ref="A60:H60"/>
    <mergeCell ref="B61:H61"/>
    <mergeCell ref="B62:H62"/>
    <mergeCell ref="B63:H63"/>
    <mergeCell ref="A72:K72"/>
    <mergeCell ref="A73:I73"/>
    <mergeCell ref="A74:K74"/>
    <mergeCell ref="A64:I64"/>
    <mergeCell ref="A65:J65"/>
    <mergeCell ref="A68:O68"/>
    <mergeCell ref="A70:K70"/>
    <mergeCell ref="A71:K71"/>
  </mergeCells>
  <dataValidations count="6">
    <dataValidation type="decimal" allowBlank="1" showInputMessage="1" showErrorMessage="1" errorTitle="Error Pregado" error="El pregrado no puede superar los 4 PUNTOS" sqref="O15" xr:uid="{00000000-0002-0000-0200-000000000000}">
      <formula1>0</formula1>
      <formula2>4</formula2>
    </dataValidation>
    <dataValidation allowBlank="1" showInputMessage="1" showErrorMessage="1" errorTitle="Error Especializacion" error="La especializacion no puede superar 1 PUNTO" sqref="O17" xr:uid="{00000000-0002-0000-0200-000001000000}"/>
    <dataValidation allowBlank="1" showInputMessage="1" showErrorMessage="1" errorTitle="Error Maestrias" error="La maestria no puede superar los 3 PUNTOS" sqref="O19" xr:uid="{00000000-0002-0000-0200-000002000000}"/>
    <dataValidation allowBlank="1" showInputMessage="1" showErrorMessage="1" errorTitle="Error Doctorado" error="El doctorado no puede superar los 6 PUNTOS" sqref="O21" xr:uid="{00000000-0002-0000-0200-000003000000}"/>
    <dataValidation type="decimal" allowBlank="1" showInputMessage="1" showErrorMessage="1" errorTitle="Error Formacion Academica" error="La formacion academica no puede superar los 10 PUNTOS" sqref="O23" xr:uid="{00000000-0002-0000-0200-000004000000}">
      <formula1>0</formula1>
      <formula2>9</formula2>
    </dataValidation>
    <dataValidation type="decimal" allowBlank="1" showInputMessage="1" showErrorMessage="1" errorTitle="Error General" error="La evaluación de hoja de vida no puede superar los 30 PUNTOS" sqref="O11" xr:uid="{00000000-0002-0000-0200-000005000000}">
      <formula1>0</formula1>
      <formula2>30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RESULTADOS DEFINITIVOS</vt:lpstr>
      <vt:lpstr>BUSTOS CAMILO</vt:lpstr>
      <vt:lpstr>GONZALEZ JOSE</vt:lpstr>
      <vt:lpstr>PINILLA KHAREN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susana</cp:lastModifiedBy>
  <dcterms:created xsi:type="dcterms:W3CDTF">2021-09-27T19:10:38Z</dcterms:created>
  <dcterms:modified xsi:type="dcterms:W3CDTF">2021-12-01T21:32:53Z</dcterms:modified>
</cp:coreProperties>
</file>