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r\Preseleccionados despues de reclamaciones\9. Facultad de ciencias humanas y artes\"/>
    </mc:Choice>
  </mc:AlternateContent>
  <workbookProtection workbookAlgorithmName="SHA-512" workbookHashValue="4uxdgKN8Qz4q9lR1IuLQrjZXmpzyrdFbI3bMnt9xNP4uxf+TWcUa+mpUl5B6kPZ6HuQKcs8DkTNi+rtRGa6Urg==" workbookSaltValue="o2MLMyRIPKe8RuGT+Z9lVA==" workbookSpinCount="100000" lockStructure="1"/>
  <bookViews>
    <workbookView xWindow="0" yWindow="0" windowWidth="23040" windowHeight="9120" tabRatio="500" firstSheet="1" activeTab="1"/>
  </bookViews>
  <sheets>
    <sheet name="CHA-P-09-7" sheetId="1" state="hidden" r:id="rId1"/>
    <sheet name="EVALUACION PERFIL" sheetId="3" r:id="rId2"/>
    <sheet name="MARTINEZ CASAS EDWIN ANDRES" sheetId="5" r:id="rId3"/>
    <sheet name="ROJAS SILVA SCARLETTE NATASSJA" sheetId="2" r:id="rId4"/>
  </sheets>
  <definedNames>
    <definedName name="_xlnm._FilterDatabase" localSheetId="0" hidden="1">'CHA-P-09-7'!$B$3:$WWA$5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7" i="5" l="1"/>
  <c r="O89" i="5"/>
  <c r="J80" i="5"/>
  <c r="O79" i="5"/>
  <c r="O78" i="5"/>
  <c r="O77" i="5"/>
  <c r="O81" i="5" s="1"/>
  <c r="O96" i="5" s="1"/>
  <c r="L73" i="5"/>
  <c r="K73" i="5"/>
  <c r="J73" i="5"/>
  <c r="O72" i="5"/>
  <c r="O71" i="5"/>
  <c r="O70" i="5"/>
  <c r="O73" i="5" s="1"/>
  <c r="O74" i="5" s="1"/>
  <c r="O95" i="5" s="1"/>
  <c r="L66" i="5"/>
  <c r="K66" i="5"/>
  <c r="J66" i="5"/>
  <c r="O65" i="5"/>
  <c r="O64" i="5"/>
  <c r="O63" i="5"/>
  <c r="O62" i="5"/>
  <c r="O61" i="5"/>
  <c r="O60" i="5"/>
  <c r="O59" i="5"/>
  <c r="O38" i="5"/>
  <c r="L11" i="5" s="1"/>
  <c r="O11" i="5" s="1"/>
  <c r="O33" i="5"/>
  <c r="O28" i="5"/>
  <c r="J11" i="5" s="1"/>
  <c r="O23" i="5"/>
  <c r="K11" i="5"/>
  <c r="I11" i="5"/>
  <c r="G11" i="5"/>
  <c r="E11" i="5"/>
  <c r="C11" i="5"/>
  <c r="E6" i="5"/>
  <c r="E5" i="5"/>
  <c r="Q2" i="5"/>
  <c r="O66" i="5" l="1"/>
  <c r="O67" i="5" s="1"/>
  <c r="O94" i="5" s="1"/>
  <c r="O41" i="5"/>
  <c r="O93" i="5" s="1"/>
  <c r="O98" i="5" s="1"/>
  <c r="A6" i="3" l="1"/>
  <c r="A7" i="3" s="1"/>
  <c r="A8" i="3" s="1"/>
  <c r="A9" i="3" s="1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5" s="1"/>
  <c r="E4" i="2" l="1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66" i="2" l="1"/>
  <c r="O67" i="2" s="1"/>
  <c r="O94" i="2" s="1"/>
  <c r="O73" i="2"/>
  <c r="O74" i="2" s="1"/>
  <c r="O95" i="2" s="1"/>
  <c r="O11" i="2"/>
  <c r="O93" i="2" l="1"/>
  <c r="O98" i="2" s="1"/>
</calcChain>
</file>

<file path=xl/sharedStrings.xml><?xml version="1.0" encoding="utf-8"?>
<sst xmlns="http://schemas.openxmlformats.org/spreadsheetml/2006/main" count="403" uniqueCount="222">
  <si>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</si>
  <si>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</si>
  <si>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</si>
  <si>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</si>
  <si>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</si>
  <si>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</si>
  <si>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</si>
  <si>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</si>
  <si>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</si>
  <si>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</si>
  <si>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</si>
  <si>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</si>
  <si>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</si>
  <si>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</si>
  <si>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</si>
  <si>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</si>
  <si>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</si>
  <si>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</si>
  <si>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</si>
  <si>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</si>
  <si>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</si>
  <si>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</si>
  <si>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</si>
  <si>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</si>
  <si>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</si>
  <si>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</si>
  <si>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</si>
  <si>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</si>
  <si>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</si>
  <si>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</si>
  <si>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</si>
  <si>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</si>
  <si>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</si>
  <si>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</si>
  <si>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</si>
  <si>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</si>
  <si>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</si>
  <si>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</si>
  <si>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</si>
  <si>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</si>
  <si>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</si>
  <si>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</si>
  <si>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</si>
  <si>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</si>
  <si>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</si>
  <si>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</si>
  <si>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</si>
  <si>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</si>
  <si>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</si>
  <si>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</si>
  <si>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</si>
  <si>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</si>
  <si>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</si>
  <si>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</si>
  <si>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</si>
  <si>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</si>
  <si>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</si>
  <si>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</si>
  <si>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</si>
  <si>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</si>
  <si>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</si>
  <si>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</si>
  <si>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</si>
  <si>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</si>
  <si>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</si>
  <si>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</si>
  <si>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</si>
  <si>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</si>
  <si>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</si>
  <si>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</si>
  <si>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</si>
  <si>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</si>
  <si>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</si>
  <si>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</si>
  <si>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</si>
  <si>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</si>
  <si>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</si>
  <si>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</si>
  <si>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</si>
  <si>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</si>
  <si>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</si>
  <si>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</si>
  <si>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</si>
  <si>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</si>
  <si>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</si>
  <si>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</si>
  <si>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</si>
  <si>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</si>
  <si>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</si>
  <si>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</si>
  <si>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</si>
  <si>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</si>
  <si>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</si>
  <si>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</si>
  <si>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</si>
  <si>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</si>
  <si>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</si>
  <si>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</si>
  <si>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</si>
  <si>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</si>
  <si>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CERTIFICADO</t>
  </si>
  <si>
    <t>CIENCIAS HUMANAS Y ARTES</t>
  </si>
  <si>
    <t xml:space="preserve">PERSONAL </t>
  </si>
  <si>
    <t xml:space="preserve">BOGOTA DC </t>
  </si>
  <si>
    <t xml:space="preserve">CUNDINAMARCA </t>
  </si>
  <si>
    <t xml:space="preserve">ROJAS SILVA </t>
  </si>
  <si>
    <t>SCARLETTE NASTASSJA</t>
  </si>
  <si>
    <t>4715523
3155937591</t>
  </si>
  <si>
    <t xml:space="preserve">nastassja_rojas@yahoo.es </t>
  </si>
  <si>
    <t>LICENCIADO EN CIENCIAS POLITICAS Y ADMINISTRATIVAS - UNIVERSIDAD RAFAEL URDANETA -VENEZUELA - 16-10-2008</t>
  </si>
  <si>
    <t>MAESTRA EN RELACIONES INTERNACIONALES - PONTIFICIA UNIVERSIDAD JAVERIANA - 25-10-2012</t>
  </si>
  <si>
    <t>CHA -P -09-7</t>
  </si>
  <si>
    <t>DOCTORADO ACTUALMENTE ESTUDIANDO</t>
  </si>
  <si>
    <t>MARULANDA GOMEZ</t>
  </si>
  <si>
    <t xml:space="preserve">LUISA FERNANDA </t>
  </si>
  <si>
    <t>3215555
3177338106</t>
  </si>
  <si>
    <t>ifmarulandag@gmail.com</t>
  </si>
  <si>
    <t>CALLE 21 NO 23 83 BARRIO BOSTON</t>
  </si>
  <si>
    <t>PEREIRA</t>
  </si>
  <si>
    <t>SOCIOLOGA - UNIVERSIDAD DE CALDAS -12-12-2008</t>
  </si>
  <si>
    <t>MAGISTER EN ESTUDIOS POLITICOS - UNIVERSIDAD DE COLOMBIA - 02-05-2014</t>
  </si>
  <si>
    <t xml:space="preserve">MARTINEZ CASAS </t>
  </si>
  <si>
    <t xml:space="preserve">EDWIN ANDRES </t>
  </si>
  <si>
    <t>edanmar80@gmail.com</t>
  </si>
  <si>
    <t>CALLE 14 NO. 7 77 APTO 501</t>
  </si>
  <si>
    <t xml:space="preserve">IBAGUE </t>
  </si>
  <si>
    <t xml:space="preserve">TOLIMA </t>
  </si>
  <si>
    <t>ECONOMISTA - UNIVERSIDAD DEL TOLIMA - 13-06-2003</t>
  </si>
  <si>
    <t>MAESTRIA EN ESTUDIOS POLITICOS LATINOAMERICANOS - UNIVERSIDAD NACIONAL DE COLOMBIA - FECHA DE GRADO 20-03-2015</t>
  </si>
  <si>
    <t xml:space="preserve">1 LIBRO FOTOCOPIA </t>
  </si>
  <si>
    <t xml:space="preserve">RODRIGUEZ HERNANDEZ </t>
  </si>
  <si>
    <t xml:space="preserve">SAUL MAURICIO </t>
  </si>
  <si>
    <t>4402264
3193507908</t>
  </si>
  <si>
    <t>saulrodriguezh@yahoo.com</t>
  </si>
  <si>
    <t>CRA 105F NO 65 21</t>
  </si>
  <si>
    <t>HISTORIADOR - UNIVERSIDAD NACIONAL DE COLOMBIA - 30-09-2004</t>
  </si>
  <si>
    <t xml:space="preserve">MAGISTER - PENDIENTE POR SUSTENTAR TESIS </t>
  </si>
  <si>
    <t xml:space="preserve">MARTINEZ TORRES </t>
  </si>
  <si>
    <t xml:space="preserve">JOSE HONORIO </t>
  </si>
  <si>
    <t>2338494
3125076126</t>
  </si>
  <si>
    <t>jhmartinezt@unal.edu.co</t>
  </si>
  <si>
    <t xml:space="preserve">CRA 11 NO 2 17 SUR BARRIO POLICARPA </t>
  </si>
  <si>
    <t>ADMINISTRADOR PUBLICO - ESCUELA SUPERIOR DE ADMINISTRACION PUBLICA - ESAP - BOGOTA- 1912-1997 
FILOSOFO UNIVERSIDAD NACIONAL DE COLOMBIA - 10-10-2002</t>
  </si>
  <si>
    <t>ESPECIALISTA EN GESTION AMBIENTAL - UNIVERSIDAD NACIONAL DE COLOMBAIA - 23-06-2000</t>
  </si>
  <si>
    <t>MAESTRO EN ESTUDIOS LATINOAMERICANOS - UNIVERSIDAD NACIONAL AUTONOMA DE MEXICO - 8-12-2005</t>
  </si>
  <si>
    <t>DOCTOR EN ESTUDIOS LATINOAMERICANOS - UNIVERSIDAD NACIONAL AUTONOMA DE MEXICO - 9-12-2010</t>
  </si>
  <si>
    <t xml:space="preserve">BELTRAN BARRERA </t>
  </si>
  <si>
    <t xml:space="preserve">YILSON JAVIER </t>
  </si>
  <si>
    <t>3002080565
5545602619</t>
  </si>
  <si>
    <t>yibeltranb@unal.edu.co</t>
  </si>
  <si>
    <t>AV CUAUHTEMOC 891 APTO 302 COLONIA NARVARTE</t>
  </si>
  <si>
    <t xml:space="preserve">MEXICO </t>
  </si>
  <si>
    <t>ECONOMISTA - UNIVERSIDAD INDUSTRIAL DE SANTANDER 20-11-2007</t>
  </si>
  <si>
    <t>MAGISTER EN BIOCIENCIAS Y DERECHO - UNIVERSIDAD NACIONAL DE COLOMBIA - 24-08-2012</t>
  </si>
  <si>
    <t xml:space="preserve">DOCTORADO  CANDIDATO </t>
  </si>
  <si>
    <t>ELECTRONICO</t>
  </si>
  <si>
    <t>CH1H0H80G</t>
  </si>
  <si>
    <t>HERMANN HOFFMANN</t>
  </si>
  <si>
    <t xml:space="preserve">ISABELLA MARIA </t>
  </si>
  <si>
    <t>498960030442
491736954432</t>
  </si>
  <si>
    <t>isabella_hermann@hotmail.com</t>
  </si>
  <si>
    <t xml:space="preserve">LILY BRAUN WEG 1 80637 MUNICH </t>
  </si>
  <si>
    <t xml:space="preserve">ALEMANIA </t>
  </si>
  <si>
    <t>MAGISTER ARTIUM DE CIENCIAS POLITICAS - ALEMANIA - 24-07-2009</t>
  </si>
  <si>
    <t xml:space="preserve">DOCTOR PHIL RELACIONES INTERNACIONALES - FRANCFOR DEL MENO ALEMANIA </t>
  </si>
  <si>
    <t xml:space="preserve">NO ADJUTO TRADUCCION DE TITULOS </t>
  </si>
  <si>
    <t xml:space="preserve">CASTILLO MORALES </t>
  </si>
  <si>
    <t>EDGAR DARIO</t>
  </si>
  <si>
    <t>castilloedgardario@hotmail.com</t>
  </si>
  <si>
    <t xml:space="preserve">URQUIZA 717 5B </t>
  </si>
  <si>
    <t xml:space="preserve">CUIDAD AUTONOMA DE BUENOS AIRES </t>
  </si>
  <si>
    <t xml:space="preserve">ARGENTINA </t>
  </si>
  <si>
    <t>ABOGADO - UNIVERSIDAD PEDAGOGICA Y TECNOLOGICA DE COLOMBIA - TUNJA - 14-12-201</t>
  </si>
  <si>
    <t>MAGISTER EN RELACIONES INTERNACIONALES - UNIVERSIDAD NACIONAL DE LA PLATA - ARGENTINA - 18-02-2013</t>
  </si>
  <si>
    <t xml:space="preserve">DOCTOR EN CIENCIAS  JURIDICAS - UNIVERSIDAD DEL SALVADOR - ARGENTINA - ACTUALMENTE ESTUDIANDO 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</si>
  <si>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</si>
  <si>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</si>
  <si>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</si>
  <si>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</si>
  <si>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</si>
  <si>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</si>
  <si>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</si>
  <si>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</si>
  <si>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</si>
  <si>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</si>
  <si>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</si>
  <si>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</si>
  <si>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 xml:space="preserve">BONILLA DIEZ </t>
  </si>
  <si>
    <t>MARCO ANTONIO</t>
  </si>
  <si>
    <t>8067721
3108786304</t>
  </si>
  <si>
    <t>marcobd@hotmail.com</t>
  </si>
  <si>
    <t>CRA 24 NO 22 42</t>
  </si>
  <si>
    <t>POLITOLOGO - UNIVERSIDAD DE LOS ANDES - 27-03-2004</t>
  </si>
  <si>
    <t>ESPECIALISTA EN ESTUDIOS CULTURALES - PONTIFICIA UNIVERSIDAD JAVERIANA - 23-11-2006</t>
  </si>
  <si>
    <t>MAGISTER EN CIENCIA POLITICA - UNIVERSIDAD DE LOS ANDES - 23-02-2008</t>
  </si>
  <si>
    <t>RELACIONES INTERNACIONALES</t>
  </si>
  <si>
    <t xml:space="preserve">POLITÓLOGO, PROFESIONAL EN RELACIONES INTERNACIONALES, INTERNACIONALISTA, ECONOMISTA O HISTORIADOR CON MAESTRÍA O DOCTORADO EN EL ÁREA DE RELACIONES INTERNACIONALES, ESTUDIOS POLÍTICOS, ESTUDIOS LATINOAMERICANOS O CIENCIA POLÍTICA. CON EXPERIENCIA EN DOCENCIA UNIVERSITARIA. CON PUBLICACIONES EN EL ÁREA DE RELACIONES INTERNACIONALES.
</t>
  </si>
  <si>
    <t>HERMANN HOFMANN ISABELLA</t>
  </si>
  <si>
    <t xml:space="preserve">MAGISTER ARTIUM DE CIENCIAS POLITICAS - ALEMANIA - 24-07-2009 DOCTOR PHIL RELACIONES INTERNACIONALES - FRANCFOR DEL MENO ALEMANIA </t>
  </si>
  <si>
    <t>RODRIGUEZ HERNANDEZ SAUL MAURICIO</t>
  </si>
  <si>
    <t>MARTINEZ TORRES JOSE HONORIO</t>
  </si>
  <si>
    <t>MAESTRO EN ESTUDIOS LATINOAMERICANOS - UNIVERSIDAD NACIONAL AUTONOMA DE MEXICO - 8-12-2005 DOCTOR EN ESTUDIOS LATINOAMERICANOS - UNIVERSIDAD NACIONAL AUTONOMA DE MEXICO - 9-12-2010</t>
  </si>
  <si>
    <t>BELTRAN BARRERA YILSON JAVIER</t>
  </si>
  <si>
    <t>BONILLA DIEZ MARCO ANTONIO</t>
  </si>
  <si>
    <t>MARULANDA GOMEZ LUISA FERNANDA</t>
  </si>
  <si>
    <t>CASTILLO MORALES EDGAR DARIO</t>
  </si>
  <si>
    <t>MARTINEZ CASAS EDWIN ANDRES</t>
  </si>
  <si>
    <t>PROFESOR PLANTA TIEMPO COMPLETO UNIVERSIDAD LA GRAN COLOMBIA: 4,58 PUNTOS, PROFESOR CATEDRATICO UTOLIMA 962 HORAS: 2 PUNTOS. SE ASIGNA LE MAXIMO DE PUNTOS</t>
  </si>
  <si>
    <t>ROJAS SILVA SCARLETTE NATASJJA</t>
  </si>
  <si>
    <t>DOCTORADO EN DERECHO UNIVRSIDAD NACIONAL DE COLOMBIA</t>
  </si>
  <si>
    <t>ABC SISTEMAS CA 2 AÑOS: 2 PUNTOS.  INVESTIGADORA UNIVERSIDAD DEL BOSQUE 3 MESES:0,25 PUNTOS,  INVESTIGADORA UNIVERSIDAD DE NARIÑO 5 MESES: 0,22 MESES.</t>
  </si>
  <si>
    <t>PROFESORA CATEDRATICA  COLEGIO MAYOR DE NUESTRA SEÑORA DEL ROSARIO 28 HORAS: 0,05, PROFESORA PALNTA UNIVERSIDAD DEL BOSQUE: 1,74 PUNTOS, PROFESORA CATEDRATICA UNIVERSIDAD JAVERIANA 252 HORAS: 0,5 PUNTOS,  PORFESORA TIMEPO COMPLETO  UNIVERSIDAD SERGIO ARBOLEDA  6M MESES. 0,5 PUNTOS.</t>
  </si>
  <si>
    <t>ARTICULO REVISTA NO INDEXADA REFLEX. REVISTA DE ANALISIS 2013. 0,5 PUNTOS</t>
  </si>
  <si>
    <t>VAC/BENÍTEZ/LUIS ALFONSO ARGÜELLO</t>
  </si>
  <si>
    <r>
      <t xml:space="preserve">NO PRESELECCIONADO
</t>
    </r>
    <r>
      <rPr>
        <sz val="10"/>
        <rFont val="Arial"/>
        <family val="2"/>
      </rPr>
      <t>LOS TITULOS DE FORMACIN ACADEMICA NO PRESENTAN APOSTILLE. NO SE PRESENTAN DE ACUERDOA LOS TERMINOS DE REFERENCIA DEL COCNCURSO.</t>
    </r>
  </si>
  <si>
    <r>
      <t xml:space="preserve">NO PRESELECCIONADO
</t>
    </r>
    <r>
      <rPr>
        <sz val="10"/>
        <rFont val="Arial"/>
        <family val="2"/>
      </rPr>
      <t>NO POSEE TITULO DE POSTGRADO</t>
    </r>
  </si>
  <si>
    <r>
      <t xml:space="preserve">NO PRESELECCIONADO
</t>
    </r>
    <r>
      <rPr>
        <sz val="10"/>
        <rFont val="Arial"/>
        <family val="2"/>
      </rPr>
      <t>EL TITULO DE PREGRADO NO ES EN EL AREA DEL CONCURSO</t>
    </r>
  </si>
  <si>
    <r>
      <t xml:space="preserve">NO PRESELECCIONADO
</t>
    </r>
    <r>
      <rPr>
        <sz val="10"/>
        <rFont val="Arial"/>
        <family val="2"/>
      </rPr>
      <t>EL TITULO DE POSTGRADO NO ES EN EL AREA DEL CONCURSO.</t>
    </r>
  </si>
  <si>
    <r>
      <t xml:space="preserve">NO PRESELECCIONADO
</t>
    </r>
    <r>
      <rPr>
        <sz val="10"/>
        <rFont val="Arial"/>
        <family val="2"/>
      </rPr>
      <t>NO ACREDITA PUBLICACIONES EN EL AREA DEL CONCURSO</t>
    </r>
  </si>
  <si>
    <t xml:space="preserve">UNIVERSIDAD DEL TOLIMA :
EJECUTIVO GRADO 10 CONTRATO DEL 01 ABRIL AL 16 DE JUNIO DE 2006 = 0,20 PUNTOS 
DEL 10 DE JULIO AL 22 DE DICIEMBRE DE 2006 = 0,45 PUNTOS 
DEL 24 DE ENERO AL 15 DE JUNIO DE 2007 = 0,39 PUNTOS 
DEL 4 DE JULIO AL 15 DE DICIEMBRE DE 2007 = 0,44 PUNTOS  
TOTAL DE PUNTOS = 2,97 PUNTOS 
UNIVERSIDAD LA GRAN COLOMBIA HORAS DE INVESTIGACION = 62 = 0,12 PUNTOS </t>
  </si>
  <si>
    <t xml:space="preserve">PONENTE : SEMINARIO INTERNACIONAL  REALIZADO EN BOGOTA LOS DIAS 2010 EN DESARROLLO ECONOMICO Y CALIDAD DE VIDA =05 PUNTOS 
SEMINARIO INTERNACIONAL  REALIZADO EN BOGOTA LOS DIAS 2011 EN DESARROLLO ECONOMICO Y CALIDAD DE VIDA =05 PUNTOS 
REVISTA IZQUIERDA ISSN 2215-8332  2012 NO INDEXADA  PROSPERIDAD PARA TODOS LA LLAMADA CONVERGENCIA REGIONAL = 0,5 PUNTOS
REVISTA ESPACIO CRITICO  ISSN 1794-8193 NO INDEXADA = 0,5 PUNTOS
REVISTA IZQUIERDA ISSN 2215-8332  2013 NO INDEXADA EJES DE LLA ACUMULACION DE LA CAPITAL EN COLOMBIA = 0,5 PUNTOS
REVISTA IZQUIERDA ISSN 2215-8332  2013 NO INDEXADA  VULNERABILIDAD EXTERNA DE LA ECONOMIA COLOMBIANA = 0,5 PUNTOS
LIBRO DESARROLLO Y SUBDESARROLLO UNIVERSIDAD LA GRAN COLOMBIA ISBN 978-958-8512-68-6 2 AUTORES = 4 PUNTOS 
EXCEDE EL TOTAL DE PUNTOS  </t>
  </si>
  <si>
    <t xml:space="preserve">                                                       LISTADO DEFINITIVO DE PRESELECCIONADOS AL CÓDIGO DE CONCURSO CHA-P-09-7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</si>
</sst>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666666"/>
      <name val="Courier New"/>
      <family val="3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4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6" xfId="3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31" fillId="0" borderId="6" xfId="3" applyFont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2" fontId="29" fillId="0" borderId="44" xfId="4" applyNumberFormat="1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2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133351</xdr:rowOff>
    </xdr:from>
    <xdr:to>
      <xdr:col>1</xdr:col>
      <xdr:colOff>1007745</xdr:colOff>
      <xdr:row>1</xdr:row>
      <xdr:rowOff>314325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3351"/>
          <a:ext cx="1362075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tilloedgardario@hotmail.com" TargetMode="External"/><Relationship Id="rId3" Type="http://schemas.openxmlformats.org/officeDocument/2006/relationships/hyperlink" Target="mailto:edanmar80@gmail.com" TargetMode="External"/><Relationship Id="rId7" Type="http://schemas.openxmlformats.org/officeDocument/2006/relationships/hyperlink" Target="mailto:isabella_hermann@hotmail.com" TargetMode="External"/><Relationship Id="rId2" Type="http://schemas.openxmlformats.org/officeDocument/2006/relationships/hyperlink" Target="mailto:ifmarulandag@gmail.com" TargetMode="External"/><Relationship Id="rId1" Type="http://schemas.openxmlformats.org/officeDocument/2006/relationships/hyperlink" Target="mailto:nastassja_rojas@yahoo.es" TargetMode="External"/><Relationship Id="rId6" Type="http://schemas.openxmlformats.org/officeDocument/2006/relationships/hyperlink" Target="mailto:yibeltranb@unal.edu.co" TargetMode="External"/><Relationship Id="rId5" Type="http://schemas.openxmlformats.org/officeDocument/2006/relationships/hyperlink" Target="mailto:jhmartinezt@unal.edu.c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aulrodriguezh@yahoo.com" TargetMode="External"/><Relationship Id="rId9" Type="http://schemas.openxmlformats.org/officeDocument/2006/relationships/hyperlink" Target="mailto:marcobd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2"/>
  <sheetViews>
    <sheetView topLeftCell="J1" zoomScale="80" zoomScaleNormal="80" workbookViewId="0">
      <selection activeCell="M6" sqref="M6"/>
    </sheetView>
  </sheetViews>
  <sheetFormatPr baseColWidth="10" defaultRowHeight="13.8" x14ac:dyDescent="0.25"/>
  <cols>
    <col min="1" max="1" width="2.88671875" style="2" bestFit="1" customWidth="1"/>
    <col min="2" max="2" width="11.88671875" style="2" customWidth="1"/>
    <col min="3" max="3" width="12" style="3" customWidth="1"/>
    <col min="4" max="4" width="30.109375" style="3" customWidth="1"/>
    <col min="5" max="5" width="28.88671875" style="4" customWidth="1"/>
    <col min="6" max="6" width="19.5546875" style="4" customWidth="1"/>
    <col min="7" max="7" width="32.109375" style="4" customWidth="1"/>
    <col min="8" max="8" width="19.44140625" style="4" customWidth="1"/>
    <col min="9" max="9" width="14.44140625" style="142" customWidth="1"/>
    <col min="10" max="10" width="20.44140625" style="4" customWidth="1"/>
    <col min="11" max="11" width="39.6640625" style="2" customWidth="1"/>
    <col min="12" max="13" width="33.44140625" style="2" customWidth="1"/>
    <col min="14" max="14" width="39.33203125" style="2" customWidth="1"/>
    <col min="15" max="15" width="11.5546875" style="2" customWidth="1"/>
    <col min="16" max="16" width="17.5546875" style="2" customWidth="1"/>
    <col min="17" max="17" width="9" style="2" customWidth="1"/>
    <col min="18" max="18" width="8.88671875" style="2" customWidth="1"/>
    <col min="19" max="19" width="39.44140625" style="2" customWidth="1"/>
    <col min="20" max="20" width="11.44140625" style="2"/>
    <col min="21" max="21" width="17.33203125" style="2" customWidth="1"/>
    <col min="22" max="23" width="11.44140625" style="2"/>
    <col min="24" max="24" width="13.44140625" style="2" customWidth="1"/>
    <col min="25" max="25" width="13.33203125" style="2" customWidth="1"/>
    <col min="26" max="26" width="12.109375" style="2" customWidth="1"/>
    <col min="27" max="27" width="13.88671875" style="2" customWidth="1"/>
    <col min="28" max="262" width="11.44140625" style="2"/>
    <col min="263" max="263" width="4.6640625" style="2" customWidth="1"/>
    <col min="264" max="264" width="11" style="2" customWidth="1"/>
    <col min="265" max="265" width="24.88671875" style="2" customWidth="1"/>
    <col min="266" max="266" width="11.33203125" style="2" customWidth="1"/>
    <col min="267" max="267" width="19.5546875" style="2" customWidth="1"/>
    <col min="268" max="268" width="32.109375" style="2" customWidth="1"/>
    <col min="269" max="269" width="19.44140625" style="2" customWidth="1"/>
    <col min="270" max="270" width="13.6640625" style="2" customWidth="1"/>
    <col min="271" max="271" width="33.44140625" style="2" customWidth="1"/>
    <col min="272" max="272" width="39.33203125" style="2" customWidth="1"/>
    <col min="273" max="273" width="8.109375" style="2" customWidth="1"/>
    <col min="274" max="274" width="33" style="2" customWidth="1"/>
    <col min="275" max="518" width="11.44140625" style="2"/>
    <col min="519" max="519" width="4.6640625" style="2" customWidth="1"/>
    <col min="520" max="520" width="11" style="2" customWidth="1"/>
    <col min="521" max="521" width="24.88671875" style="2" customWidth="1"/>
    <col min="522" max="522" width="11.33203125" style="2" customWidth="1"/>
    <col min="523" max="523" width="19.5546875" style="2" customWidth="1"/>
    <col min="524" max="524" width="32.109375" style="2" customWidth="1"/>
    <col min="525" max="525" width="19.44140625" style="2" customWidth="1"/>
    <col min="526" max="526" width="13.6640625" style="2" customWidth="1"/>
    <col min="527" max="527" width="33.44140625" style="2" customWidth="1"/>
    <col min="528" max="528" width="39.33203125" style="2" customWidth="1"/>
    <col min="529" max="529" width="8.109375" style="2" customWidth="1"/>
    <col min="530" max="530" width="33" style="2" customWidth="1"/>
    <col min="531" max="774" width="11.44140625" style="2"/>
    <col min="775" max="775" width="4.6640625" style="2" customWidth="1"/>
    <col min="776" max="776" width="11" style="2" customWidth="1"/>
    <col min="777" max="777" width="24.88671875" style="2" customWidth="1"/>
    <col min="778" max="778" width="11.33203125" style="2" customWidth="1"/>
    <col min="779" max="779" width="19.5546875" style="2" customWidth="1"/>
    <col min="780" max="780" width="32.109375" style="2" customWidth="1"/>
    <col min="781" max="781" width="19.44140625" style="2" customWidth="1"/>
    <col min="782" max="782" width="13.6640625" style="2" customWidth="1"/>
    <col min="783" max="783" width="33.44140625" style="2" customWidth="1"/>
    <col min="784" max="784" width="39.33203125" style="2" customWidth="1"/>
    <col min="785" max="785" width="8.109375" style="2" customWidth="1"/>
    <col min="786" max="786" width="33" style="2" customWidth="1"/>
    <col min="787" max="1030" width="11.44140625" style="2"/>
    <col min="1031" max="1031" width="4.6640625" style="2" customWidth="1"/>
    <col min="1032" max="1032" width="11" style="2" customWidth="1"/>
    <col min="1033" max="1033" width="24.88671875" style="2" customWidth="1"/>
    <col min="1034" max="1034" width="11.33203125" style="2" customWidth="1"/>
    <col min="1035" max="1035" width="19.5546875" style="2" customWidth="1"/>
    <col min="1036" max="1036" width="32.109375" style="2" customWidth="1"/>
    <col min="1037" max="1037" width="19.44140625" style="2" customWidth="1"/>
    <col min="1038" max="1038" width="13.6640625" style="2" customWidth="1"/>
    <col min="1039" max="1039" width="33.44140625" style="2" customWidth="1"/>
    <col min="1040" max="1040" width="39.33203125" style="2" customWidth="1"/>
    <col min="1041" max="1041" width="8.109375" style="2" customWidth="1"/>
    <col min="1042" max="1042" width="33" style="2" customWidth="1"/>
    <col min="1043" max="1286" width="11.44140625" style="2"/>
    <col min="1287" max="1287" width="4.6640625" style="2" customWidth="1"/>
    <col min="1288" max="1288" width="11" style="2" customWidth="1"/>
    <col min="1289" max="1289" width="24.88671875" style="2" customWidth="1"/>
    <col min="1290" max="1290" width="11.33203125" style="2" customWidth="1"/>
    <col min="1291" max="1291" width="19.5546875" style="2" customWidth="1"/>
    <col min="1292" max="1292" width="32.109375" style="2" customWidth="1"/>
    <col min="1293" max="1293" width="19.44140625" style="2" customWidth="1"/>
    <col min="1294" max="1294" width="13.6640625" style="2" customWidth="1"/>
    <col min="1295" max="1295" width="33.44140625" style="2" customWidth="1"/>
    <col min="1296" max="1296" width="39.33203125" style="2" customWidth="1"/>
    <col min="1297" max="1297" width="8.109375" style="2" customWidth="1"/>
    <col min="1298" max="1298" width="33" style="2" customWidth="1"/>
    <col min="1299" max="1542" width="11.44140625" style="2"/>
    <col min="1543" max="1543" width="4.6640625" style="2" customWidth="1"/>
    <col min="1544" max="1544" width="11" style="2" customWidth="1"/>
    <col min="1545" max="1545" width="24.88671875" style="2" customWidth="1"/>
    <col min="1546" max="1546" width="11.33203125" style="2" customWidth="1"/>
    <col min="1547" max="1547" width="19.5546875" style="2" customWidth="1"/>
    <col min="1548" max="1548" width="32.109375" style="2" customWidth="1"/>
    <col min="1549" max="1549" width="19.44140625" style="2" customWidth="1"/>
    <col min="1550" max="1550" width="13.6640625" style="2" customWidth="1"/>
    <col min="1551" max="1551" width="33.44140625" style="2" customWidth="1"/>
    <col min="1552" max="1552" width="39.33203125" style="2" customWidth="1"/>
    <col min="1553" max="1553" width="8.109375" style="2" customWidth="1"/>
    <col min="1554" max="1554" width="33" style="2" customWidth="1"/>
    <col min="1555" max="1798" width="11.44140625" style="2"/>
    <col min="1799" max="1799" width="4.6640625" style="2" customWidth="1"/>
    <col min="1800" max="1800" width="11" style="2" customWidth="1"/>
    <col min="1801" max="1801" width="24.88671875" style="2" customWidth="1"/>
    <col min="1802" max="1802" width="11.33203125" style="2" customWidth="1"/>
    <col min="1803" max="1803" width="19.5546875" style="2" customWidth="1"/>
    <col min="1804" max="1804" width="32.109375" style="2" customWidth="1"/>
    <col min="1805" max="1805" width="19.44140625" style="2" customWidth="1"/>
    <col min="1806" max="1806" width="13.6640625" style="2" customWidth="1"/>
    <col min="1807" max="1807" width="33.44140625" style="2" customWidth="1"/>
    <col min="1808" max="1808" width="39.33203125" style="2" customWidth="1"/>
    <col min="1809" max="1809" width="8.109375" style="2" customWidth="1"/>
    <col min="1810" max="1810" width="33" style="2" customWidth="1"/>
    <col min="1811" max="2054" width="11.44140625" style="2"/>
    <col min="2055" max="2055" width="4.6640625" style="2" customWidth="1"/>
    <col min="2056" max="2056" width="11" style="2" customWidth="1"/>
    <col min="2057" max="2057" width="24.88671875" style="2" customWidth="1"/>
    <col min="2058" max="2058" width="11.33203125" style="2" customWidth="1"/>
    <col min="2059" max="2059" width="19.5546875" style="2" customWidth="1"/>
    <col min="2060" max="2060" width="32.109375" style="2" customWidth="1"/>
    <col min="2061" max="2061" width="19.44140625" style="2" customWidth="1"/>
    <col min="2062" max="2062" width="13.6640625" style="2" customWidth="1"/>
    <col min="2063" max="2063" width="33.44140625" style="2" customWidth="1"/>
    <col min="2064" max="2064" width="39.33203125" style="2" customWidth="1"/>
    <col min="2065" max="2065" width="8.109375" style="2" customWidth="1"/>
    <col min="2066" max="2066" width="33" style="2" customWidth="1"/>
    <col min="2067" max="2310" width="11.44140625" style="2"/>
    <col min="2311" max="2311" width="4.6640625" style="2" customWidth="1"/>
    <col min="2312" max="2312" width="11" style="2" customWidth="1"/>
    <col min="2313" max="2313" width="24.88671875" style="2" customWidth="1"/>
    <col min="2314" max="2314" width="11.33203125" style="2" customWidth="1"/>
    <col min="2315" max="2315" width="19.5546875" style="2" customWidth="1"/>
    <col min="2316" max="2316" width="32.109375" style="2" customWidth="1"/>
    <col min="2317" max="2317" width="19.44140625" style="2" customWidth="1"/>
    <col min="2318" max="2318" width="13.6640625" style="2" customWidth="1"/>
    <col min="2319" max="2319" width="33.44140625" style="2" customWidth="1"/>
    <col min="2320" max="2320" width="39.33203125" style="2" customWidth="1"/>
    <col min="2321" max="2321" width="8.109375" style="2" customWidth="1"/>
    <col min="2322" max="2322" width="33" style="2" customWidth="1"/>
    <col min="2323" max="2566" width="11.44140625" style="2"/>
    <col min="2567" max="2567" width="4.6640625" style="2" customWidth="1"/>
    <col min="2568" max="2568" width="11" style="2" customWidth="1"/>
    <col min="2569" max="2569" width="24.88671875" style="2" customWidth="1"/>
    <col min="2570" max="2570" width="11.33203125" style="2" customWidth="1"/>
    <col min="2571" max="2571" width="19.5546875" style="2" customWidth="1"/>
    <col min="2572" max="2572" width="32.109375" style="2" customWidth="1"/>
    <col min="2573" max="2573" width="19.44140625" style="2" customWidth="1"/>
    <col min="2574" max="2574" width="13.6640625" style="2" customWidth="1"/>
    <col min="2575" max="2575" width="33.44140625" style="2" customWidth="1"/>
    <col min="2576" max="2576" width="39.33203125" style="2" customWidth="1"/>
    <col min="2577" max="2577" width="8.109375" style="2" customWidth="1"/>
    <col min="2578" max="2578" width="33" style="2" customWidth="1"/>
    <col min="2579" max="2822" width="11.44140625" style="2"/>
    <col min="2823" max="2823" width="4.6640625" style="2" customWidth="1"/>
    <col min="2824" max="2824" width="11" style="2" customWidth="1"/>
    <col min="2825" max="2825" width="24.88671875" style="2" customWidth="1"/>
    <col min="2826" max="2826" width="11.33203125" style="2" customWidth="1"/>
    <col min="2827" max="2827" width="19.5546875" style="2" customWidth="1"/>
    <col min="2828" max="2828" width="32.109375" style="2" customWidth="1"/>
    <col min="2829" max="2829" width="19.44140625" style="2" customWidth="1"/>
    <col min="2830" max="2830" width="13.6640625" style="2" customWidth="1"/>
    <col min="2831" max="2831" width="33.44140625" style="2" customWidth="1"/>
    <col min="2832" max="2832" width="39.33203125" style="2" customWidth="1"/>
    <col min="2833" max="2833" width="8.109375" style="2" customWidth="1"/>
    <col min="2834" max="2834" width="33" style="2" customWidth="1"/>
    <col min="2835" max="3078" width="11.44140625" style="2"/>
    <col min="3079" max="3079" width="4.6640625" style="2" customWidth="1"/>
    <col min="3080" max="3080" width="11" style="2" customWidth="1"/>
    <col min="3081" max="3081" width="24.88671875" style="2" customWidth="1"/>
    <col min="3082" max="3082" width="11.33203125" style="2" customWidth="1"/>
    <col min="3083" max="3083" width="19.5546875" style="2" customWidth="1"/>
    <col min="3084" max="3084" width="32.109375" style="2" customWidth="1"/>
    <col min="3085" max="3085" width="19.44140625" style="2" customWidth="1"/>
    <col min="3086" max="3086" width="13.6640625" style="2" customWidth="1"/>
    <col min="3087" max="3087" width="33.44140625" style="2" customWidth="1"/>
    <col min="3088" max="3088" width="39.33203125" style="2" customWidth="1"/>
    <col min="3089" max="3089" width="8.109375" style="2" customWidth="1"/>
    <col min="3090" max="3090" width="33" style="2" customWidth="1"/>
    <col min="3091" max="3334" width="11.44140625" style="2"/>
    <col min="3335" max="3335" width="4.6640625" style="2" customWidth="1"/>
    <col min="3336" max="3336" width="11" style="2" customWidth="1"/>
    <col min="3337" max="3337" width="24.88671875" style="2" customWidth="1"/>
    <col min="3338" max="3338" width="11.33203125" style="2" customWidth="1"/>
    <col min="3339" max="3339" width="19.5546875" style="2" customWidth="1"/>
    <col min="3340" max="3340" width="32.109375" style="2" customWidth="1"/>
    <col min="3341" max="3341" width="19.44140625" style="2" customWidth="1"/>
    <col min="3342" max="3342" width="13.6640625" style="2" customWidth="1"/>
    <col min="3343" max="3343" width="33.44140625" style="2" customWidth="1"/>
    <col min="3344" max="3344" width="39.33203125" style="2" customWidth="1"/>
    <col min="3345" max="3345" width="8.109375" style="2" customWidth="1"/>
    <col min="3346" max="3346" width="33" style="2" customWidth="1"/>
    <col min="3347" max="3590" width="11.44140625" style="2"/>
    <col min="3591" max="3591" width="4.6640625" style="2" customWidth="1"/>
    <col min="3592" max="3592" width="11" style="2" customWidth="1"/>
    <col min="3593" max="3593" width="24.88671875" style="2" customWidth="1"/>
    <col min="3594" max="3594" width="11.33203125" style="2" customWidth="1"/>
    <col min="3595" max="3595" width="19.5546875" style="2" customWidth="1"/>
    <col min="3596" max="3596" width="32.109375" style="2" customWidth="1"/>
    <col min="3597" max="3597" width="19.44140625" style="2" customWidth="1"/>
    <col min="3598" max="3598" width="13.6640625" style="2" customWidth="1"/>
    <col min="3599" max="3599" width="33.44140625" style="2" customWidth="1"/>
    <col min="3600" max="3600" width="39.33203125" style="2" customWidth="1"/>
    <col min="3601" max="3601" width="8.109375" style="2" customWidth="1"/>
    <col min="3602" max="3602" width="33" style="2" customWidth="1"/>
    <col min="3603" max="3846" width="11.44140625" style="2"/>
    <col min="3847" max="3847" width="4.6640625" style="2" customWidth="1"/>
    <col min="3848" max="3848" width="11" style="2" customWidth="1"/>
    <col min="3849" max="3849" width="24.88671875" style="2" customWidth="1"/>
    <col min="3850" max="3850" width="11.33203125" style="2" customWidth="1"/>
    <col min="3851" max="3851" width="19.5546875" style="2" customWidth="1"/>
    <col min="3852" max="3852" width="32.109375" style="2" customWidth="1"/>
    <col min="3853" max="3853" width="19.44140625" style="2" customWidth="1"/>
    <col min="3854" max="3854" width="13.6640625" style="2" customWidth="1"/>
    <col min="3855" max="3855" width="33.44140625" style="2" customWidth="1"/>
    <col min="3856" max="3856" width="39.33203125" style="2" customWidth="1"/>
    <col min="3857" max="3857" width="8.109375" style="2" customWidth="1"/>
    <col min="3858" max="3858" width="33" style="2" customWidth="1"/>
    <col min="3859" max="4102" width="11.44140625" style="2"/>
    <col min="4103" max="4103" width="4.6640625" style="2" customWidth="1"/>
    <col min="4104" max="4104" width="11" style="2" customWidth="1"/>
    <col min="4105" max="4105" width="24.88671875" style="2" customWidth="1"/>
    <col min="4106" max="4106" width="11.33203125" style="2" customWidth="1"/>
    <col min="4107" max="4107" width="19.5546875" style="2" customWidth="1"/>
    <col min="4108" max="4108" width="32.109375" style="2" customWidth="1"/>
    <col min="4109" max="4109" width="19.44140625" style="2" customWidth="1"/>
    <col min="4110" max="4110" width="13.6640625" style="2" customWidth="1"/>
    <col min="4111" max="4111" width="33.44140625" style="2" customWidth="1"/>
    <col min="4112" max="4112" width="39.33203125" style="2" customWidth="1"/>
    <col min="4113" max="4113" width="8.109375" style="2" customWidth="1"/>
    <col min="4114" max="4114" width="33" style="2" customWidth="1"/>
    <col min="4115" max="4358" width="11.44140625" style="2"/>
    <col min="4359" max="4359" width="4.6640625" style="2" customWidth="1"/>
    <col min="4360" max="4360" width="11" style="2" customWidth="1"/>
    <col min="4361" max="4361" width="24.88671875" style="2" customWidth="1"/>
    <col min="4362" max="4362" width="11.33203125" style="2" customWidth="1"/>
    <col min="4363" max="4363" width="19.5546875" style="2" customWidth="1"/>
    <col min="4364" max="4364" width="32.109375" style="2" customWidth="1"/>
    <col min="4365" max="4365" width="19.44140625" style="2" customWidth="1"/>
    <col min="4366" max="4366" width="13.6640625" style="2" customWidth="1"/>
    <col min="4367" max="4367" width="33.44140625" style="2" customWidth="1"/>
    <col min="4368" max="4368" width="39.33203125" style="2" customWidth="1"/>
    <col min="4369" max="4369" width="8.109375" style="2" customWidth="1"/>
    <col min="4370" max="4370" width="33" style="2" customWidth="1"/>
    <col min="4371" max="4614" width="11.44140625" style="2"/>
    <col min="4615" max="4615" width="4.6640625" style="2" customWidth="1"/>
    <col min="4616" max="4616" width="11" style="2" customWidth="1"/>
    <col min="4617" max="4617" width="24.88671875" style="2" customWidth="1"/>
    <col min="4618" max="4618" width="11.33203125" style="2" customWidth="1"/>
    <col min="4619" max="4619" width="19.5546875" style="2" customWidth="1"/>
    <col min="4620" max="4620" width="32.109375" style="2" customWidth="1"/>
    <col min="4621" max="4621" width="19.44140625" style="2" customWidth="1"/>
    <col min="4622" max="4622" width="13.6640625" style="2" customWidth="1"/>
    <col min="4623" max="4623" width="33.44140625" style="2" customWidth="1"/>
    <col min="4624" max="4624" width="39.33203125" style="2" customWidth="1"/>
    <col min="4625" max="4625" width="8.109375" style="2" customWidth="1"/>
    <col min="4626" max="4626" width="33" style="2" customWidth="1"/>
    <col min="4627" max="4870" width="11.44140625" style="2"/>
    <col min="4871" max="4871" width="4.6640625" style="2" customWidth="1"/>
    <col min="4872" max="4872" width="11" style="2" customWidth="1"/>
    <col min="4873" max="4873" width="24.88671875" style="2" customWidth="1"/>
    <col min="4874" max="4874" width="11.33203125" style="2" customWidth="1"/>
    <col min="4875" max="4875" width="19.5546875" style="2" customWidth="1"/>
    <col min="4876" max="4876" width="32.109375" style="2" customWidth="1"/>
    <col min="4877" max="4877" width="19.44140625" style="2" customWidth="1"/>
    <col min="4878" max="4878" width="13.6640625" style="2" customWidth="1"/>
    <col min="4879" max="4879" width="33.44140625" style="2" customWidth="1"/>
    <col min="4880" max="4880" width="39.33203125" style="2" customWidth="1"/>
    <col min="4881" max="4881" width="8.109375" style="2" customWidth="1"/>
    <col min="4882" max="4882" width="33" style="2" customWidth="1"/>
    <col min="4883" max="5126" width="11.44140625" style="2"/>
    <col min="5127" max="5127" width="4.6640625" style="2" customWidth="1"/>
    <col min="5128" max="5128" width="11" style="2" customWidth="1"/>
    <col min="5129" max="5129" width="24.88671875" style="2" customWidth="1"/>
    <col min="5130" max="5130" width="11.33203125" style="2" customWidth="1"/>
    <col min="5131" max="5131" width="19.5546875" style="2" customWidth="1"/>
    <col min="5132" max="5132" width="32.109375" style="2" customWidth="1"/>
    <col min="5133" max="5133" width="19.44140625" style="2" customWidth="1"/>
    <col min="5134" max="5134" width="13.6640625" style="2" customWidth="1"/>
    <col min="5135" max="5135" width="33.44140625" style="2" customWidth="1"/>
    <col min="5136" max="5136" width="39.33203125" style="2" customWidth="1"/>
    <col min="5137" max="5137" width="8.109375" style="2" customWidth="1"/>
    <col min="5138" max="5138" width="33" style="2" customWidth="1"/>
    <col min="5139" max="5382" width="11.44140625" style="2"/>
    <col min="5383" max="5383" width="4.6640625" style="2" customWidth="1"/>
    <col min="5384" max="5384" width="11" style="2" customWidth="1"/>
    <col min="5385" max="5385" width="24.88671875" style="2" customWidth="1"/>
    <col min="5386" max="5386" width="11.33203125" style="2" customWidth="1"/>
    <col min="5387" max="5387" width="19.5546875" style="2" customWidth="1"/>
    <col min="5388" max="5388" width="32.109375" style="2" customWidth="1"/>
    <col min="5389" max="5389" width="19.44140625" style="2" customWidth="1"/>
    <col min="5390" max="5390" width="13.6640625" style="2" customWidth="1"/>
    <col min="5391" max="5391" width="33.44140625" style="2" customWidth="1"/>
    <col min="5392" max="5392" width="39.33203125" style="2" customWidth="1"/>
    <col min="5393" max="5393" width="8.109375" style="2" customWidth="1"/>
    <col min="5394" max="5394" width="33" style="2" customWidth="1"/>
    <col min="5395" max="5638" width="11.44140625" style="2"/>
    <col min="5639" max="5639" width="4.6640625" style="2" customWidth="1"/>
    <col min="5640" max="5640" width="11" style="2" customWidth="1"/>
    <col min="5641" max="5641" width="24.88671875" style="2" customWidth="1"/>
    <col min="5642" max="5642" width="11.33203125" style="2" customWidth="1"/>
    <col min="5643" max="5643" width="19.5546875" style="2" customWidth="1"/>
    <col min="5644" max="5644" width="32.109375" style="2" customWidth="1"/>
    <col min="5645" max="5645" width="19.44140625" style="2" customWidth="1"/>
    <col min="5646" max="5646" width="13.6640625" style="2" customWidth="1"/>
    <col min="5647" max="5647" width="33.44140625" style="2" customWidth="1"/>
    <col min="5648" max="5648" width="39.33203125" style="2" customWidth="1"/>
    <col min="5649" max="5649" width="8.109375" style="2" customWidth="1"/>
    <col min="5650" max="5650" width="33" style="2" customWidth="1"/>
    <col min="5651" max="5894" width="11.44140625" style="2"/>
    <col min="5895" max="5895" width="4.6640625" style="2" customWidth="1"/>
    <col min="5896" max="5896" width="11" style="2" customWidth="1"/>
    <col min="5897" max="5897" width="24.88671875" style="2" customWidth="1"/>
    <col min="5898" max="5898" width="11.33203125" style="2" customWidth="1"/>
    <col min="5899" max="5899" width="19.5546875" style="2" customWidth="1"/>
    <col min="5900" max="5900" width="32.109375" style="2" customWidth="1"/>
    <col min="5901" max="5901" width="19.44140625" style="2" customWidth="1"/>
    <col min="5902" max="5902" width="13.6640625" style="2" customWidth="1"/>
    <col min="5903" max="5903" width="33.44140625" style="2" customWidth="1"/>
    <col min="5904" max="5904" width="39.33203125" style="2" customWidth="1"/>
    <col min="5905" max="5905" width="8.109375" style="2" customWidth="1"/>
    <col min="5906" max="5906" width="33" style="2" customWidth="1"/>
    <col min="5907" max="6150" width="11.44140625" style="2"/>
    <col min="6151" max="6151" width="4.6640625" style="2" customWidth="1"/>
    <col min="6152" max="6152" width="11" style="2" customWidth="1"/>
    <col min="6153" max="6153" width="24.88671875" style="2" customWidth="1"/>
    <col min="6154" max="6154" width="11.33203125" style="2" customWidth="1"/>
    <col min="6155" max="6155" width="19.5546875" style="2" customWidth="1"/>
    <col min="6156" max="6156" width="32.109375" style="2" customWidth="1"/>
    <col min="6157" max="6157" width="19.44140625" style="2" customWidth="1"/>
    <col min="6158" max="6158" width="13.6640625" style="2" customWidth="1"/>
    <col min="6159" max="6159" width="33.44140625" style="2" customWidth="1"/>
    <col min="6160" max="6160" width="39.33203125" style="2" customWidth="1"/>
    <col min="6161" max="6161" width="8.109375" style="2" customWidth="1"/>
    <col min="6162" max="6162" width="33" style="2" customWidth="1"/>
    <col min="6163" max="6406" width="11.44140625" style="2"/>
    <col min="6407" max="6407" width="4.6640625" style="2" customWidth="1"/>
    <col min="6408" max="6408" width="11" style="2" customWidth="1"/>
    <col min="6409" max="6409" width="24.88671875" style="2" customWidth="1"/>
    <col min="6410" max="6410" width="11.33203125" style="2" customWidth="1"/>
    <col min="6411" max="6411" width="19.5546875" style="2" customWidth="1"/>
    <col min="6412" max="6412" width="32.109375" style="2" customWidth="1"/>
    <col min="6413" max="6413" width="19.44140625" style="2" customWidth="1"/>
    <col min="6414" max="6414" width="13.6640625" style="2" customWidth="1"/>
    <col min="6415" max="6415" width="33.44140625" style="2" customWidth="1"/>
    <col min="6416" max="6416" width="39.33203125" style="2" customWidth="1"/>
    <col min="6417" max="6417" width="8.109375" style="2" customWidth="1"/>
    <col min="6418" max="6418" width="33" style="2" customWidth="1"/>
    <col min="6419" max="6662" width="11.44140625" style="2"/>
    <col min="6663" max="6663" width="4.6640625" style="2" customWidth="1"/>
    <col min="6664" max="6664" width="11" style="2" customWidth="1"/>
    <col min="6665" max="6665" width="24.88671875" style="2" customWidth="1"/>
    <col min="6666" max="6666" width="11.33203125" style="2" customWidth="1"/>
    <col min="6667" max="6667" width="19.5546875" style="2" customWidth="1"/>
    <col min="6668" max="6668" width="32.109375" style="2" customWidth="1"/>
    <col min="6669" max="6669" width="19.44140625" style="2" customWidth="1"/>
    <col min="6670" max="6670" width="13.6640625" style="2" customWidth="1"/>
    <col min="6671" max="6671" width="33.44140625" style="2" customWidth="1"/>
    <col min="6672" max="6672" width="39.33203125" style="2" customWidth="1"/>
    <col min="6673" max="6673" width="8.109375" style="2" customWidth="1"/>
    <col min="6674" max="6674" width="33" style="2" customWidth="1"/>
    <col min="6675" max="6918" width="11.44140625" style="2"/>
    <col min="6919" max="6919" width="4.6640625" style="2" customWidth="1"/>
    <col min="6920" max="6920" width="11" style="2" customWidth="1"/>
    <col min="6921" max="6921" width="24.88671875" style="2" customWidth="1"/>
    <col min="6922" max="6922" width="11.33203125" style="2" customWidth="1"/>
    <col min="6923" max="6923" width="19.5546875" style="2" customWidth="1"/>
    <col min="6924" max="6924" width="32.109375" style="2" customWidth="1"/>
    <col min="6925" max="6925" width="19.44140625" style="2" customWidth="1"/>
    <col min="6926" max="6926" width="13.6640625" style="2" customWidth="1"/>
    <col min="6927" max="6927" width="33.44140625" style="2" customWidth="1"/>
    <col min="6928" max="6928" width="39.33203125" style="2" customWidth="1"/>
    <col min="6929" max="6929" width="8.109375" style="2" customWidth="1"/>
    <col min="6930" max="6930" width="33" style="2" customWidth="1"/>
    <col min="6931" max="7174" width="11.44140625" style="2"/>
    <col min="7175" max="7175" width="4.6640625" style="2" customWidth="1"/>
    <col min="7176" max="7176" width="11" style="2" customWidth="1"/>
    <col min="7177" max="7177" width="24.88671875" style="2" customWidth="1"/>
    <col min="7178" max="7178" width="11.33203125" style="2" customWidth="1"/>
    <col min="7179" max="7179" width="19.5546875" style="2" customWidth="1"/>
    <col min="7180" max="7180" width="32.109375" style="2" customWidth="1"/>
    <col min="7181" max="7181" width="19.44140625" style="2" customWidth="1"/>
    <col min="7182" max="7182" width="13.6640625" style="2" customWidth="1"/>
    <col min="7183" max="7183" width="33.44140625" style="2" customWidth="1"/>
    <col min="7184" max="7184" width="39.33203125" style="2" customWidth="1"/>
    <col min="7185" max="7185" width="8.109375" style="2" customWidth="1"/>
    <col min="7186" max="7186" width="33" style="2" customWidth="1"/>
    <col min="7187" max="7430" width="11.44140625" style="2"/>
    <col min="7431" max="7431" width="4.6640625" style="2" customWidth="1"/>
    <col min="7432" max="7432" width="11" style="2" customWidth="1"/>
    <col min="7433" max="7433" width="24.88671875" style="2" customWidth="1"/>
    <col min="7434" max="7434" width="11.33203125" style="2" customWidth="1"/>
    <col min="7435" max="7435" width="19.5546875" style="2" customWidth="1"/>
    <col min="7436" max="7436" width="32.109375" style="2" customWidth="1"/>
    <col min="7437" max="7437" width="19.44140625" style="2" customWidth="1"/>
    <col min="7438" max="7438" width="13.6640625" style="2" customWidth="1"/>
    <col min="7439" max="7439" width="33.44140625" style="2" customWidth="1"/>
    <col min="7440" max="7440" width="39.33203125" style="2" customWidth="1"/>
    <col min="7441" max="7441" width="8.109375" style="2" customWidth="1"/>
    <col min="7442" max="7442" width="33" style="2" customWidth="1"/>
    <col min="7443" max="7686" width="11.44140625" style="2"/>
    <col min="7687" max="7687" width="4.6640625" style="2" customWidth="1"/>
    <col min="7688" max="7688" width="11" style="2" customWidth="1"/>
    <col min="7689" max="7689" width="24.88671875" style="2" customWidth="1"/>
    <col min="7690" max="7690" width="11.33203125" style="2" customWidth="1"/>
    <col min="7691" max="7691" width="19.5546875" style="2" customWidth="1"/>
    <col min="7692" max="7692" width="32.109375" style="2" customWidth="1"/>
    <col min="7693" max="7693" width="19.44140625" style="2" customWidth="1"/>
    <col min="7694" max="7694" width="13.6640625" style="2" customWidth="1"/>
    <col min="7695" max="7695" width="33.44140625" style="2" customWidth="1"/>
    <col min="7696" max="7696" width="39.33203125" style="2" customWidth="1"/>
    <col min="7697" max="7697" width="8.109375" style="2" customWidth="1"/>
    <col min="7698" max="7698" width="33" style="2" customWidth="1"/>
    <col min="7699" max="7942" width="11.44140625" style="2"/>
    <col min="7943" max="7943" width="4.6640625" style="2" customWidth="1"/>
    <col min="7944" max="7944" width="11" style="2" customWidth="1"/>
    <col min="7945" max="7945" width="24.88671875" style="2" customWidth="1"/>
    <col min="7946" max="7946" width="11.33203125" style="2" customWidth="1"/>
    <col min="7947" max="7947" width="19.5546875" style="2" customWidth="1"/>
    <col min="7948" max="7948" width="32.109375" style="2" customWidth="1"/>
    <col min="7949" max="7949" width="19.44140625" style="2" customWidth="1"/>
    <col min="7950" max="7950" width="13.6640625" style="2" customWidth="1"/>
    <col min="7951" max="7951" width="33.44140625" style="2" customWidth="1"/>
    <col min="7952" max="7952" width="39.33203125" style="2" customWidth="1"/>
    <col min="7953" max="7953" width="8.109375" style="2" customWidth="1"/>
    <col min="7954" max="7954" width="33" style="2" customWidth="1"/>
    <col min="7955" max="8198" width="11.44140625" style="2"/>
    <col min="8199" max="8199" width="4.6640625" style="2" customWidth="1"/>
    <col min="8200" max="8200" width="11" style="2" customWidth="1"/>
    <col min="8201" max="8201" width="24.88671875" style="2" customWidth="1"/>
    <col min="8202" max="8202" width="11.33203125" style="2" customWidth="1"/>
    <col min="8203" max="8203" width="19.5546875" style="2" customWidth="1"/>
    <col min="8204" max="8204" width="32.109375" style="2" customWidth="1"/>
    <col min="8205" max="8205" width="19.44140625" style="2" customWidth="1"/>
    <col min="8206" max="8206" width="13.6640625" style="2" customWidth="1"/>
    <col min="8207" max="8207" width="33.44140625" style="2" customWidth="1"/>
    <col min="8208" max="8208" width="39.33203125" style="2" customWidth="1"/>
    <col min="8209" max="8209" width="8.109375" style="2" customWidth="1"/>
    <col min="8210" max="8210" width="33" style="2" customWidth="1"/>
    <col min="8211" max="8454" width="11.44140625" style="2"/>
    <col min="8455" max="8455" width="4.6640625" style="2" customWidth="1"/>
    <col min="8456" max="8456" width="11" style="2" customWidth="1"/>
    <col min="8457" max="8457" width="24.88671875" style="2" customWidth="1"/>
    <col min="8458" max="8458" width="11.33203125" style="2" customWidth="1"/>
    <col min="8459" max="8459" width="19.5546875" style="2" customWidth="1"/>
    <col min="8460" max="8460" width="32.109375" style="2" customWidth="1"/>
    <col min="8461" max="8461" width="19.44140625" style="2" customWidth="1"/>
    <col min="8462" max="8462" width="13.6640625" style="2" customWidth="1"/>
    <col min="8463" max="8463" width="33.44140625" style="2" customWidth="1"/>
    <col min="8464" max="8464" width="39.33203125" style="2" customWidth="1"/>
    <col min="8465" max="8465" width="8.109375" style="2" customWidth="1"/>
    <col min="8466" max="8466" width="33" style="2" customWidth="1"/>
    <col min="8467" max="8710" width="11.44140625" style="2"/>
    <col min="8711" max="8711" width="4.6640625" style="2" customWidth="1"/>
    <col min="8712" max="8712" width="11" style="2" customWidth="1"/>
    <col min="8713" max="8713" width="24.88671875" style="2" customWidth="1"/>
    <col min="8714" max="8714" width="11.33203125" style="2" customWidth="1"/>
    <col min="8715" max="8715" width="19.5546875" style="2" customWidth="1"/>
    <col min="8716" max="8716" width="32.109375" style="2" customWidth="1"/>
    <col min="8717" max="8717" width="19.44140625" style="2" customWidth="1"/>
    <col min="8718" max="8718" width="13.6640625" style="2" customWidth="1"/>
    <col min="8719" max="8719" width="33.44140625" style="2" customWidth="1"/>
    <col min="8720" max="8720" width="39.33203125" style="2" customWidth="1"/>
    <col min="8721" max="8721" width="8.109375" style="2" customWidth="1"/>
    <col min="8722" max="8722" width="33" style="2" customWidth="1"/>
    <col min="8723" max="8966" width="11.44140625" style="2"/>
    <col min="8967" max="8967" width="4.6640625" style="2" customWidth="1"/>
    <col min="8968" max="8968" width="11" style="2" customWidth="1"/>
    <col min="8969" max="8969" width="24.88671875" style="2" customWidth="1"/>
    <col min="8970" max="8970" width="11.33203125" style="2" customWidth="1"/>
    <col min="8971" max="8971" width="19.5546875" style="2" customWidth="1"/>
    <col min="8972" max="8972" width="32.109375" style="2" customWidth="1"/>
    <col min="8973" max="8973" width="19.44140625" style="2" customWidth="1"/>
    <col min="8974" max="8974" width="13.6640625" style="2" customWidth="1"/>
    <col min="8975" max="8975" width="33.44140625" style="2" customWidth="1"/>
    <col min="8976" max="8976" width="39.33203125" style="2" customWidth="1"/>
    <col min="8977" max="8977" width="8.109375" style="2" customWidth="1"/>
    <col min="8978" max="8978" width="33" style="2" customWidth="1"/>
    <col min="8979" max="9222" width="11.44140625" style="2"/>
    <col min="9223" max="9223" width="4.6640625" style="2" customWidth="1"/>
    <col min="9224" max="9224" width="11" style="2" customWidth="1"/>
    <col min="9225" max="9225" width="24.88671875" style="2" customWidth="1"/>
    <col min="9226" max="9226" width="11.33203125" style="2" customWidth="1"/>
    <col min="9227" max="9227" width="19.5546875" style="2" customWidth="1"/>
    <col min="9228" max="9228" width="32.109375" style="2" customWidth="1"/>
    <col min="9229" max="9229" width="19.44140625" style="2" customWidth="1"/>
    <col min="9230" max="9230" width="13.6640625" style="2" customWidth="1"/>
    <col min="9231" max="9231" width="33.44140625" style="2" customWidth="1"/>
    <col min="9232" max="9232" width="39.33203125" style="2" customWidth="1"/>
    <col min="9233" max="9233" width="8.109375" style="2" customWidth="1"/>
    <col min="9234" max="9234" width="33" style="2" customWidth="1"/>
    <col min="9235" max="9478" width="11.44140625" style="2"/>
    <col min="9479" max="9479" width="4.6640625" style="2" customWidth="1"/>
    <col min="9480" max="9480" width="11" style="2" customWidth="1"/>
    <col min="9481" max="9481" width="24.88671875" style="2" customWidth="1"/>
    <col min="9482" max="9482" width="11.33203125" style="2" customWidth="1"/>
    <col min="9483" max="9483" width="19.5546875" style="2" customWidth="1"/>
    <col min="9484" max="9484" width="32.109375" style="2" customWidth="1"/>
    <col min="9485" max="9485" width="19.44140625" style="2" customWidth="1"/>
    <col min="9486" max="9486" width="13.6640625" style="2" customWidth="1"/>
    <col min="9487" max="9487" width="33.44140625" style="2" customWidth="1"/>
    <col min="9488" max="9488" width="39.33203125" style="2" customWidth="1"/>
    <col min="9489" max="9489" width="8.109375" style="2" customWidth="1"/>
    <col min="9490" max="9490" width="33" style="2" customWidth="1"/>
    <col min="9491" max="9734" width="11.44140625" style="2"/>
    <col min="9735" max="9735" width="4.6640625" style="2" customWidth="1"/>
    <col min="9736" max="9736" width="11" style="2" customWidth="1"/>
    <col min="9737" max="9737" width="24.88671875" style="2" customWidth="1"/>
    <col min="9738" max="9738" width="11.33203125" style="2" customWidth="1"/>
    <col min="9739" max="9739" width="19.5546875" style="2" customWidth="1"/>
    <col min="9740" max="9740" width="32.109375" style="2" customWidth="1"/>
    <col min="9741" max="9741" width="19.44140625" style="2" customWidth="1"/>
    <col min="9742" max="9742" width="13.6640625" style="2" customWidth="1"/>
    <col min="9743" max="9743" width="33.44140625" style="2" customWidth="1"/>
    <col min="9744" max="9744" width="39.33203125" style="2" customWidth="1"/>
    <col min="9745" max="9745" width="8.109375" style="2" customWidth="1"/>
    <col min="9746" max="9746" width="33" style="2" customWidth="1"/>
    <col min="9747" max="9990" width="11.44140625" style="2"/>
    <col min="9991" max="9991" width="4.6640625" style="2" customWidth="1"/>
    <col min="9992" max="9992" width="11" style="2" customWidth="1"/>
    <col min="9993" max="9993" width="24.88671875" style="2" customWidth="1"/>
    <col min="9994" max="9994" width="11.33203125" style="2" customWidth="1"/>
    <col min="9995" max="9995" width="19.5546875" style="2" customWidth="1"/>
    <col min="9996" max="9996" width="32.109375" style="2" customWidth="1"/>
    <col min="9997" max="9997" width="19.44140625" style="2" customWidth="1"/>
    <col min="9998" max="9998" width="13.6640625" style="2" customWidth="1"/>
    <col min="9999" max="9999" width="33.44140625" style="2" customWidth="1"/>
    <col min="10000" max="10000" width="39.33203125" style="2" customWidth="1"/>
    <col min="10001" max="10001" width="8.109375" style="2" customWidth="1"/>
    <col min="10002" max="10002" width="33" style="2" customWidth="1"/>
    <col min="10003" max="10246" width="11.44140625" style="2"/>
    <col min="10247" max="10247" width="4.6640625" style="2" customWidth="1"/>
    <col min="10248" max="10248" width="11" style="2" customWidth="1"/>
    <col min="10249" max="10249" width="24.88671875" style="2" customWidth="1"/>
    <col min="10250" max="10250" width="11.33203125" style="2" customWidth="1"/>
    <col min="10251" max="10251" width="19.5546875" style="2" customWidth="1"/>
    <col min="10252" max="10252" width="32.109375" style="2" customWidth="1"/>
    <col min="10253" max="10253" width="19.44140625" style="2" customWidth="1"/>
    <col min="10254" max="10254" width="13.6640625" style="2" customWidth="1"/>
    <col min="10255" max="10255" width="33.44140625" style="2" customWidth="1"/>
    <col min="10256" max="10256" width="39.33203125" style="2" customWidth="1"/>
    <col min="10257" max="10257" width="8.109375" style="2" customWidth="1"/>
    <col min="10258" max="10258" width="33" style="2" customWidth="1"/>
    <col min="10259" max="10502" width="11.44140625" style="2"/>
    <col min="10503" max="10503" width="4.6640625" style="2" customWidth="1"/>
    <col min="10504" max="10504" width="11" style="2" customWidth="1"/>
    <col min="10505" max="10505" width="24.88671875" style="2" customWidth="1"/>
    <col min="10506" max="10506" width="11.33203125" style="2" customWidth="1"/>
    <col min="10507" max="10507" width="19.5546875" style="2" customWidth="1"/>
    <col min="10508" max="10508" width="32.109375" style="2" customWidth="1"/>
    <col min="10509" max="10509" width="19.44140625" style="2" customWidth="1"/>
    <col min="10510" max="10510" width="13.6640625" style="2" customWidth="1"/>
    <col min="10511" max="10511" width="33.44140625" style="2" customWidth="1"/>
    <col min="10512" max="10512" width="39.33203125" style="2" customWidth="1"/>
    <col min="10513" max="10513" width="8.109375" style="2" customWidth="1"/>
    <col min="10514" max="10514" width="33" style="2" customWidth="1"/>
    <col min="10515" max="10758" width="11.44140625" style="2"/>
    <col min="10759" max="10759" width="4.6640625" style="2" customWidth="1"/>
    <col min="10760" max="10760" width="11" style="2" customWidth="1"/>
    <col min="10761" max="10761" width="24.88671875" style="2" customWidth="1"/>
    <col min="10762" max="10762" width="11.33203125" style="2" customWidth="1"/>
    <col min="10763" max="10763" width="19.5546875" style="2" customWidth="1"/>
    <col min="10764" max="10764" width="32.109375" style="2" customWidth="1"/>
    <col min="10765" max="10765" width="19.44140625" style="2" customWidth="1"/>
    <col min="10766" max="10766" width="13.6640625" style="2" customWidth="1"/>
    <col min="10767" max="10767" width="33.44140625" style="2" customWidth="1"/>
    <col min="10768" max="10768" width="39.33203125" style="2" customWidth="1"/>
    <col min="10769" max="10769" width="8.109375" style="2" customWidth="1"/>
    <col min="10770" max="10770" width="33" style="2" customWidth="1"/>
    <col min="10771" max="11014" width="11.44140625" style="2"/>
    <col min="11015" max="11015" width="4.6640625" style="2" customWidth="1"/>
    <col min="11016" max="11016" width="11" style="2" customWidth="1"/>
    <col min="11017" max="11017" width="24.88671875" style="2" customWidth="1"/>
    <col min="11018" max="11018" width="11.33203125" style="2" customWidth="1"/>
    <col min="11019" max="11019" width="19.5546875" style="2" customWidth="1"/>
    <col min="11020" max="11020" width="32.109375" style="2" customWidth="1"/>
    <col min="11021" max="11021" width="19.44140625" style="2" customWidth="1"/>
    <col min="11022" max="11022" width="13.6640625" style="2" customWidth="1"/>
    <col min="11023" max="11023" width="33.44140625" style="2" customWidth="1"/>
    <col min="11024" max="11024" width="39.33203125" style="2" customWidth="1"/>
    <col min="11025" max="11025" width="8.109375" style="2" customWidth="1"/>
    <col min="11026" max="11026" width="33" style="2" customWidth="1"/>
    <col min="11027" max="11270" width="11.44140625" style="2"/>
    <col min="11271" max="11271" width="4.6640625" style="2" customWidth="1"/>
    <col min="11272" max="11272" width="11" style="2" customWidth="1"/>
    <col min="11273" max="11273" width="24.88671875" style="2" customWidth="1"/>
    <col min="11274" max="11274" width="11.33203125" style="2" customWidth="1"/>
    <col min="11275" max="11275" width="19.5546875" style="2" customWidth="1"/>
    <col min="11276" max="11276" width="32.109375" style="2" customWidth="1"/>
    <col min="11277" max="11277" width="19.44140625" style="2" customWidth="1"/>
    <col min="11278" max="11278" width="13.6640625" style="2" customWidth="1"/>
    <col min="11279" max="11279" width="33.44140625" style="2" customWidth="1"/>
    <col min="11280" max="11280" width="39.33203125" style="2" customWidth="1"/>
    <col min="11281" max="11281" width="8.109375" style="2" customWidth="1"/>
    <col min="11282" max="11282" width="33" style="2" customWidth="1"/>
    <col min="11283" max="11526" width="11.44140625" style="2"/>
    <col min="11527" max="11527" width="4.6640625" style="2" customWidth="1"/>
    <col min="11528" max="11528" width="11" style="2" customWidth="1"/>
    <col min="11529" max="11529" width="24.88671875" style="2" customWidth="1"/>
    <col min="11530" max="11530" width="11.33203125" style="2" customWidth="1"/>
    <col min="11531" max="11531" width="19.5546875" style="2" customWidth="1"/>
    <col min="11532" max="11532" width="32.109375" style="2" customWidth="1"/>
    <col min="11533" max="11533" width="19.44140625" style="2" customWidth="1"/>
    <col min="11534" max="11534" width="13.6640625" style="2" customWidth="1"/>
    <col min="11535" max="11535" width="33.44140625" style="2" customWidth="1"/>
    <col min="11536" max="11536" width="39.33203125" style="2" customWidth="1"/>
    <col min="11537" max="11537" width="8.109375" style="2" customWidth="1"/>
    <col min="11538" max="11538" width="33" style="2" customWidth="1"/>
    <col min="11539" max="11782" width="11.44140625" style="2"/>
    <col min="11783" max="11783" width="4.6640625" style="2" customWidth="1"/>
    <col min="11784" max="11784" width="11" style="2" customWidth="1"/>
    <col min="11785" max="11785" width="24.88671875" style="2" customWidth="1"/>
    <col min="11786" max="11786" width="11.33203125" style="2" customWidth="1"/>
    <col min="11787" max="11787" width="19.5546875" style="2" customWidth="1"/>
    <col min="11788" max="11788" width="32.109375" style="2" customWidth="1"/>
    <col min="11789" max="11789" width="19.44140625" style="2" customWidth="1"/>
    <col min="11790" max="11790" width="13.6640625" style="2" customWidth="1"/>
    <col min="11791" max="11791" width="33.44140625" style="2" customWidth="1"/>
    <col min="11792" max="11792" width="39.33203125" style="2" customWidth="1"/>
    <col min="11793" max="11793" width="8.109375" style="2" customWidth="1"/>
    <col min="11794" max="11794" width="33" style="2" customWidth="1"/>
    <col min="11795" max="12038" width="11.44140625" style="2"/>
    <col min="12039" max="12039" width="4.6640625" style="2" customWidth="1"/>
    <col min="12040" max="12040" width="11" style="2" customWidth="1"/>
    <col min="12041" max="12041" width="24.88671875" style="2" customWidth="1"/>
    <col min="12042" max="12042" width="11.33203125" style="2" customWidth="1"/>
    <col min="12043" max="12043" width="19.5546875" style="2" customWidth="1"/>
    <col min="12044" max="12044" width="32.109375" style="2" customWidth="1"/>
    <col min="12045" max="12045" width="19.44140625" style="2" customWidth="1"/>
    <col min="12046" max="12046" width="13.6640625" style="2" customWidth="1"/>
    <col min="12047" max="12047" width="33.44140625" style="2" customWidth="1"/>
    <col min="12048" max="12048" width="39.33203125" style="2" customWidth="1"/>
    <col min="12049" max="12049" width="8.109375" style="2" customWidth="1"/>
    <col min="12050" max="12050" width="33" style="2" customWidth="1"/>
    <col min="12051" max="12294" width="11.44140625" style="2"/>
    <col min="12295" max="12295" width="4.6640625" style="2" customWidth="1"/>
    <col min="12296" max="12296" width="11" style="2" customWidth="1"/>
    <col min="12297" max="12297" width="24.88671875" style="2" customWidth="1"/>
    <col min="12298" max="12298" width="11.33203125" style="2" customWidth="1"/>
    <col min="12299" max="12299" width="19.5546875" style="2" customWidth="1"/>
    <col min="12300" max="12300" width="32.109375" style="2" customWidth="1"/>
    <col min="12301" max="12301" width="19.44140625" style="2" customWidth="1"/>
    <col min="12302" max="12302" width="13.6640625" style="2" customWidth="1"/>
    <col min="12303" max="12303" width="33.44140625" style="2" customWidth="1"/>
    <col min="12304" max="12304" width="39.33203125" style="2" customWidth="1"/>
    <col min="12305" max="12305" width="8.109375" style="2" customWidth="1"/>
    <col min="12306" max="12306" width="33" style="2" customWidth="1"/>
    <col min="12307" max="12550" width="11.44140625" style="2"/>
    <col min="12551" max="12551" width="4.6640625" style="2" customWidth="1"/>
    <col min="12552" max="12552" width="11" style="2" customWidth="1"/>
    <col min="12553" max="12553" width="24.88671875" style="2" customWidth="1"/>
    <col min="12554" max="12554" width="11.33203125" style="2" customWidth="1"/>
    <col min="12555" max="12555" width="19.5546875" style="2" customWidth="1"/>
    <col min="12556" max="12556" width="32.109375" style="2" customWidth="1"/>
    <col min="12557" max="12557" width="19.44140625" style="2" customWidth="1"/>
    <col min="12558" max="12558" width="13.6640625" style="2" customWidth="1"/>
    <col min="12559" max="12559" width="33.44140625" style="2" customWidth="1"/>
    <col min="12560" max="12560" width="39.33203125" style="2" customWidth="1"/>
    <col min="12561" max="12561" width="8.109375" style="2" customWidth="1"/>
    <col min="12562" max="12562" width="33" style="2" customWidth="1"/>
    <col min="12563" max="12806" width="11.44140625" style="2"/>
    <col min="12807" max="12807" width="4.6640625" style="2" customWidth="1"/>
    <col min="12808" max="12808" width="11" style="2" customWidth="1"/>
    <col min="12809" max="12809" width="24.88671875" style="2" customWidth="1"/>
    <col min="12810" max="12810" width="11.33203125" style="2" customWidth="1"/>
    <col min="12811" max="12811" width="19.5546875" style="2" customWidth="1"/>
    <col min="12812" max="12812" width="32.109375" style="2" customWidth="1"/>
    <col min="12813" max="12813" width="19.44140625" style="2" customWidth="1"/>
    <col min="12814" max="12814" width="13.6640625" style="2" customWidth="1"/>
    <col min="12815" max="12815" width="33.44140625" style="2" customWidth="1"/>
    <col min="12816" max="12816" width="39.33203125" style="2" customWidth="1"/>
    <col min="12817" max="12817" width="8.109375" style="2" customWidth="1"/>
    <col min="12818" max="12818" width="33" style="2" customWidth="1"/>
    <col min="12819" max="13062" width="11.44140625" style="2"/>
    <col min="13063" max="13063" width="4.6640625" style="2" customWidth="1"/>
    <col min="13064" max="13064" width="11" style="2" customWidth="1"/>
    <col min="13065" max="13065" width="24.88671875" style="2" customWidth="1"/>
    <col min="13066" max="13066" width="11.33203125" style="2" customWidth="1"/>
    <col min="13067" max="13067" width="19.5546875" style="2" customWidth="1"/>
    <col min="13068" max="13068" width="32.109375" style="2" customWidth="1"/>
    <col min="13069" max="13069" width="19.44140625" style="2" customWidth="1"/>
    <col min="13070" max="13070" width="13.6640625" style="2" customWidth="1"/>
    <col min="13071" max="13071" width="33.44140625" style="2" customWidth="1"/>
    <col min="13072" max="13072" width="39.33203125" style="2" customWidth="1"/>
    <col min="13073" max="13073" width="8.109375" style="2" customWidth="1"/>
    <col min="13074" max="13074" width="33" style="2" customWidth="1"/>
    <col min="13075" max="13318" width="11.44140625" style="2"/>
    <col min="13319" max="13319" width="4.6640625" style="2" customWidth="1"/>
    <col min="13320" max="13320" width="11" style="2" customWidth="1"/>
    <col min="13321" max="13321" width="24.88671875" style="2" customWidth="1"/>
    <col min="13322" max="13322" width="11.33203125" style="2" customWidth="1"/>
    <col min="13323" max="13323" width="19.5546875" style="2" customWidth="1"/>
    <col min="13324" max="13324" width="32.109375" style="2" customWidth="1"/>
    <col min="13325" max="13325" width="19.44140625" style="2" customWidth="1"/>
    <col min="13326" max="13326" width="13.6640625" style="2" customWidth="1"/>
    <col min="13327" max="13327" width="33.44140625" style="2" customWidth="1"/>
    <col min="13328" max="13328" width="39.33203125" style="2" customWidth="1"/>
    <col min="13329" max="13329" width="8.109375" style="2" customWidth="1"/>
    <col min="13330" max="13330" width="33" style="2" customWidth="1"/>
    <col min="13331" max="13574" width="11.44140625" style="2"/>
    <col min="13575" max="13575" width="4.6640625" style="2" customWidth="1"/>
    <col min="13576" max="13576" width="11" style="2" customWidth="1"/>
    <col min="13577" max="13577" width="24.88671875" style="2" customWidth="1"/>
    <col min="13578" max="13578" width="11.33203125" style="2" customWidth="1"/>
    <col min="13579" max="13579" width="19.5546875" style="2" customWidth="1"/>
    <col min="13580" max="13580" width="32.109375" style="2" customWidth="1"/>
    <col min="13581" max="13581" width="19.44140625" style="2" customWidth="1"/>
    <col min="13582" max="13582" width="13.6640625" style="2" customWidth="1"/>
    <col min="13583" max="13583" width="33.44140625" style="2" customWidth="1"/>
    <col min="13584" max="13584" width="39.33203125" style="2" customWidth="1"/>
    <col min="13585" max="13585" width="8.109375" style="2" customWidth="1"/>
    <col min="13586" max="13586" width="33" style="2" customWidth="1"/>
    <col min="13587" max="13830" width="11.44140625" style="2"/>
    <col min="13831" max="13831" width="4.6640625" style="2" customWidth="1"/>
    <col min="13832" max="13832" width="11" style="2" customWidth="1"/>
    <col min="13833" max="13833" width="24.88671875" style="2" customWidth="1"/>
    <col min="13834" max="13834" width="11.33203125" style="2" customWidth="1"/>
    <col min="13835" max="13835" width="19.5546875" style="2" customWidth="1"/>
    <col min="13836" max="13836" width="32.109375" style="2" customWidth="1"/>
    <col min="13837" max="13837" width="19.44140625" style="2" customWidth="1"/>
    <col min="13838" max="13838" width="13.6640625" style="2" customWidth="1"/>
    <col min="13839" max="13839" width="33.44140625" style="2" customWidth="1"/>
    <col min="13840" max="13840" width="39.33203125" style="2" customWidth="1"/>
    <col min="13841" max="13841" width="8.109375" style="2" customWidth="1"/>
    <col min="13842" max="13842" width="33" style="2" customWidth="1"/>
    <col min="13843" max="14086" width="11.44140625" style="2"/>
    <col min="14087" max="14087" width="4.6640625" style="2" customWidth="1"/>
    <col min="14088" max="14088" width="11" style="2" customWidth="1"/>
    <col min="14089" max="14089" width="24.88671875" style="2" customWidth="1"/>
    <col min="14090" max="14090" width="11.33203125" style="2" customWidth="1"/>
    <col min="14091" max="14091" width="19.5546875" style="2" customWidth="1"/>
    <col min="14092" max="14092" width="32.109375" style="2" customWidth="1"/>
    <col min="14093" max="14093" width="19.44140625" style="2" customWidth="1"/>
    <col min="14094" max="14094" width="13.6640625" style="2" customWidth="1"/>
    <col min="14095" max="14095" width="33.44140625" style="2" customWidth="1"/>
    <col min="14096" max="14096" width="39.33203125" style="2" customWidth="1"/>
    <col min="14097" max="14097" width="8.109375" style="2" customWidth="1"/>
    <col min="14098" max="14098" width="33" style="2" customWidth="1"/>
    <col min="14099" max="14342" width="11.44140625" style="2"/>
    <col min="14343" max="14343" width="4.6640625" style="2" customWidth="1"/>
    <col min="14344" max="14344" width="11" style="2" customWidth="1"/>
    <col min="14345" max="14345" width="24.88671875" style="2" customWidth="1"/>
    <col min="14346" max="14346" width="11.33203125" style="2" customWidth="1"/>
    <col min="14347" max="14347" width="19.5546875" style="2" customWidth="1"/>
    <col min="14348" max="14348" width="32.109375" style="2" customWidth="1"/>
    <col min="14349" max="14349" width="19.44140625" style="2" customWidth="1"/>
    <col min="14350" max="14350" width="13.6640625" style="2" customWidth="1"/>
    <col min="14351" max="14351" width="33.44140625" style="2" customWidth="1"/>
    <col min="14352" max="14352" width="39.33203125" style="2" customWidth="1"/>
    <col min="14353" max="14353" width="8.109375" style="2" customWidth="1"/>
    <col min="14354" max="14354" width="33" style="2" customWidth="1"/>
    <col min="14355" max="14598" width="11.44140625" style="2"/>
    <col min="14599" max="14599" width="4.6640625" style="2" customWidth="1"/>
    <col min="14600" max="14600" width="11" style="2" customWidth="1"/>
    <col min="14601" max="14601" width="24.88671875" style="2" customWidth="1"/>
    <col min="14602" max="14602" width="11.33203125" style="2" customWidth="1"/>
    <col min="14603" max="14603" width="19.5546875" style="2" customWidth="1"/>
    <col min="14604" max="14604" width="32.109375" style="2" customWidth="1"/>
    <col min="14605" max="14605" width="19.44140625" style="2" customWidth="1"/>
    <col min="14606" max="14606" width="13.6640625" style="2" customWidth="1"/>
    <col min="14607" max="14607" width="33.44140625" style="2" customWidth="1"/>
    <col min="14608" max="14608" width="39.33203125" style="2" customWidth="1"/>
    <col min="14609" max="14609" width="8.109375" style="2" customWidth="1"/>
    <col min="14610" max="14610" width="33" style="2" customWidth="1"/>
    <col min="14611" max="14854" width="11.44140625" style="2"/>
    <col min="14855" max="14855" width="4.6640625" style="2" customWidth="1"/>
    <col min="14856" max="14856" width="11" style="2" customWidth="1"/>
    <col min="14857" max="14857" width="24.88671875" style="2" customWidth="1"/>
    <col min="14858" max="14858" width="11.33203125" style="2" customWidth="1"/>
    <col min="14859" max="14859" width="19.5546875" style="2" customWidth="1"/>
    <col min="14860" max="14860" width="32.109375" style="2" customWidth="1"/>
    <col min="14861" max="14861" width="19.44140625" style="2" customWidth="1"/>
    <col min="14862" max="14862" width="13.6640625" style="2" customWidth="1"/>
    <col min="14863" max="14863" width="33.44140625" style="2" customWidth="1"/>
    <col min="14864" max="14864" width="39.33203125" style="2" customWidth="1"/>
    <col min="14865" max="14865" width="8.109375" style="2" customWidth="1"/>
    <col min="14866" max="14866" width="33" style="2" customWidth="1"/>
    <col min="14867" max="15110" width="11.44140625" style="2"/>
    <col min="15111" max="15111" width="4.6640625" style="2" customWidth="1"/>
    <col min="15112" max="15112" width="11" style="2" customWidth="1"/>
    <col min="15113" max="15113" width="24.88671875" style="2" customWidth="1"/>
    <col min="15114" max="15114" width="11.33203125" style="2" customWidth="1"/>
    <col min="15115" max="15115" width="19.5546875" style="2" customWidth="1"/>
    <col min="15116" max="15116" width="32.109375" style="2" customWidth="1"/>
    <col min="15117" max="15117" width="19.44140625" style="2" customWidth="1"/>
    <col min="15118" max="15118" width="13.6640625" style="2" customWidth="1"/>
    <col min="15119" max="15119" width="33.44140625" style="2" customWidth="1"/>
    <col min="15120" max="15120" width="39.33203125" style="2" customWidth="1"/>
    <col min="15121" max="15121" width="8.109375" style="2" customWidth="1"/>
    <col min="15122" max="15122" width="33" style="2" customWidth="1"/>
    <col min="15123" max="15366" width="11.44140625" style="2"/>
    <col min="15367" max="15367" width="4.6640625" style="2" customWidth="1"/>
    <col min="15368" max="15368" width="11" style="2" customWidth="1"/>
    <col min="15369" max="15369" width="24.88671875" style="2" customWidth="1"/>
    <col min="15370" max="15370" width="11.33203125" style="2" customWidth="1"/>
    <col min="15371" max="15371" width="19.5546875" style="2" customWidth="1"/>
    <col min="15372" max="15372" width="32.109375" style="2" customWidth="1"/>
    <col min="15373" max="15373" width="19.44140625" style="2" customWidth="1"/>
    <col min="15374" max="15374" width="13.6640625" style="2" customWidth="1"/>
    <col min="15375" max="15375" width="33.44140625" style="2" customWidth="1"/>
    <col min="15376" max="15376" width="39.33203125" style="2" customWidth="1"/>
    <col min="15377" max="15377" width="8.109375" style="2" customWidth="1"/>
    <col min="15378" max="15378" width="33" style="2" customWidth="1"/>
    <col min="15379" max="15622" width="11.44140625" style="2"/>
    <col min="15623" max="15623" width="4.6640625" style="2" customWidth="1"/>
    <col min="15624" max="15624" width="11" style="2" customWidth="1"/>
    <col min="15625" max="15625" width="24.88671875" style="2" customWidth="1"/>
    <col min="15626" max="15626" width="11.33203125" style="2" customWidth="1"/>
    <col min="15627" max="15627" width="19.5546875" style="2" customWidth="1"/>
    <col min="15628" max="15628" width="32.109375" style="2" customWidth="1"/>
    <col min="15629" max="15629" width="19.44140625" style="2" customWidth="1"/>
    <col min="15630" max="15630" width="13.6640625" style="2" customWidth="1"/>
    <col min="15631" max="15631" width="33.44140625" style="2" customWidth="1"/>
    <col min="15632" max="15632" width="39.33203125" style="2" customWidth="1"/>
    <col min="15633" max="15633" width="8.109375" style="2" customWidth="1"/>
    <col min="15634" max="15634" width="33" style="2" customWidth="1"/>
    <col min="15635" max="15878" width="11.44140625" style="2"/>
    <col min="15879" max="15879" width="4.6640625" style="2" customWidth="1"/>
    <col min="15880" max="15880" width="11" style="2" customWidth="1"/>
    <col min="15881" max="15881" width="24.88671875" style="2" customWidth="1"/>
    <col min="15882" max="15882" width="11.33203125" style="2" customWidth="1"/>
    <col min="15883" max="15883" width="19.5546875" style="2" customWidth="1"/>
    <col min="15884" max="15884" width="32.109375" style="2" customWidth="1"/>
    <col min="15885" max="15885" width="19.44140625" style="2" customWidth="1"/>
    <col min="15886" max="15886" width="13.6640625" style="2" customWidth="1"/>
    <col min="15887" max="15887" width="33.44140625" style="2" customWidth="1"/>
    <col min="15888" max="15888" width="39.33203125" style="2" customWidth="1"/>
    <col min="15889" max="15889" width="8.109375" style="2" customWidth="1"/>
    <col min="15890" max="15890" width="33" style="2" customWidth="1"/>
    <col min="15891" max="16134" width="11.44140625" style="2"/>
    <col min="16135" max="16135" width="4.6640625" style="2" customWidth="1"/>
    <col min="16136" max="16136" width="11" style="2" customWidth="1"/>
    <col min="16137" max="16137" width="24.88671875" style="2" customWidth="1"/>
    <col min="16138" max="16138" width="11.33203125" style="2" customWidth="1"/>
    <col min="16139" max="16139" width="19.5546875" style="2" customWidth="1"/>
    <col min="16140" max="16140" width="32.109375" style="2" customWidth="1"/>
    <col min="16141" max="16141" width="19.44140625" style="2" customWidth="1"/>
    <col min="16142" max="16142" width="13.6640625" style="2" customWidth="1"/>
    <col min="16143" max="16143" width="33.44140625" style="2" customWidth="1"/>
    <col min="16144" max="16144" width="39.33203125" style="2" customWidth="1"/>
    <col min="16145" max="16145" width="8.109375" style="2" customWidth="1"/>
    <col min="16146" max="16146" width="33" style="2" customWidth="1"/>
    <col min="16147" max="16384" width="11.44140625" style="2"/>
  </cols>
  <sheetData>
    <row r="1" spans="1:29" s="4" customFormat="1" ht="16.8" x14ac:dyDescent="0.4">
      <c r="A1" s="181" t="s">
        <v>101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C1" s="118">
        <f>COUNTA(C:C)-1</f>
        <v>9</v>
      </c>
    </row>
    <row r="2" spans="1:29" ht="15" thickBot="1" x14ac:dyDescent="0.35">
      <c r="A2" s="181" t="s">
        <v>111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188" t="s">
        <v>93</v>
      </c>
      <c r="B3" s="185" t="s">
        <v>91</v>
      </c>
      <c r="C3" s="185" t="s">
        <v>92</v>
      </c>
      <c r="D3" s="185" t="s">
        <v>89</v>
      </c>
      <c r="E3" s="185" t="s">
        <v>90</v>
      </c>
      <c r="F3" s="185" t="s">
        <v>0</v>
      </c>
      <c r="G3" s="185" t="s">
        <v>1</v>
      </c>
      <c r="H3" s="185" t="s">
        <v>2</v>
      </c>
      <c r="I3" s="178" t="s">
        <v>3</v>
      </c>
      <c r="J3" s="178" t="s">
        <v>99</v>
      </c>
      <c r="K3" s="191" t="s">
        <v>4</v>
      </c>
      <c r="L3" s="192"/>
      <c r="M3" s="192"/>
      <c r="N3" s="193"/>
      <c r="O3" s="185" t="s">
        <v>5</v>
      </c>
      <c r="P3" s="185" t="s">
        <v>88</v>
      </c>
      <c r="Q3" s="178" t="s">
        <v>96</v>
      </c>
      <c r="R3" s="178" t="s">
        <v>97</v>
      </c>
      <c r="S3" s="185" t="s">
        <v>6</v>
      </c>
      <c r="T3" s="183" t="s">
        <v>16</v>
      </c>
      <c r="U3" s="183" t="s">
        <v>17</v>
      </c>
      <c r="V3" s="183" t="s">
        <v>18</v>
      </c>
      <c r="W3" s="183" t="s">
        <v>19</v>
      </c>
      <c r="X3" s="183" t="s">
        <v>20</v>
      </c>
      <c r="Y3" s="183" t="s">
        <v>21</v>
      </c>
      <c r="Z3" s="183" t="s">
        <v>22</v>
      </c>
      <c r="AA3" s="178" t="s">
        <v>94</v>
      </c>
    </row>
    <row r="4" spans="1:29" s="1" customFormat="1" ht="15.75" customHeight="1" thickBot="1" x14ac:dyDescent="0.35">
      <c r="A4" s="189"/>
      <c r="B4" s="186"/>
      <c r="C4" s="186"/>
      <c r="D4" s="186"/>
      <c r="E4" s="186"/>
      <c r="F4" s="186"/>
      <c r="G4" s="186"/>
      <c r="H4" s="186"/>
      <c r="I4" s="179"/>
      <c r="J4" s="179"/>
      <c r="K4" s="178" t="s">
        <v>7</v>
      </c>
      <c r="L4" s="119"/>
      <c r="M4" s="119" t="s">
        <v>8</v>
      </c>
      <c r="N4" s="120"/>
      <c r="O4" s="186"/>
      <c r="P4" s="186"/>
      <c r="Q4" s="179"/>
      <c r="R4" s="179"/>
      <c r="S4" s="186"/>
      <c r="T4" s="184"/>
      <c r="U4" s="184"/>
      <c r="V4" s="184"/>
      <c r="W4" s="184"/>
      <c r="X4" s="184"/>
      <c r="Y4" s="184"/>
      <c r="Z4" s="184"/>
      <c r="AA4" s="179"/>
    </row>
    <row r="5" spans="1:29" s="1" customFormat="1" ht="13.5" customHeight="1" thickBot="1" x14ac:dyDescent="0.35">
      <c r="A5" s="190"/>
      <c r="B5" s="187"/>
      <c r="C5" s="187"/>
      <c r="D5" s="187"/>
      <c r="E5" s="187"/>
      <c r="F5" s="187"/>
      <c r="G5" s="187"/>
      <c r="H5" s="187"/>
      <c r="I5" s="180"/>
      <c r="J5" s="180"/>
      <c r="K5" s="180"/>
      <c r="L5" s="120" t="s">
        <v>85</v>
      </c>
      <c r="M5" s="121" t="s">
        <v>86</v>
      </c>
      <c r="N5" s="121" t="s">
        <v>87</v>
      </c>
      <c r="O5" s="187"/>
      <c r="P5" s="187"/>
      <c r="Q5" s="180"/>
      <c r="R5" s="180"/>
      <c r="S5" s="187"/>
      <c r="T5" s="184"/>
      <c r="U5" s="184"/>
      <c r="V5" s="184"/>
      <c r="W5" s="184"/>
      <c r="X5" s="184"/>
      <c r="Y5" s="184"/>
      <c r="Z5" s="184"/>
      <c r="AA5" s="180"/>
    </row>
    <row r="6" spans="1:29" ht="150" customHeight="1" x14ac:dyDescent="0.25">
      <c r="A6" s="122">
        <v>34</v>
      </c>
      <c r="B6" s="123" t="s">
        <v>98</v>
      </c>
      <c r="C6" s="124">
        <v>1007020329</v>
      </c>
      <c r="D6" s="144" t="s">
        <v>105</v>
      </c>
      <c r="E6" s="140" t="s">
        <v>106</v>
      </c>
      <c r="F6" s="140" t="s">
        <v>107</v>
      </c>
      <c r="G6" s="143" t="s">
        <v>108</v>
      </c>
      <c r="H6" s="125"/>
      <c r="I6" s="140" t="s">
        <v>103</v>
      </c>
      <c r="J6" s="125" t="s">
        <v>104</v>
      </c>
      <c r="K6" s="140" t="s">
        <v>109</v>
      </c>
      <c r="L6" s="123"/>
      <c r="M6" s="140" t="s">
        <v>110</v>
      </c>
      <c r="N6" s="123" t="s">
        <v>112</v>
      </c>
      <c r="O6" s="125">
        <v>32</v>
      </c>
      <c r="P6" s="123" t="s">
        <v>102</v>
      </c>
      <c r="Q6" s="126"/>
      <c r="R6" s="126"/>
      <c r="S6" s="126"/>
      <c r="T6" s="127"/>
      <c r="U6" s="123"/>
      <c r="V6" s="123"/>
      <c r="W6" s="123"/>
      <c r="X6" s="123"/>
      <c r="Y6" s="123"/>
      <c r="Z6" s="123"/>
      <c r="AA6" s="128"/>
    </row>
    <row r="7" spans="1:29" ht="150" customHeight="1" x14ac:dyDescent="0.25">
      <c r="A7" s="122">
        <v>35</v>
      </c>
      <c r="B7" s="123" t="s">
        <v>98</v>
      </c>
      <c r="C7" s="124">
        <v>42162006</v>
      </c>
      <c r="D7" s="144" t="s">
        <v>113</v>
      </c>
      <c r="E7" s="125" t="s">
        <v>114</v>
      </c>
      <c r="F7" s="140" t="s">
        <v>115</v>
      </c>
      <c r="G7" s="143" t="s">
        <v>116</v>
      </c>
      <c r="H7" s="140" t="s">
        <v>117</v>
      </c>
      <c r="I7" s="140" t="s">
        <v>118</v>
      </c>
      <c r="J7" s="125"/>
      <c r="K7" s="140" t="s">
        <v>119</v>
      </c>
      <c r="L7" s="123"/>
      <c r="M7" s="140" t="s">
        <v>120</v>
      </c>
      <c r="N7" s="123"/>
      <c r="O7" s="123">
        <v>14</v>
      </c>
      <c r="P7" s="123" t="s">
        <v>100</v>
      </c>
      <c r="Q7" s="126"/>
      <c r="R7" s="126"/>
      <c r="S7" s="126"/>
      <c r="T7" s="127"/>
      <c r="U7" s="123"/>
      <c r="V7" s="123"/>
      <c r="W7" s="123"/>
      <c r="X7" s="123"/>
      <c r="Y7" s="123"/>
      <c r="Z7" s="123"/>
      <c r="AA7" s="128"/>
    </row>
    <row r="8" spans="1:29" ht="150" customHeight="1" x14ac:dyDescent="0.25">
      <c r="A8" s="122"/>
      <c r="B8" s="123" t="s">
        <v>98</v>
      </c>
      <c r="C8" s="124">
        <v>5824852</v>
      </c>
      <c r="D8" s="144" t="s">
        <v>121</v>
      </c>
      <c r="E8" s="146" t="s">
        <v>122</v>
      </c>
      <c r="F8" s="140">
        <v>3115910908</v>
      </c>
      <c r="G8" s="143" t="s">
        <v>123</v>
      </c>
      <c r="H8" s="140" t="s">
        <v>124</v>
      </c>
      <c r="I8" s="140" t="s">
        <v>125</v>
      </c>
      <c r="J8" s="125" t="s">
        <v>126</v>
      </c>
      <c r="K8" s="140" t="s">
        <v>127</v>
      </c>
      <c r="L8" s="140"/>
      <c r="M8" s="140" t="s">
        <v>128</v>
      </c>
      <c r="N8" s="123"/>
      <c r="O8" s="125">
        <v>99</v>
      </c>
      <c r="P8" s="123" t="s">
        <v>102</v>
      </c>
      <c r="Q8" s="145" t="s">
        <v>129</v>
      </c>
      <c r="R8" s="126"/>
      <c r="S8" s="126"/>
      <c r="T8" s="127"/>
      <c r="U8" s="123"/>
      <c r="V8" s="123"/>
      <c r="W8" s="123"/>
      <c r="X8" s="123"/>
      <c r="Y8" s="123"/>
      <c r="Z8" s="123"/>
      <c r="AA8" s="128"/>
    </row>
    <row r="9" spans="1:29" ht="150" customHeight="1" x14ac:dyDescent="0.25">
      <c r="A9" s="122">
        <v>37</v>
      </c>
      <c r="B9" s="123" t="s">
        <v>98</v>
      </c>
      <c r="C9" s="124">
        <v>80226806</v>
      </c>
      <c r="D9" s="144" t="s">
        <v>130</v>
      </c>
      <c r="E9" s="125" t="s">
        <v>131</v>
      </c>
      <c r="F9" s="140" t="s">
        <v>132</v>
      </c>
      <c r="G9" s="143" t="s">
        <v>133</v>
      </c>
      <c r="H9" s="125" t="s">
        <v>134</v>
      </c>
      <c r="I9" s="140" t="s">
        <v>103</v>
      </c>
      <c r="J9" s="125" t="s">
        <v>104</v>
      </c>
      <c r="K9" s="140" t="s">
        <v>135</v>
      </c>
      <c r="L9" s="123"/>
      <c r="M9" s="140" t="s">
        <v>136</v>
      </c>
      <c r="N9" s="123"/>
      <c r="O9" s="125">
        <v>105</v>
      </c>
      <c r="P9" s="123" t="s">
        <v>102</v>
      </c>
      <c r="Q9" s="126"/>
      <c r="R9" s="126"/>
      <c r="S9" s="126"/>
      <c r="T9" s="127"/>
      <c r="U9" s="123"/>
      <c r="V9" s="123"/>
      <c r="W9" s="123"/>
      <c r="X9" s="123"/>
      <c r="Y9" s="123"/>
      <c r="Z9" s="123"/>
      <c r="AA9" s="128"/>
    </row>
    <row r="10" spans="1:29" ht="150" customHeight="1" x14ac:dyDescent="0.25">
      <c r="A10" s="122">
        <v>38</v>
      </c>
      <c r="B10" s="123" t="s">
        <v>98</v>
      </c>
      <c r="C10" s="124">
        <v>88198032</v>
      </c>
      <c r="D10" s="144" t="s">
        <v>137</v>
      </c>
      <c r="E10" s="125" t="s">
        <v>138</v>
      </c>
      <c r="F10" s="140" t="s">
        <v>139</v>
      </c>
      <c r="G10" s="143" t="s">
        <v>140</v>
      </c>
      <c r="H10" s="140" t="s">
        <v>141</v>
      </c>
      <c r="I10" s="140" t="s">
        <v>103</v>
      </c>
      <c r="J10" s="125" t="s">
        <v>104</v>
      </c>
      <c r="K10" s="140" t="s">
        <v>142</v>
      </c>
      <c r="L10" s="140" t="s">
        <v>143</v>
      </c>
      <c r="M10" s="140" t="s">
        <v>144</v>
      </c>
      <c r="N10" s="140" t="s">
        <v>145</v>
      </c>
      <c r="O10" s="125">
        <v>63</v>
      </c>
      <c r="P10" s="123" t="s">
        <v>102</v>
      </c>
      <c r="Q10" s="126"/>
      <c r="R10" s="126"/>
      <c r="S10" s="126"/>
      <c r="T10" s="127"/>
      <c r="U10" s="123"/>
      <c r="V10" s="123"/>
      <c r="W10" s="123"/>
      <c r="X10" s="123"/>
      <c r="Y10" s="123"/>
      <c r="Z10" s="123"/>
      <c r="AA10" s="128"/>
    </row>
    <row r="11" spans="1:29" ht="150" customHeight="1" x14ac:dyDescent="0.25">
      <c r="A11" s="122">
        <v>39</v>
      </c>
      <c r="B11" s="123" t="s">
        <v>98</v>
      </c>
      <c r="C11" s="124">
        <v>13872138</v>
      </c>
      <c r="D11" s="144" t="s">
        <v>146</v>
      </c>
      <c r="E11" s="125" t="s">
        <v>147</v>
      </c>
      <c r="F11" s="140" t="s">
        <v>148</v>
      </c>
      <c r="G11" s="143" t="s">
        <v>149</v>
      </c>
      <c r="H11" s="140" t="s">
        <v>150</v>
      </c>
      <c r="I11" s="140" t="s">
        <v>151</v>
      </c>
      <c r="J11" s="125"/>
      <c r="K11" s="140" t="s">
        <v>152</v>
      </c>
      <c r="L11" s="123"/>
      <c r="M11" s="140" t="s">
        <v>153</v>
      </c>
      <c r="N11" s="140" t="s">
        <v>154</v>
      </c>
      <c r="O11" s="140">
        <v>144</v>
      </c>
      <c r="P11" s="123" t="s">
        <v>155</v>
      </c>
      <c r="Q11" s="126"/>
      <c r="R11" s="126"/>
      <c r="S11" s="126"/>
      <c r="T11" s="127"/>
      <c r="U11" s="123"/>
      <c r="V11" s="123"/>
      <c r="W11" s="123"/>
      <c r="X11" s="123"/>
      <c r="Y11" s="123"/>
      <c r="Z11" s="123"/>
      <c r="AA11" s="128"/>
    </row>
    <row r="12" spans="1:29" ht="150" customHeight="1" x14ac:dyDescent="0.25">
      <c r="A12" s="122">
        <v>40</v>
      </c>
      <c r="B12" s="123" t="s">
        <v>98</v>
      </c>
      <c r="C12" s="124" t="s">
        <v>156</v>
      </c>
      <c r="D12" s="144" t="s">
        <v>157</v>
      </c>
      <c r="E12" s="125" t="s">
        <v>158</v>
      </c>
      <c r="F12" s="140" t="s">
        <v>159</v>
      </c>
      <c r="G12" s="143" t="s">
        <v>160</v>
      </c>
      <c r="H12" s="140" t="s">
        <v>161</v>
      </c>
      <c r="I12" s="140" t="s">
        <v>162</v>
      </c>
      <c r="J12" s="125"/>
      <c r="K12" s="123"/>
      <c r="L12" s="123"/>
      <c r="M12" s="140" t="s">
        <v>163</v>
      </c>
      <c r="N12" s="140" t="s">
        <v>164</v>
      </c>
      <c r="O12" s="123"/>
      <c r="P12" s="123" t="s">
        <v>155</v>
      </c>
      <c r="Q12" s="126"/>
      <c r="R12" s="126"/>
      <c r="S12" s="126" t="s">
        <v>165</v>
      </c>
      <c r="T12" s="127"/>
      <c r="U12" s="123"/>
      <c r="V12" s="123"/>
      <c r="W12" s="123"/>
      <c r="X12" s="123"/>
      <c r="Y12" s="123"/>
      <c r="Z12" s="123"/>
      <c r="AA12" s="128"/>
    </row>
    <row r="13" spans="1:29" ht="150" customHeight="1" x14ac:dyDescent="0.25">
      <c r="A13" s="122">
        <v>41</v>
      </c>
      <c r="B13" s="123" t="s">
        <v>98</v>
      </c>
      <c r="C13" s="124">
        <v>7173464</v>
      </c>
      <c r="D13" s="144" t="s">
        <v>166</v>
      </c>
      <c r="E13" s="125" t="s">
        <v>167</v>
      </c>
      <c r="F13" s="125">
        <v>41157527713</v>
      </c>
      <c r="G13" s="143" t="s">
        <v>168</v>
      </c>
      <c r="H13" s="125" t="s">
        <v>169</v>
      </c>
      <c r="I13" s="140" t="s">
        <v>170</v>
      </c>
      <c r="J13" s="125" t="s">
        <v>171</v>
      </c>
      <c r="K13" s="140" t="s">
        <v>172</v>
      </c>
      <c r="L13" s="123"/>
      <c r="M13" s="140" t="s">
        <v>173</v>
      </c>
      <c r="N13" s="140" t="s">
        <v>174</v>
      </c>
      <c r="O13" s="123">
        <v>749</v>
      </c>
      <c r="P13" s="123" t="s">
        <v>155</v>
      </c>
      <c r="Q13" s="126"/>
      <c r="R13" s="126"/>
      <c r="S13" s="126"/>
      <c r="T13" s="127"/>
      <c r="U13" s="123"/>
      <c r="V13" s="123"/>
      <c r="W13" s="123"/>
      <c r="X13" s="123"/>
      <c r="Y13" s="123"/>
      <c r="Z13" s="123"/>
      <c r="AA13" s="128"/>
    </row>
    <row r="14" spans="1:29" ht="150" customHeight="1" x14ac:dyDescent="0.25">
      <c r="A14" s="122">
        <v>42</v>
      </c>
      <c r="B14" s="123" t="s">
        <v>98</v>
      </c>
      <c r="C14" s="124">
        <v>74180988</v>
      </c>
      <c r="D14" s="144" t="s">
        <v>187</v>
      </c>
      <c r="E14" s="125" t="s">
        <v>188</v>
      </c>
      <c r="F14" s="140" t="s">
        <v>189</v>
      </c>
      <c r="G14" s="167" t="s">
        <v>190</v>
      </c>
      <c r="H14" s="125" t="s">
        <v>191</v>
      </c>
      <c r="I14" s="140" t="s">
        <v>103</v>
      </c>
      <c r="J14" s="125" t="s">
        <v>104</v>
      </c>
      <c r="K14" s="140" t="s">
        <v>192</v>
      </c>
      <c r="L14" s="140" t="s">
        <v>193</v>
      </c>
      <c r="M14" s="140" t="s">
        <v>194</v>
      </c>
      <c r="N14" s="123"/>
      <c r="O14" s="123">
        <v>17</v>
      </c>
      <c r="P14" s="123" t="s">
        <v>102</v>
      </c>
      <c r="Q14" s="126"/>
      <c r="R14" s="126"/>
      <c r="S14" s="126"/>
      <c r="T14" s="127"/>
      <c r="U14" s="123"/>
      <c r="V14" s="123"/>
      <c r="W14" s="123"/>
      <c r="X14" s="123"/>
      <c r="Y14" s="123"/>
      <c r="Z14" s="123"/>
      <c r="AA14" s="128"/>
    </row>
    <row r="15" spans="1:29" ht="57.75" customHeight="1" x14ac:dyDescent="0.25">
      <c r="A15" s="122">
        <v>43</v>
      </c>
      <c r="B15" s="123"/>
      <c r="C15" s="124"/>
      <c r="D15" s="144"/>
      <c r="E15" s="125"/>
      <c r="F15" s="125"/>
      <c r="G15" s="125"/>
      <c r="H15" s="125"/>
      <c r="I15" s="140"/>
      <c r="J15" s="125"/>
      <c r="K15" s="123"/>
      <c r="L15" s="123"/>
      <c r="M15" s="123"/>
      <c r="N15" s="123"/>
      <c r="O15" s="123"/>
      <c r="P15" s="123"/>
      <c r="Q15" s="126"/>
      <c r="R15" s="126"/>
      <c r="S15" s="126"/>
      <c r="T15" s="127"/>
      <c r="U15" s="123"/>
      <c r="V15" s="123"/>
      <c r="W15" s="123"/>
      <c r="X15" s="123"/>
      <c r="Y15" s="123"/>
      <c r="Z15" s="123"/>
      <c r="AA15" s="128"/>
    </row>
    <row r="16" spans="1:29" ht="57.75" customHeight="1" x14ac:dyDescent="0.25">
      <c r="A16" s="122">
        <v>44</v>
      </c>
      <c r="B16" s="123"/>
      <c r="C16" s="124"/>
      <c r="D16" s="124"/>
      <c r="E16" s="125"/>
      <c r="F16" s="125"/>
      <c r="G16" s="125"/>
      <c r="H16" s="125"/>
      <c r="I16" s="140"/>
      <c r="J16" s="125"/>
      <c r="K16" s="123"/>
      <c r="L16" s="123"/>
      <c r="M16" s="123"/>
      <c r="N16" s="123"/>
      <c r="O16" s="123"/>
      <c r="P16" s="123"/>
      <c r="Q16" s="126"/>
      <c r="R16" s="126"/>
      <c r="S16" s="126"/>
      <c r="T16" s="127"/>
      <c r="U16" s="123"/>
      <c r="V16" s="123"/>
      <c r="W16" s="123"/>
      <c r="X16" s="123"/>
      <c r="Y16" s="123"/>
      <c r="Z16" s="123"/>
      <c r="AA16" s="128"/>
    </row>
    <row r="17" spans="1:27" ht="57.75" customHeight="1" x14ac:dyDescent="0.25">
      <c r="A17" s="122">
        <v>45</v>
      </c>
      <c r="B17" s="123"/>
      <c r="C17" s="124"/>
      <c r="D17" s="124"/>
      <c r="E17" s="125"/>
      <c r="F17" s="125"/>
      <c r="G17" s="125"/>
      <c r="H17" s="125"/>
      <c r="I17" s="140"/>
      <c r="J17" s="125"/>
      <c r="K17" s="123"/>
      <c r="L17" s="123"/>
      <c r="M17" s="123"/>
      <c r="N17" s="123"/>
      <c r="O17" s="123"/>
      <c r="P17" s="123"/>
      <c r="Q17" s="126"/>
      <c r="R17" s="126"/>
      <c r="S17" s="126"/>
      <c r="T17" s="127"/>
      <c r="U17" s="123"/>
      <c r="V17" s="123"/>
      <c r="W17" s="123"/>
      <c r="X17" s="123"/>
      <c r="Y17" s="123"/>
      <c r="Z17" s="123"/>
      <c r="AA17" s="128"/>
    </row>
    <row r="18" spans="1:27" ht="57.75" customHeight="1" x14ac:dyDescent="0.25">
      <c r="A18" s="122">
        <v>46</v>
      </c>
      <c r="B18" s="123"/>
      <c r="C18" s="124"/>
      <c r="D18" s="124"/>
      <c r="E18" s="125"/>
      <c r="F18" s="125"/>
      <c r="G18" s="125"/>
      <c r="H18" s="125"/>
      <c r="I18" s="140"/>
      <c r="J18" s="125"/>
      <c r="K18" s="123"/>
      <c r="L18" s="123"/>
      <c r="M18" s="123"/>
      <c r="N18" s="123"/>
      <c r="O18" s="123"/>
      <c r="P18" s="123"/>
      <c r="Q18" s="126"/>
      <c r="R18" s="126"/>
      <c r="S18" s="126"/>
      <c r="T18" s="127"/>
      <c r="U18" s="123"/>
      <c r="V18" s="123"/>
      <c r="W18" s="123"/>
      <c r="X18" s="123"/>
      <c r="Y18" s="123"/>
      <c r="Z18" s="123"/>
      <c r="AA18" s="128"/>
    </row>
    <row r="19" spans="1:27" ht="57.75" customHeight="1" x14ac:dyDescent="0.25">
      <c r="A19" s="122">
        <v>47</v>
      </c>
      <c r="B19" s="123"/>
      <c r="C19" s="124"/>
      <c r="D19" s="124"/>
      <c r="E19" s="125"/>
      <c r="F19" s="125"/>
      <c r="G19" s="125"/>
      <c r="H19" s="125"/>
      <c r="I19" s="140"/>
      <c r="J19" s="125"/>
      <c r="K19" s="123"/>
      <c r="L19" s="123"/>
      <c r="M19" s="123"/>
      <c r="N19" s="123"/>
      <c r="O19" s="123"/>
      <c r="P19" s="123"/>
      <c r="Q19" s="126"/>
      <c r="R19" s="126"/>
      <c r="S19" s="126"/>
      <c r="T19" s="127"/>
      <c r="U19" s="123"/>
      <c r="V19" s="123"/>
      <c r="W19" s="123"/>
      <c r="X19" s="123"/>
      <c r="Y19" s="123"/>
      <c r="Z19" s="123"/>
      <c r="AA19" s="128"/>
    </row>
    <row r="20" spans="1:27" ht="57.75" customHeight="1" x14ac:dyDescent="0.25">
      <c r="A20" s="122">
        <v>48</v>
      </c>
      <c r="B20" s="123"/>
      <c r="C20" s="124"/>
      <c r="D20" s="124"/>
      <c r="E20" s="125"/>
      <c r="F20" s="125"/>
      <c r="G20" s="125"/>
      <c r="H20" s="125"/>
      <c r="I20" s="140"/>
      <c r="J20" s="125"/>
      <c r="K20" s="123"/>
      <c r="L20" s="123"/>
      <c r="M20" s="123"/>
      <c r="N20" s="123"/>
      <c r="O20" s="123"/>
      <c r="P20" s="123"/>
      <c r="Q20" s="126"/>
      <c r="R20" s="126"/>
      <c r="S20" s="126"/>
      <c r="T20" s="127"/>
      <c r="U20" s="123"/>
      <c r="V20" s="123"/>
      <c r="W20" s="123"/>
      <c r="X20" s="123"/>
      <c r="Y20" s="123"/>
      <c r="Z20" s="123"/>
      <c r="AA20" s="128"/>
    </row>
    <row r="21" spans="1:27" ht="57.75" customHeight="1" x14ac:dyDescent="0.25">
      <c r="A21" s="122">
        <v>49</v>
      </c>
      <c r="B21" s="123"/>
      <c r="C21" s="124"/>
      <c r="D21" s="124"/>
      <c r="E21" s="125"/>
      <c r="F21" s="125"/>
      <c r="G21" s="125"/>
      <c r="H21" s="125"/>
      <c r="I21" s="140"/>
      <c r="J21" s="125"/>
      <c r="K21" s="123"/>
      <c r="L21" s="123"/>
      <c r="M21" s="123"/>
      <c r="N21" s="123"/>
      <c r="O21" s="123"/>
      <c r="P21" s="123"/>
      <c r="Q21" s="126"/>
      <c r="R21" s="126"/>
      <c r="S21" s="126"/>
      <c r="T21" s="127"/>
      <c r="U21" s="123"/>
      <c r="V21" s="123"/>
      <c r="W21" s="123"/>
      <c r="X21" s="123"/>
      <c r="Y21" s="123"/>
      <c r="Z21" s="123"/>
      <c r="AA21" s="128"/>
    </row>
    <row r="22" spans="1:27" ht="14.4" thickBot="1" x14ac:dyDescent="0.3">
      <c r="A22" s="129">
        <v>50</v>
      </c>
      <c r="B22" s="130"/>
      <c r="C22" s="131"/>
      <c r="D22" s="131"/>
      <c r="E22" s="132"/>
      <c r="F22" s="132"/>
      <c r="G22" s="132"/>
      <c r="H22" s="132"/>
      <c r="I22" s="141"/>
      <c r="J22" s="132"/>
      <c r="K22" s="130"/>
      <c r="L22" s="130"/>
      <c r="M22" s="130"/>
      <c r="N22" s="130"/>
      <c r="O22" s="130"/>
      <c r="P22" s="130"/>
      <c r="Q22" s="133"/>
      <c r="R22" s="133"/>
      <c r="S22" s="133"/>
      <c r="T22" s="134"/>
      <c r="U22" s="130"/>
      <c r="V22" s="130"/>
      <c r="W22" s="130"/>
      <c r="X22" s="130"/>
      <c r="Y22" s="130"/>
      <c r="Z22" s="130"/>
      <c r="AA22" s="135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3" r:id="rId8"/>
    <hyperlink ref="G14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tabSelected="1" zoomScaleNormal="100" workbookViewId="0">
      <selection activeCell="C6" sqref="C6:C14"/>
    </sheetView>
  </sheetViews>
  <sheetFormatPr baseColWidth="10" defaultRowHeight="14.4" x14ac:dyDescent="0.3"/>
  <cols>
    <col min="1" max="1" width="7.5546875" customWidth="1"/>
    <col min="2" max="2" width="27.109375" customWidth="1"/>
    <col min="3" max="3" width="18.21875" customWidth="1"/>
    <col min="4" max="4" width="28.77734375" customWidth="1"/>
    <col min="5" max="5" width="38.33203125" customWidth="1"/>
    <col min="6" max="6" width="31.77734375" customWidth="1"/>
    <col min="7" max="7" width="9.109375" customWidth="1"/>
    <col min="8" max="8" width="9.33203125" customWidth="1"/>
    <col min="9" max="9" width="11.77734375" customWidth="1"/>
    <col min="10" max="10" width="33.33203125" customWidth="1"/>
  </cols>
  <sheetData>
    <row r="1" spans="1:10" ht="29.25" customHeight="1" x14ac:dyDescent="0.3">
      <c r="A1" s="198" t="s">
        <v>175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39.75" customHeight="1" x14ac:dyDescent="0.3">
      <c r="A2" s="199" t="s">
        <v>221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3.5" customHeight="1" thickBot="1" x14ac:dyDescent="0.35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53.4" customHeight="1" thickBot="1" x14ac:dyDescent="0.35">
      <c r="A4" s="200" t="s">
        <v>176</v>
      </c>
      <c r="B4" s="200" t="s">
        <v>177</v>
      </c>
      <c r="C4" s="200" t="s">
        <v>178</v>
      </c>
      <c r="D4" s="202" t="s">
        <v>179</v>
      </c>
      <c r="E4" s="203"/>
      <c r="F4" s="204" t="s">
        <v>180</v>
      </c>
      <c r="G4" s="202" t="s">
        <v>181</v>
      </c>
      <c r="H4" s="203"/>
      <c r="I4" s="206" t="s">
        <v>182</v>
      </c>
      <c r="J4" s="204" t="s">
        <v>6</v>
      </c>
    </row>
    <row r="5" spans="1:10" ht="15" thickBot="1" x14ac:dyDescent="0.35">
      <c r="A5" s="201"/>
      <c r="B5" s="201"/>
      <c r="C5" s="201"/>
      <c r="D5" s="148" t="s">
        <v>7</v>
      </c>
      <c r="E5" s="148" t="s">
        <v>8</v>
      </c>
      <c r="F5" s="205"/>
      <c r="G5" s="149" t="s">
        <v>183</v>
      </c>
      <c r="H5" s="149" t="s">
        <v>184</v>
      </c>
      <c r="I5" s="207"/>
      <c r="J5" s="205"/>
    </row>
    <row r="6" spans="1:10" ht="59.4" customHeight="1" x14ac:dyDescent="0.3">
      <c r="A6" s="150">
        <f>+A5+1</f>
        <v>1</v>
      </c>
      <c r="B6" s="151" t="s">
        <v>206</v>
      </c>
      <c r="C6" s="194" t="s">
        <v>195</v>
      </c>
      <c r="D6" s="152" t="s">
        <v>127</v>
      </c>
      <c r="E6" s="152" t="s">
        <v>128</v>
      </c>
      <c r="F6" s="196" t="s">
        <v>196</v>
      </c>
      <c r="G6" s="153" t="s">
        <v>185</v>
      </c>
      <c r="H6" s="153"/>
      <c r="I6" s="154">
        <v>20.97</v>
      </c>
      <c r="J6" s="155" t="s">
        <v>186</v>
      </c>
    </row>
    <row r="7" spans="1:10" ht="57" customHeight="1" x14ac:dyDescent="0.3">
      <c r="A7" s="156">
        <f>+A6+1</f>
        <v>2</v>
      </c>
      <c r="B7" s="177" t="s">
        <v>208</v>
      </c>
      <c r="C7" s="195"/>
      <c r="D7" s="152" t="s">
        <v>109</v>
      </c>
      <c r="E7" s="152" t="s">
        <v>110</v>
      </c>
      <c r="F7" s="197"/>
      <c r="G7" s="157" t="s">
        <v>185</v>
      </c>
      <c r="H7" s="157"/>
      <c r="I7" s="158">
        <v>13.76</v>
      </c>
      <c r="J7" s="159" t="s">
        <v>186</v>
      </c>
    </row>
    <row r="8" spans="1:10" ht="78" customHeight="1" x14ac:dyDescent="0.3">
      <c r="A8" s="156">
        <f t="shared" ref="A8:A9" si="0">+A7+1</f>
        <v>3</v>
      </c>
      <c r="B8" s="177" t="s">
        <v>197</v>
      </c>
      <c r="C8" s="195"/>
      <c r="D8" s="152"/>
      <c r="E8" s="152" t="s">
        <v>198</v>
      </c>
      <c r="F8" s="197"/>
      <c r="G8" s="157"/>
      <c r="H8" s="157" t="s">
        <v>185</v>
      </c>
      <c r="I8" s="158"/>
      <c r="J8" s="159" t="s">
        <v>214</v>
      </c>
    </row>
    <row r="9" spans="1:10" ht="40.200000000000003" customHeight="1" x14ac:dyDescent="0.3">
      <c r="A9" s="156">
        <f t="shared" si="0"/>
        <v>4</v>
      </c>
      <c r="B9" s="177" t="s">
        <v>199</v>
      </c>
      <c r="C9" s="195"/>
      <c r="D9" s="152" t="s">
        <v>135</v>
      </c>
      <c r="E9" s="152" t="s">
        <v>136</v>
      </c>
      <c r="F9" s="197"/>
      <c r="G9" s="157"/>
      <c r="H9" s="157" t="s">
        <v>185</v>
      </c>
      <c r="I9" s="158"/>
      <c r="J9" s="159" t="s">
        <v>215</v>
      </c>
    </row>
    <row r="10" spans="1:10" ht="84" customHeight="1" x14ac:dyDescent="0.3">
      <c r="A10" s="156">
        <v>5</v>
      </c>
      <c r="B10" s="177" t="s">
        <v>200</v>
      </c>
      <c r="C10" s="195"/>
      <c r="D10" s="152" t="s">
        <v>142</v>
      </c>
      <c r="E10" s="152" t="s">
        <v>201</v>
      </c>
      <c r="F10" s="197"/>
      <c r="G10" s="157"/>
      <c r="H10" s="157" t="s">
        <v>185</v>
      </c>
      <c r="I10" s="158"/>
      <c r="J10" s="159" t="s">
        <v>216</v>
      </c>
    </row>
    <row r="11" spans="1:10" ht="48" customHeight="1" x14ac:dyDescent="0.3">
      <c r="A11" s="156">
        <v>6</v>
      </c>
      <c r="B11" s="177" t="s">
        <v>202</v>
      </c>
      <c r="C11" s="195"/>
      <c r="D11" s="152" t="s">
        <v>152</v>
      </c>
      <c r="E11" s="152" t="s">
        <v>153</v>
      </c>
      <c r="F11" s="197"/>
      <c r="G11" s="157"/>
      <c r="H11" s="157" t="s">
        <v>185</v>
      </c>
      <c r="I11" s="158"/>
      <c r="J11" s="159" t="s">
        <v>217</v>
      </c>
    </row>
    <row r="12" spans="1:10" ht="39" customHeight="1" x14ac:dyDescent="0.3">
      <c r="A12" s="156">
        <v>7</v>
      </c>
      <c r="B12" s="177" t="s">
        <v>203</v>
      </c>
      <c r="C12" s="195"/>
      <c r="D12" s="152" t="s">
        <v>192</v>
      </c>
      <c r="E12" s="152" t="s">
        <v>194</v>
      </c>
      <c r="F12" s="197"/>
      <c r="G12" s="157"/>
      <c r="H12" s="157" t="s">
        <v>185</v>
      </c>
      <c r="I12" s="158"/>
      <c r="J12" s="159" t="s">
        <v>218</v>
      </c>
    </row>
    <row r="13" spans="1:10" ht="56.4" customHeight="1" x14ac:dyDescent="0.3">
      <c r="A13" s="156">
        <v>8</v>
      </c>
      <c r="B13" s="177" t="s">
        <v>204</v>
      </c>
      <c r="C13" s="195"/>
      <c r="D13" s="152" t="s">
        <v>119</v>
      </c>
      <c r="E13" s="152" t="s">
        <v>120</v>
      </c>
      <c r="F13" s="197"/>
      <c r="G13" s="157"/>
      <c r="H13" s="157" t="s">
        <v>185</v>
      </c>
      <c r="I13" s="158"/>
      <c r="J13" s="159" t="s">
        <v>216</v>
      </c>
    </row>
    <row r="14" spans="1:10" ht="61.2" customHeight="1" x14ac:dyDescent="0.3">
      <c r="A14" s="156">
        <v>9</v>
      </c>
      <c r="B14" s="177" t="s">
        <v>205</v>
      </c>
      <c r="C14" s="195"/>
      <c r="D14" s="152" t="s">
        <v>172</v>
      </c>
      <c r="E14" s="152" t="s">
        <v>173</v>
      </c>
      <c r="F14" s="197"/>
      <c r="G14" s="157"/>
      <c r="H14" s="157" t="s">
        <v>185</v>
      </c>
      <c r="I14" s="158"/>
      <c r="J14" s="159" t="s">
        <v>216</v>
      </c>
    </row>
    <row r="15" spans="1:10" ht="15.75" customHeight="1" x14ac:dyDescent="0.3">
      <c r="A15" s="160" t="s">
        <v>213</v>
      </c>
      <c r="B15" s="161"/>
      <c r="C15" s="161"/>
      <c r="D15" s="161"/>
      <c r="E15" s="161"/>
      <c r="F15" s="162"/>
      <c r="G15" s="163"/>
      <c r="H15" s="164"/>
      <c r="I15" s="165"/>
      <c r="J15" s="166"/>
    </row>
  </sheetData>
  <sheetProtection algorithmName="SHA-512" hashValue="pdP1XrYFdfJRP91vex0izRmzwE4MEo46A6UKSjXp7+HFuViX//skIfLPYV/0RPY9x/0JqLdsrcN/PDlEeyhTOA==" saltValue="0D8fpzTCrhcMTdvQMGxyoQ==" spinCount="100000" sheet="1" objects="1" scenarios="1"/>
  <mergeCells count="12">
    <mergeCell ref="C6:C14"/>
    <mergeCell ref="F6:F14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0" zoomScaleNormal="100" workbookViewId="0">
      <selection activeCell="A17" sqref="A17:XFD17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8.44140625" style="5" customWidth="1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33"/>
      <c r="B1" s="334"/>
      <c r="C1" s="334"/>
      <c r="D1" s="334"/>
      <c r="E1" s="335"/>
      <c r="F1" s="342" t="s">
        <v>9</v>
      </c>
      <c r="G1" s="342"/>
      <c r="H1" s="342"/>
      <c r="I1" s="342"/>
      <c r="J1" s="342"/>
      <c r="K1" s="342"/>
      <c r="L1" s="342"/>
      <c r="M1" s="342"/>
      <c r="N1" s="342"/>
      <c r="O1" s="343"/>
    </row>
    <row r="2" spans="1:17" ht="45" customHeight="1" thickBot="1" x14ac:dyDescent="0.35">
      <c r="A2" s="336"/>
      <c r="B2" s="337"/>
      <c r="C2" s="337"/>
      <c r="D2" s="337"/>
      <c r="E2" s="338"/>
      <c r="F2" s="342" t="s">
        <v>10</v>
      </c>
      <c r="G2" s="342"/>
      <c r="H2" s="342"/>
      <c r="I2" s="342"/>
      <c r="J2" s="342"/>
      <c r="K2" s="342"/>
      <c r="L2" s="342"/>
      <c r="M2" s="342"/>
      <c r="N2" s="342"/>
      <c r="O2" s="343"/>
      <c r="Q2" s="137" t="str">
        <f ca="1">MID(CELL("nombrearchivo",'MARTINEZ CASAS EDWIN ANDRES'!E10),FIND("]", CELL("nombrearchivo",'MARTINEZ CASAS EDWIN ANDRES'!E10),1)+1,LEN(CELL("nombrearchivo",'MARTINEZ CASAS EDWIN ANDRES'!E10))-FIND("]",CELL("nombrearchivo",'MARTINEZ CASAS EDWIN ANDRES'!E10),1))</f>
        <v>MARTINEZ CASAS EDWIN ANDRES</v>
      </c>
    </row>
    <row r="3" spans="1:17" ht="19.5" customHeight="1" thickBot="1" x14ac:dyDescent="0.35">
      <c r="A3" s="339"/>
      <c r="B3" s="340"/>
      <c r="C3" s="340"/>
      <c r="D3" s="340"/>
      <c r="E3" s="341"/>
      <c r="F3" s="342" t="s">
        <v>95</v>
      </c>
      <c r="G3" s="342"/>
      <c r="H3" s="342"/>
      <c r="I3" s="342"/>
      <c r="J3" s="342"/>
      <c r="K3" s="342"/>
      <c r="L3" s="342"/>
      <c r="M3" s="342"/>
      <c r="N3" s="342"/>
      <c r="O3" s="343"/>
      <c r="Q3" s="137"/>
    </row>
    <row r="4" spans="1:17" ht="15.6" x14ac:dyDescent="0.3">
      <c r="A4" s="344" t="s">
        <v>11</v>
      </c>
      <c r="B4" s="345"/>
      <c r="C4" s="345"/>
      <c r="D4" s="345"/>
      <c r="E4" s="346" t="str">
        <f>'CHA-P-09-7'!AC$2</f>
        <v>PLANTA</v>
      </c>
      <c r="F4" s="346"/>
      <c r="G4" s="346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313" t="s">
        <v>12</v>
      </c>
      <c r="B5" s="314"/>
      <c r="C5" s="314"/>
      <c r="D5" s="314"/>
      <c r="E5" s="315" t="str">
        <f>'CHA-P-09-7'!A$2</f>
        <v>CHA -P -09-7</v>
      </c>
      <c r="F5" s="315"/>
      <c r="G5" s="315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13" t="s">
        <v>13</v>
      </c>
      <c r="B6" s="314"/>
      <c r="C6" s="314"/>
      <c r="D6" s="314"/>
      <c r="E6" s="6" t="str">
        <f>'CHA-P-09-7'!A$1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3" t="s">
        <v>14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</row>
    <row r="9" spans="1:17" ht="15" customHeight="1" x14ac:dyDescent="0.3">
      <c r="A9" s="316" t="s">
        <v>15</v>
      </c>
      <c r="B9" s="317"/>
      <c r="C9" s="320" t="s">
        <v>16</v>
      </c>
      <c r="D9" s="170"/>
      <c r="E9" s="322" t="s">
        <v>17</v>
      </c>
      <c r="F9" s="323"/>
      <c r="G9" s="322" t="s">
        <v>18</v>
      </c>
      <c r="H9" s="323"/>
      <c r="I9" s="325" t="s">
        <v>19</v>
      </c>
      <c r="J9" s="325" t="s">
        <v>20</v>
      </c>
      <c r="K9" s="325" t="s">
        <v>21</v>
      </c>
      <c r="L9" s="327" t="s">
        <v>22</v>
      </c>
      <c r="M9" s="329"/>
      <c r="N9" s="329"/>
      <c r="O9" s="331" t="s">
        <v>23</v>
      </c>
    </row>
    <row r="10" spans="1:17" ht="25.8" customHeight="1" thickBot="1" x14ac:dyDescent="0.35">
      <c r="A10" s="318"/>
      <c r="B10" s="319"/>
      <c r="C10" s="321"/>
      <c r="D10" s="174"/>
      <c r="E10" s="321"/>
      <c r="F10" s="324"/>
      <c r="G10" s="321"/>
      <c r="H10" s="324"/>
      <c r="I10" s="326"/>
      <c r="J10" s="326"/>
      <c r="K10" s="326"/>
      <c r="L10" s="328"/>
      <c r="M10" s="330"/>
      <c r="N10" s="330"/>
      <c r="O10" s="332"/>
    </row>
    <row r="11" spans="1:17" ht="37.200000000000003" customHeight="1" thickBot="1" x14ac:dyDescent="0.35">
      <c r="A11" s="286" t="s">
        <v>206</v>
      </c>
      <c r="B11" s="287"/>
      <c r="C11" s="175">
        <f>O15</f>
        <v>4</v>
      </c>
      <c r="D11" s="176"/>
      <c r="E11" s="288">
        <f>O17</f>
        <v>0</v>
      </c>
      <c r="F11" s="289"/>
      <c r="G11" s="288">
        <f>O19</f>
        <v>3</v>
      </c>
      <c r="H11" s="289"/>
      <c r="I11" s="18">
        <f>O21</f>
        <v>0</v>
      </c>
      <c r="J11" s="18">
        <f>O28</f>
        <v>2.97</v>
      </c>
      <c r="K11" s="18">
        <f>O33</f>
        <v>5</v>
      </c>
      <c r="L11" s="19">
        <f>O38</f>
        <v>6</v>
      </c>
      <c r="M11" s="20"/>
      <c r="N11" s="20"/>
      <c r="O11" s="21">
        <f>IF( SUM(C11:L11)&lt;=30,SUM(C11:L11),"EXCEDE LOS 30 PUNTOS")</f>
        <v>20.97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04" t="s">
        <v>24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24" t="s">
        <v>25</v>
      </c>
    </row>
    <row r="14" spans="1:17" ht="23.4" thickBot="1" x14ac:dyDescent="0.35">
      <c r="A14" s="299" t="s">
        <v>26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1"/>
      <c r="N14" s="6"/>
      <c r="O14" s="23"/>
    </row>
    <row r="15" spans="1:17" ht="28.2" customHeight="1" thickBot="1" x14ac:dyDescent="0.35">
      <c r="A15" s="248" t="s">
        <v>27</v>
      </c>
      <c r="B15" s="250"/>
      <c r="C15" s="25"/>
      <c r="D15" s="293" t="s">
        <v>127</v>
      </c>
      <c r="E15" s="294"/>
      <c r="F15" s="294"/>
      <c r="G15" s="294"/>
      <c r="H15" s="294"/>
      <c r="I15" s="294"/>
      <c r="J15" s="294"/>
      <c r="K15" s="294"/>
      <c r="L15" s="294"/>
      <c r="M15" s="295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31.2" customHeight="1" thickBot="1" x14ac:dyDescent="0.35">
      <c r="A17" s="302" t="s">
        <v>28</v>
      </c>
      <c r="B17" s="303"/>
      <c r="C17" s="6"/>
      <c r="D17" s="31"/>
      <c r="E17" s="307"/>
      <c r="F17" s="308"/>
      <c r="G17" s="308"/>
      <c r="H17" s="308"/>
      <c r="I17" s="308"/>
      <c r="J17" s="308"/>
      <c r="K17" s="308"/>
      <c r="L17" s="308"/>
      <c r="M17" s="309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32.4" customHeight="1" thickBot="1" x14ac:dyDescent="0.35">
      <c r="A19" s="302" t="s">
        <v>29</v>
      </c>
      <c r="B19" s="303"/>
      <c r="C19" s="25"/>
      <c r="D19" s="169"/>
      <c r="E19" s="308" t="s">
        <v>128</v>
      </c>
      <c r="F19" s="308"/>
      <c r="G19" s="308"/>
      <c r="H19" s="308"/>
      <c r="I19" s="308"/>
      <c r="J19" s="308"/>
      <c r="K19" s="308"/>
      <c r="L19" s="308"/>
      <c r="M19" s="309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02" t="s">
        <v>30</v>
      </c>
      <c r="B21" s="303"/>
      <c r="C21" s="25"/>
      <c r="D21" s="310"/>
      <c r="E21" s="311"/>
      <c r="F21" s="311"/>
      <c r="G21" s="311"/>
      <c r="H21" s="311"/>
      <c r="I21" s="311"/>
      <c r="J21" s="311"/>
      <c r="K21" s="311"/>
      <c r="L21" s="311"/>
      <c r="M21" s="312"/>
      <c r="N21" s="26"/>
      <c r="O21" s="27">
        <v>0</v>
      </c>
    </row>
    <row r="22" spans="1:18" ht="16.2" thickBot="1" x14ac:dyDescent="0.35">
      <c r="A22" s="33"/>
      <c r="B22" s="34"/>
      <c r="C22" s="16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68"/>
      <c r="O22" s="37"/>
    </row>
    <row r="23" spans="1:18" ht="18.600000000000001" thickTop="1" thickBot="1" x14ac:dyDescent="0.35">
      <c r="A23" s="296" t="s">
        <v>31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8"/>
      <c r="N23" s="6"/>
      <c r="O23" s="136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99" t="s">
        <v>32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1"/>
      <c r="N25" s="6"/>
      <c r="O25" s="37"/>
    </row>
    <row r="26" spans="1:18" ht="96" customHeight="1" thickBot="1" x14ac:dyDescent="0.35">
      <c r="A26" s="248" t="s">
        <v>33</v>
      </c>
      <c r="B26" s="250"/>
      <c r="C26" s="25"/>
      <c r="D26" s="293" t="s">
        <v>219</v>
      </c>
      <c r="E26" s="294"/>
      <c r="F26" s="294"/>
      <c r="G26" s="294"/>
      <c r="H26" s="294"/>
      <c r="I26" s="294"/>
      <c r="J26" s="294"/>
      <c r="K26" s="294"/>
      <c r="L26" s="294"/>
      <c r="M26" s="295"/>
      <c r="N26" s="26"/>
      <c r="O26" s="27">
        <v>2.97</v>
      </c>
      <c r="Q26" s="40"/>
      <c r="R26" s="40"/>
    </row>
    <row r="27" spans="1:18" ht="16.2" thickBot="1" x14ac:dyDescent="0.35">
      <c r="A27" s="33"/>
      <c r="B27" s="34"/>
      <c r="C27" s="16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8"/>
      <c r="O27" s="37"/>
    </row>
    <row r="28" spans="1:18" ht="18.600000000000001" thickTop="1" thickBot="1" x14ac:dyDescent="0.35">
      <c r="A28" s="296" t="s">
        <v>34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8"/>
      <c r="N28" s="168"/>
      <c r="O28" s="136">
        <f>IF(O26&lt;=5,O26,"EXCEDE LOS 5 PUNTOS PERMITIDOS")</f>
        <v>2.97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99" t="s">
        <v>35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1"/>
      <c r="N30" s="42"/>
      <c r="O30" s="37"/>
    </row>
    <row r="31" spans="1:18" ht="35.4" customHeight="1" thickBot="1" x14ac:dyDescent="0.35">
      <c r="A31" s="248" t="s">
        <v>36</v>
      </c>
      <c r="B31" s="250"/>
      <c r="C31" s="25"/>
      <c r="D31" s="293" t="s">
        <v>207</v>
      </c>
      <c r="E31" s="294"/>
      <c r="F31" s="294"/>
      <c r="G31" s="294"/>
      <c r="H31" s="294"/>
      <c r="I31" s="294"/>
      <c r="J31" s="294"/>
      <c r="K31" s="294"/>
      <c r="L31" s="294"/>
      <c r="M31" s="295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96" t="s">
        <v>37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8"/>
      <c r="N33" s="168"/>
      <c r="O33" s="136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99" t="s">
        <v>38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1"/>
      <c r="N35" s="6"/>
      <c r="O35" s="37"/>
    </row>
    <row r="36" spans="1:15" ht="184.5" customHeight="1" thickBot="1" x14ac:dyDescent="0.35">
      <c r="A36" s="302" t="s">
        <v>39</v>
      </c>
      <c r="B36" s="303"/>
      <c r="C36" s="25"/>
      <c r="D36" s="293" t="s">
        <v>220</v>
      </c>
      <c r="E36" s="294"/>
      <c r="F36" s="294"/>
      <c r="G36" s="294"/>
      <c r="H36" s="294"/>
      <c r="I36" s="294"/>
      <c r="J36" s="294"/>
      <c r="K36" s="294"/>
      <c r="L36" s="294"/>
      <c r="M36" s="295"/>
      <c r="N36" s="26"/>
      <c r="O36" s="27">
        <v>6</v>
      </c>
    </row>
    <row r="37" spans="1:15" ht="16.2" thickBot="1" x14ac:dyDescent="0.35">
      <c r="A37" s="33"/>
      <c r="B37" s="34"/>
      <c r="C37" s="16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68"/>
      <c r="O37" s="37"/>
    </row>
    <row r="38" spans="1:15" ht="18.600000000000001" thickTop="1" thickBot="1" x14ac:dyDescent="0.35">
      <c r="A38" s="296" t="s">
        <v>40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8"/>
      <c r="N38" s="168"/>
      <c r="O38" s="136">
        <f>IF(O36&lt;=10,O36,"EXCEDE LOS 10 PUNTOS PERMITIDOS")</f>
        <v>6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90" t="s">
        <v>23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2"/>
      <c r="N41" s="45"/>
      <c r="O41" s="46">
        <f>IF((O23+O28+O33+O38)&lt;=30,(O23+O28+O33+O38),"ERROR EXCEDE LOS 30 PUNTOS")</f>
        <v>20.97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3" t="s">
        <v>42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5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71" t="s">
        <v>43</v>
      </c>
      <c r="B58" s="272"/>
      <c r="C58" s="272"/>
      <c r="D58" s="272"/>
      <c r="E58" s="272"/>
      <c r="F58" s="274"/>
      <c r="G58" s="274"/>
      <c r="H58" s="275"/>
      <c r="I58" s="50" t="s">
        <v>44</v>
      </c>
      <c r="J58" s="51" t="s">
        <v>45</v>
      </c>
      <c r="K58" s="171" t="s">
        <v>46</v>
      </c>
      <c r="L58" s="53" t="s">
        <v>47</v>
      </c>
      <c r="M58" s="172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76" t="s">
        <v>49</v>
      </c>
      <c r="C59" s="276"/>
      <c r="D59" s="276"/>
      <c r="E59" s="276"/>
      <c r="F59" s="243"/>
      <c r="G59" s="243"/>
      <c r="H59" s="243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44" t="s">
        <v>51</v>
      </c>
      <c r="C60" s="277"/>
      <c r="D60" s="277"/>
      <c r="E60" s="277"/>
      <c r="F60" s="245"/>
      <c r="G60" s="245"/>
      <c r="H60" s="245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77" t="s">
        <v>52</v>
      </c>
      <c r="C61" s="277"/>
      <c r="D61" s="277"/>
      <c r="E61" s="277"/>
      <c r="F61" s="245"/>
      <c r="G61" s="245"/>
      <c r="H61" s="245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77" t="s">
        <v>54</v>
      </c>
      <c r="C62" s="277"/>
      <c r="D62" s="277"/>
      <c r="E62" s="277"/>
      <c r="F62" s="245"/>
      <c r="G62" s="245"/>
      <c r="H62" s="245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77" t="s">
        <v>55</v>
      </c>
      <c r="C63" s="277"/>
      <c r="D63" s="277"/>
      <c r="E63" s="277"/>
      <c r="F63" s="245"/>
      <c r="G63" s="245"/>
      <c r="H63" s="245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77" t="s">
        <v>56</v>
      </c>
      <c r="C64" s="277"/>
      <c r="D64" s="277"/>
      <c r="E64" s="277"/>
      <c r="F64" s="245"/>
      <c r="G64" s="245"/>
      <c r="H64" s="245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8" t="s">
        <v>58</v>
      </c>
      <c r="C65" s="278"/>
      <c r="D65" s="278"/>
      <c r="E65" s="278"/>
      <c r="F65" s="247"/>
      <c r="G65" s="247"/>
      <c r="H65" s="247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9" t="s">
        <v>59</v>
      </c>
      <c r="B66" s="280"/>
      <c r="C66" s="280"/>
      <c r="D66" s="280"/>
      <c r="E66" s="280"/>
      <c r="F66" s="280"/>
      <c r="G66" s="280"/>
      <c r="H66" s="280"/>
      <c r="I66" s="281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82" t="s">
        <v>60</v>
      </c>
      <c r="B67" s="283"/>
      <c r="C67" s="283"/>
      <c r="D67" s="283"/>
      <c r="E67" s="283"/>
      <c r="F67" s="283"/>
      <c r="G67" s="283"/>
      <c r="H67" s="283"/>
      <c r="I67" s="283"/>
      <c r="J67" s="284"/>
      <c r="K67" s="284"/>
      <c r="L67" s="285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71" t="s">
        <v>61</v>
      </c>
      <c r="B69" s="272"/>
      <c r="C69" s="272"/>
      <c r="D69" s="272"/>
      <c r="E69" s="272"/>
      <c r="F69" s="272"/>
      <c r="G69" s="272"/>
      <c r="H69" s="273"/>
      <c r="I69" s="75" t="s">
        <v>44</v>
      </c>
      <c r="J69" s="51" t="s">
        <v>45</v>
      </c>
      <c r="K69" s="171" t="s">
        <v>46</v>
      </c>
      <c r="L69" s="53" t="s">
        <v>47</v>
      </c>
      <c r="M69" s="172"/>
      <c r="N69" s="6"/>
      <c r="O69" s="54" t="s">
        <v>48</v>
      </c>
    </row>
    <row r="70" spans="1:15" ht="16.8" thickTop="1" thickBot="1" x14ac:dyDescent="0.35">
      <c r="A70" s="55">
        <v>1</v>
      </c>
      <c r="B70" s="242" t="s">
        <v>62</v>
      </c>
      <c r="C70" s="242"/>
      <c r="D70" s="242"/>
      <c r="E70" s="242"/>
      <c r="F70" s="243"/>
      <c r="G70" s="243"/>
      <c r="H70" s="243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44" t="s">
        <v>64</v>
      </c>
      <c r="C71" s="244"/>
      <c r="D71" s="244"/>
      <c r="E71" s="244"/>
      <c r="F71" s="245"/>
      <c r="G71" s="245"/>
      <c r="H71" s="245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46" t="s">
        <v>65</v>
      </c>
      <c r="C72" s="246"/>
      <c r="D72" s="246"/>
      <c r="E72" s="246"/>
      <c r="F72" s="247"/>
      <c r="G72" s="247"/>
      <c r="H72" s="247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8" t="s">
        <v>66</v>
      </c>
      <c r="C73" s="249"/>
      <c r="D73" s="249"/>
      <c r="E73" s="249"/>
      <c r="F73" s="249"/>
      <c r="G73" s="249"/>
      <c r="H73" s="249"/>
      <c r="I73" s="250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51" t="s">
        <v>67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3"/>
      <c r="M74" s="79"/>
      <c r="N74" s="42"/>
      <c r="O74" s="74">
        <f>O73/3</f>
        <v>0</v>
      </c>
    </row>
    <row r="75" spans="1:15" ht="18.600000000000001" thickTop="1" thickBot="1" x14ac:dyDescent="0.35">
      <c r="A75" s="254"/>
      <c r="B75" s="255"/>
      <c r="C75" s="255"/>
      <c r="D75" s="255"/>
      <c r="E75" s="255"/>
      <c r="F75" s="255"/>
      <c r="G75" s="255"/>
      <c r="H75" s="255"/>
      <c r="I75" s="255"/>
      <c r="J75" s="255"/>
      <c r="K75" s="256"/>
      <c r="L75" s="256"/>
      <c r="M75" s="79"/>
      <c r="N75" s="42"/>
      <c r="O75" s="173"/>
    </row>
    <row r="76" spans="1:15" ht="27" thickBot="1" x14ac:dyDescent="0.35">
      <c r="A76" s="257" t="s">
        <v>68</v>
      </c>
      <c r="B76" s="258"/>
      <c r="C76" s="258"/>
      <c r="D76" s="258"/>
      <c r="E76" s="258"/>
      <c r="F76" s="258"/>
      <c r="G76" s="258"/>
      <c r="H76" s="259"/>
      <c r="I76" s="90" t="s">
        <v>44</v>
      </c>
      <c r="J76" s="54" t="s">
        <v>45</v>
      </c>
      <c r="K76" s="172"/>
      <c r="L76" s="172"/>
      <c r="M76" s="79"/>
      <c r="N76" s="42"/>
      <c r="O76" s="91" t="s">
        <v>48</v>
      </c>
    </row>
    <row r="77" spans="1:15" ht="16.2" thickBot="1" x14ac:dyDescent="0.35">
      <c r="A77" s="92">
        <v>1</v>
      </c>
      <c r="B77" s="260" t="s">
        <v>69</v>
      </c>
      <c r="C77" s="260"/>
      <c r="D77" s="260"/>
      <c r="E77" s="260"/>
      <c r="F77" s="261"/>
      <c r="G77" s="262"/>
      <c r="H77" s="263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44" t="s">
        <v>70</v>
      </c>
      <c r="C78" s="244"/>
      <c r="D78" s="244"/>
      <c r="E78" s="244"/>
      <c r="F78" s="245"/>
      <c r="G78" s="264"/>
      <c r="H78" s="265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46" t="s">
        <v>71</v>
      </c>
      <c r="C79" s="246"/>
      <c r="D79" s="246"/>
      <c r="E79" s="246"/>
      <c r="F79" s="247"/>
      <c r="G79" s="266"/>
      <c r="H79" s="267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68" t="s">
        <v>72</v>
      </c>
      <c r="B80" s="269"/>
      <c r="C80" s="269"/>
      <c r="D80" s="269"/>
      <c r="E80" s="269"/>
      <c r="F80" s="269"/>
      <c r="G80" s="269"/>
      <c r="H80" s="269"/>
      <c r="I80" s="270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39" t="s">
        <v>73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1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2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3" t="s">
        <v>74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5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16" t="s">
        <v>75</v>
      </c>
      <c r="B86" s="217"/>
      <c r="C86" s="217"/>
      <c r="D86" s="217"/>
      <c r="E86" s="217"/>
      <c r="F86" s="218"/>
      <c r="G86" s="218"/>
      <c r="H86" s="219"/>
      <c r="I86" s="90" t="s">
        <v>44</v>
      </c>
      <c r="J86" s="172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20" t="s">
        <v>76</v>
      </c>
      <c r="C87" s="221"/>
      <c r="D87" s="221"/>
      <c r="E87" s="221"/>
      <c r="F87" s="222"/>
      <c r="G87" s="222"/>
      <c r="H87" s="223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24" t="s">
        <v>78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6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27" t="s">
        <v>79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9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30" t="s">
        <v>23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2"/>
      <c r="L93" s="108"/>
      <c r="M93" s="108"/>
      <c r="N93" s="109"/>
      <c r="O93" s="110">
        <f>O41</f>
        <v>20.97</v>
      </c>
    </row>
    <row r="94" spans="1:15" ht="17.399999999999999" x14ac:dyDescent="0.3">
      <c r="A94" s="233" t="s">
        <v>80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5"/>
      <c r="L94" s="108"/>
      <c r="M94" s="108"/>
      <c r="N94" s="109"/>
      <c r="O94" s="111">
        <f>O67</f>
        <v>0</v>
      </c>
    </row>
    <row r="95" spans="1:15" ht="17.399999999999999" x14ac:dyDescent="0.3">
      <c r="A95" s="233" t="s">
        <v>81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5"/>
      <c r="L95" s="108"/>
      <c r="M95" s="108"/>
      <c r="N95" s="109"/>
      <c r="O95" s="112">
        <f>O74</f>
        <v>0</v>
      </c>
    </row>
    <row r="96" spans="1:15" ht="17.399999999999999" x14ac:dyDescent="0.3">
      <c r="A96" s="233" t="s">
        <v>82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5"/>
      <c r="L96" s="108"/>
      <c r="M96" s="108"/>
      <c r="N96" s="109"/>
      <c r="O96" s="113">
        <f>O81</f>
        <v>0</v>
      </c>
    </row>
    <row r="97" spans="1:15" ht="18" thickBot="1" x14ac:dyDescent="0.35">
      <c r="A97" s="236" t="s">
        <v>83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8"/>
      <c r="L97" s="108"/>
      <c r="M97" s="108"/>
      <c r="N97" s="109"/>
      <c r="O97" s="113">
        <f>O87</f>
        <v>0</v>
      </c>
    </row>
    <row r="98" spans="1:15" ht="24" thickTop="1" thickBot="1" x14ac:dyDescent="0.35">
      <c r="A98" s="208" t="s">
        <v>84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10"/>
      <c r="L98" s="114"/>
      <c r="M98" s="115"/>
      <c r="N98" s="116"/>
      <c r="O98" s="117">
        <f>SUM(O93:O97)</f>
        <v>20.97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wHTbhVnDbad43i2HOaVKmpGc0n2gnCkGlXIeDe2MpCp78aGSVEbsPo53lU7UJHGTUKCPKdEt3AC0tf+iveMLIg==" saltValue="rvy5G7GQqZPO/JteGy+/Pw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25" zoomScaleNormal="100" workbookViewId="0">
      <selection activeCell="O37" sqref="O37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44140625" style="5"/>
    <col min="9" max="9" width="13.44140625" style="5" customWidth="1"/>
    <col min="10" max="10" width="13.33203125" style="5" customWidth="1"/>
    <col min="11" max="12" width="12.44140625" style="5" customWidth="1"/>
    <col min="13" max="13" width="6.109375" style="5" customWidth="1"/>
    <col min="14" max="14" width="5.5546875" style="5" customWidth="1"/>
    <col min="15" max="15" width="14.5546875" style="5" customWidth="1"/>
    <col min="16" max="16" width="11.44140625" style="5"/>
    <col min="17" max="17" width="11.88671875" style="5" bestFit="1" customWidth="1"/>
    <col min="18" max="257" width="11.4414062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4414062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44140625" style="5"/>
    <col min="270" max="270" width="5.5546875" style="5" customWidth="1"/>
    <col min="271" max="271" width="14.109375" style="5" customWidth="1"/>
    <col min="272" max="513" width="11.4414062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4414062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44140625" style="5"/>
    <col min="526" max="526" width="5.5546875" style="5" customWidth="1"/>
    <col min="527" max="527" width="14.109375" style="5" customWidth="1"/>
    <col min="528" max="769" width="11.4414062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4414062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44140625" style="5"/>
    <col min="782" max="782" width="5.5546875" style="5" customWidth="1"/>
    <col min="783" max="783" width="14.109375" style="5" customWidth="1"/>
    <col min="784" max="1025" width="11.4414062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4414062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44140625" style="5"/>
    <col min="1038" max="1038" width="5.5546875" style="5" customWidth="1"/>
    <col min="1039" max="1039" width="14.109375" style="5" customWidth="1"/>
    <col min="1040" max="1281" width="11.4414062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4414062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44140625" style="5"/>
    <col min="1294" max="1294" width="5.5546875" style="5" customWidth="1"/>
    <col min="1295" max="1295" width="14.109375" style="5" customWidth="1"/>
    <col min="1296" max="1537" width="11.4414062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4414062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44140625" style="5"/>
    <col min="1550" max="1550" width="5.5546875" style="5" customWidth="1"/>
    <col min="1551" max="1551" width="14.109375" style="5" customWidth="1"/>
    <col min="1552" max="1793" width="11.4414062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4414062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44140625" style="5"/>
    <col min="1806" max="1806" width="5.5546875" style="5" customWidth="1"/>
    <col min="1807" max="1807" width="14.109375" style="5" customWidth="1"/>
    <col min="1808" max="2049" width="11.4414062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4414062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44140625" style="5"/>
    <col min="2062" max="2062" width="5.5546875" style="5" customWidth="1"/>
    <col min="2063" max="2063" width="14.109375" style="5" customWidth="1"/>
    <col min="2064" max="2305" width="11.4414062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4414062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44140625" style="5"/>
    <col min="2318" max="2318" width="5.5546875" style="5" customWidth="1"/>
    <col min="2319" max="2319" width="14.109375" style="5" customWidth="1"/>
    <col min="2320" max="2561" width="11.4414062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4414062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44140625" style="5"/>
    <col min="2574" max="2574" width="5.5546875" style="5" customWidth="1"/>
    <col min="2575" max="2575" width="14.109375" style="5" customWidth="1"/>
    <col min="2576" max="2817" width="11.4414062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4414062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44140625" style="5"/>
    <col min="2830" max="2830" width="5.5546875" style="5" customWidth="1"/>
    <col min="2831" max="2831" width="14.109375" style="5" customWidth="1"/>
    <col min="2832" max="3073" width="11.4414062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4414062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44140625" style="5"/>
    <col min="3086" max="3086" width="5.5546875" style="5" customWidth="1"/>
    <col min="3087" max="3087" width="14.109375" style="5" customWidth="1"/>
    <col min="3088" max="3329" width="11.4414062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4414062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44140625" style="5"/>
    <col min="3342" max="3342" width="5.5546875" style="5" customWidth="1"/>
    <col min="3343" max="3343" width="14.109375" style="5" customWidth="1"/>
    <col min="3344" max="3585" width="11.4414062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4414062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44140625" style="5"/>
    <col min="3598" max="3598" width="5.5546875" style="5" customWidth="1"/>
    <col min="3599" max="3599" width="14.109375" style="5" customWidth="1"/>
    <col min="3600" max="3841" width="11.4414062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4414062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44140625" style="5"/>
    <col min="3854" max="3854" width="5.5546875" style="5" customWidth="1"/>
    <col min="3855" max="3855" width="14.109375" style="5" customWidth="1"/>
    <col min="3856" max="4097" width="11.4414062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4414062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44140625" style="5"/>
    <col min="4110" max="4110" width="5.5546875" style="5" customWidth="1"/>
    <col min="4111" max="4111" width="14.109375" style="5" customWidth="1"/>
    <col min="4112" max="4353" width="11.4414062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4414062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44140625" style="5"/>
    <col min="4366" max="4366" width="5.5546875" style="5" customWidth="1"/>
    <col min="4367" max="4367" width="14.109375" style="5" customWidth="1"/>
    <col min="4368" max="4609" width="11.4414062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4414062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44140625" style="5"/>
    <col min="4622" max="4622" width="5.5546875" style="5" customWidth="1"/>
    <col min="4623" max="4623" width="14.109375" style="5" customWidth="1"/>
    <col min="4624" max="4865" width="11.4414062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4414062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44140625" style="5"/>
    <col min="4878" max="4878" width="5.5546875" style="5" customWidth="1"/>
    <col min="4879" max="4879" width="14.109375" style="5" customWidth="1"/>
    <col min="4880" max="5121" width="11.4414062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4414062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44140625" style="5"/>
    <col min="5134" max="5134" width="5.5546875" style="5" customWidth="1"/>
    <col min="5135" max="5135" width="14.109375" style="5" customWidth="1"/>
    <col min="5136" max="5377" width="11.4414062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4414062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44140625" style="5"/>
    <col min="5390" max="5390" width="5.5546875" style="5" customWidth="1"/>
    <col min="5391" max="5391" width="14.109375" style="5" customWidth="1"/>
    <col min="5392" max="5633" width="11.4414062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4414062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44140625" style="5"/>
    <col min="5646" max="5646" width="5.5546875" style="5" customWidth="1"/>
    <col min="5647" max="5647" width="14.109375" style="5" customWidth="1"/>
    <col min="5648" max="5889" width="11.4414062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4414062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44140625" style="5"/>
    <col min="5902" max="5902" width="5.5546875" style="5" customWidth="1"/>
    <col min="5903" max="5903" width="14.109375" style="5" customWidth="1"/>
    <col min="5904" max="6145" width="11.4414062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4414062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44140625" style="5"/>
    <col min="6158" max="6158" width="5.5546875" style="5" customWidth="1"/>
    <col min="6159" max="6159" width="14.109375" style="5" customWidth="1"/>
    <col min="6160" max="6401" width="11.4414062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4414062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44140625" style="5"/>
    <col min="6414" max="6414" width="5.5546875" style="5" customWidth="1"/>
    <col min="6415" max="6415" width="14.109375" style="5" customWidth="1"/>
    <col min="6416" max="6657" width="11.4414062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4414062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44140625" style="5"/>
    <col min="6670" max="6670" width="5.5546875" style="5" customWidth="1"/>
    <col min="6671" max="6671" width="14.109375" style="5" customWidth="1"/>
    <col min="6672" max="6913" width="11.4414062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4414062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44140625" style="5"/>
    <col min="6926" max="6926" width="5.5546875" style="5" customWidth="1"/>
    <col min="6927" max="6927" width="14.109375" style="5" customWidth="1"/>
    <col min="6928" max="7169" width="11.4414062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4414062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44140625" style="5"/>
    <col min="7182" max="7182" width="5.5546875" style="5" customWidth="1"/>
    <col min="7183" max="7183" width="14.109375" style="5" customWidth="1"/>
    <col min="7184" max="7425" width="11.4414062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4414062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44140625" style="5"/>
    <col min="7438" max="7438" width="5.5546875" style="5" customWidth="1"/>
    <col min="7439" max="7439" width="14.109375" style="5" customWidth="1"/>
    <col min="7440" max="7681" width="11.4414062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4414062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44140625" style="5"/>
    <col min="7694" max="7694" width="5.5546875" style="5" customWidth="1"/>
    <col min="7695" max="7695" width="14.109375" style="5" customWidth="1"/>
    <col min="7696" max="7937" width="11.4414062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4414062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44140625" style="5"/>
    <col min="7950" max="7950" width="5.5546875" style="5" customWidth="1"/>
    <col min="7951" max="7951" width="14.109375" style="5" customWidth="1"/>
    <col min="7952" max="8193" width="11.4414062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4414062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44140625" style="5"/>
    <col min="8206" max="8206" width="5.5546875" style="5" customWidth="1"/>
    <col min="8207" max="8207" width="14.109375" style="5" customWidth="1"/>
    <col min="8208" max="8449" width="11.4414062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4414062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44140625" style="5"/>
    <col min="8462" max="8462" width="5.5546875" style="5" customWidth="1"/>
    <col min="8463" max="8463" width="14.109375" style="5" customWidth="1"/>
    <col min="8464" max="8705" width="11.4414062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4414062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44140625" style="5"/>
    <col min="8718" max="8718" width="5.5546875" style="5" customWidth="1"/>
    <col min="8719" max="8719" width="14.109375" style="5" customWidth="1"/>
    <col min="8720" max="8961" width="11.4414062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4414062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44140625" style="5"/>
    <col min="8974" max="8974" width="5.5546875" style="5" customWidth="1"/>
    <col min="8975" max="8975" width="14.109375" style="5" customWidth="1"/>
    <col min="8976" max="9217" width="11.4414062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4414062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44140625" style="5"/>
    <col min="9230" max="9230" width="5.5546875" style="5" customWidth="1"/>
    <col min="9231" max="9231" width="14.109375" style="5" customWidth="1"/>
    <col min="9232" max="9473" width="11.4414062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4414062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44140625" style="5"/>
    <col min="9486" max="9486" width="5.5546875" style="5" customWidth="1"/>
    <col min="9487" max="9487" width="14.109375" style="5" customWidth="1"/>
    <col min="9488" max="9729" width="11.4414062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4414062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44140625" style="5"/>
    <col min="9742" max="9742" width="5.5546875" style="5" customWidth="1"/>
    <col min="9743" max="9743" width="14.109375" style="5" customWidth="1"/>
    <col min="9744" max="9985" width="11.4414062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4414062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44140625" style="5"/>
    <col min="9998" max="9998" width="5.5546875" style="5" customWidth="1"/>
    <col min="9999" max="9999" width="14.109375" style="5" customWidth="1"/>
    <col min="10000" max="10241" width="11.4414062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4414062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44140625" style="5"/>
    <col min="10254" max="10254" width="5.5546875" style="5" customWidth="1"/>
    <col min="10255" max="10255" width="14.109375" style="5" customWidth="1"/>
    <col min="10256" max="10497" width="11.4414062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4414062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44140625" style="5"/>
    <col min="10510" max="10510" width="5.5546875" style="5" customWidth="1"/>
    <col min="10511" max="10511" width="14.109375" style="5" customWidth="1"/>
    <col min="10512" max="10753" width="11.4414062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4414062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44140625" style="5"/>
    <col min="10766" max="10766" width="5.5546875" style="5" customWidth="1"/>
    <col min="10767" max="10767" width="14.109375" style="5" customWidth="1"/>
    <col min="10768" max="11009" width="11.4414062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4414062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44140625" style="5"/>
    <col min="11022" max="11022" width="5.5546875" style="5" customWidth="1"/>
    <col min="11023" max="11023" width="14.109375" style="5" customWidth="1"/>
    <col min="11024" max="11265" width="11.4414062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4414062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44140625" style="5"/>
    <col min="11278" max="11278" width="5.5546875" style="5" customWidth="1"/>
    <col min="11279" max="11279" width="14.109375" style="5" customWidth="1"/>
    <col min="11280" max="11521" width="11.4414062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4414062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44140625" style="5"/>
    <col min="11534" max="11534" width="5.5546875" style="5" customWidth="1"/>
    <col min="11535" max="11535" width="14.109375" style="5" customWidth="1"/>
    <col min="11536" max="11777" width="11.4414062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4414062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44140625" style="5"/>
    <col min="11790" max="11790" width="5.5546875" style="5" customWidth="1"/>
    <col min="11791" max="11791" width="14.109375" style="5" customWidth="1"/>
    <col min="11792" max="12033" width="11.4414062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4414062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44140625" style="5"/>
    <col min="12046" max="12046" width="5.5546875" style="5" customWidth="1"/>
    <col min="12047" max="12047" width="14.109375" style="5" customWidth="1"/>
    <col min="12048" max="12289" width="11.4414062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4414062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44140625" style="5"/>
    <col min="12302" max="12302" width="5.5546875" style="5" customWidth="1"/>
    <col min="12303" max="12303" width="14.109375" style="5" customWidth="1"/>
    <col min="12304" max="12545" width="11.4414062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4414062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44140625" style="5"/>
    <col min="12558" max="12558" width="5.5546875" style="5" customWidth="1"/>
    <col min="12559" max="12559" width="14.109375" style="5" customWidth="1"/>
    <col min="12560" max="12801" width="11.4414062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4414062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44140625" style="5"/>
    <col min="12814" max="12814" width="5.5546875" style="5" customWidth="1"/>
    <col min="12815" max="12815" width="14.109375" style="5" customWidth="1"/>
    <col min="12816" max="13057" width="11.4414062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4414062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44140625" style="5"/>
    <col min="13070" max="13070" width="5.5546875" style="5" customWidth="1"/>
    <col min="13071" max="13071" width="14.109375" style="5" customWidth="1"/>
    <col min="13072" max="13313" width="11.4414062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4414062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44140625" style="5"/>
    <col min="13326" max="13326" width="5.5546875" style="5" customWidth="1"/>
    <col min="13327" max="13327" width="14.109375" style="5" customWidth="1"/>
    <col min="13328" max="13569" width="11.4414062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4414062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44140625" style="5"/>
    <col min="13582" max="13582" width="5.5546875" style="5" customWidth="1"/>
    <col min="13583" max="13583" width="14.109375" style="5" customWidth="1"/>
    <col min="13584" max="13825" width="11.4414062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4414062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44140625" style="5"/>
    <col min="13838" max="13838" width="5.5546875" style="5" customWidth="1"/>
    <col min="13839" max="13839" width="14.109375" style="5" customWidth="1"/>
    <col min="13840" max="14081" width="11.4414062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4414062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44140625" style="5"/>
    <col min="14094" max="14094" width="5.5546875" style="5" customWidth="1"/>
    <col min="14095" max="14095" width="14.109375" style="5" customWidth="1"/>
    <col min="14096" max="14337" width="11.4414062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4414062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44140625" style="5"/>
    <col min="14350" max="14350" width="5.5546875" style="5" customWidth="1"/>
    <col min="14351" max="14351" width="14.109375" style="5" customWidth="1"/>
    <col min="14352" max="14593" width="11.4414062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4414062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44140625" style="5"/>
    <col min="14606" max="14606" width="5.5546875" style="5" customWidth="1"/>
    <col min="14607" max="14607" width="14.109375" style="5" customWidth="1"/>
    <col min="14608" max="14849" width="11.4414062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4414062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44140625" style="5"/>
    <col min="14862" max="14862" width="5.5546875" style="5" customWidth="1"/>
    <col min="14863" max="14863" width="14.109375" style="5" customWidth="1"/>
    <col min="14864" max="15105" width="11.4414062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4414062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44140625" style="5"/>
    <col min="15118" max="15118" width="5.5546875" style="5" customWidth="1"/>
    <col min="15119" max="15119" width="14.109375" style="5" customWidth="1"/>
    <col min="15120" max="15361" width="11.4414062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4414062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44140625" style="5"/>
    <col min="15374" max="15374" width="5.5546875" style="5" customWidth="1"/>
    <col min="15375" max="15375" width="14.109375" style="5" customWidth="1"/>
    <col min="15376" max="15617" width="11.4414062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4414062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44140625" style="5"/>
    <col min="15630" max="15630" width="5.5546875" style="5" customWidth="1"/>
    <col min="15631" max="15631" width="14.109375" style="5" customWidth="1"/>
    <col min="15632" max="15873" width="11.4414062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4414062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44140625" style="5"/>
    <col min="15886" max="15886" width="5.5546875" style="5" customWidth="1"/>
    <col min="15887" max="15887" width="14.109375" style="5" customWidth="1"/>
    <col min="15888" max="16129" width="11.4414062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4414062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44140625" style="5"/>
    <col min="16142" max="16142" width="5.5546875" style="5" customWidth="1"/>
    <col min="16143" max="16143" width="14.109375" style="5" customWidth="1"/>
    <col min="16144" max="16384" width="11.44140625" style="5"/>
  </cols>
  <sheetData>
    <row r="1" spans="1:17" ht="21.75" customHeight="1" thickBot="1" x14ac:dyDescent="0.35">
      <c r="A1" s="333"/>
      <c r="B1" s="334"/>
      <c r="C1" s="334"/>
      <c r="D1" s="334"/>
      <c r="E1" s="335"/>
      <c r="F1" s="342" t="s">
        <v>9</v>
      </c>
      <c r="G1" s="342"/>
      <c r="H1" s="342"/>
      <c r="I1" s="342"/>
      <c r="J1" s="342"/>
      <c r="K1" s="342"/>
      <c r="L1" s="342"/>
      <c r="M1" s="342"/>
      <c r="N1" s="342"/>
      <c r="O1" s="343"/>
    </row>
    <row r="2" spans="1:17" ht="45" customHeight="1" thickBot="1" x14ac:dyDescent="0.35">
      <c r="A2" s="336"/>
      <c r="B2" s="337"/>
      <c r="C2" s="337"/>
      <c r="D2" s="337"/>
      <c r="E2" s="338"/>
      <c r="F2" s="342" t="s">
        <v>10</v>
      </c>
      <c r="G2" s="342"/>
      <c r="H2" s="342"/>
      <c r="I2" s="342"/>
      <c r="J2" s="342"/>
      <c r="K2" s="342"/>
      <c r="L2" s="342"/>
      <c r="M2" s="342"/>
      <c r="N2" s="342"/>
      <c r="O2" s="343"/>
      <c r="Q2" s="137" t="str">
        <f ca="1">MID(CELL("nombrearchivo",'ROJAS SILVA SCARLETTE NATASSJA'!E10),FIND("]", CELL("nombrearchivo",'ROJAS SILVA SCARLETTE NATASSJA'!E10),1)+1,LEN(CELL("nombrearchivo",'ROJAS SILVA SCARLETTE NATASSJA'!E10))-FIND("]",CELL("nombrearchivo",'ROJAS SILVA SCARLETTE NATASSJA'!E10),1))</f>
        <v>ROJAS SILVA SCARLETTE NATASSJA</v>
      </c>
    </row>
    <row r="3" spans="1:17" ht="19.5" customHeight="1" thickBot="1" x14ac:dyDescent="0.35">
      <c r="A3" s="339"/>
      <c r="B3" s="340"/>
      <c r="C3" s="340"/>
      <c r="D3" s="340"/>
      <c r="E3" s="341"/>
      <c r="F3" s="342" t="s">
        <v>95</v>
      </c>
      <c r="G3" s="342"/>
      <c r="H3" s="342"/>
      <c r="I3" s="342"/>
      <c r="J3" s="342"/>
      <c r="K3" s="342"/>
      <c r="L3" s="342"/>
      <c r="M3" s="342"/>
      <c r="N3" s="342"/>
      <c r="O3" s="343"/>
      <c r="Q3" s="137"/>
    </row>
    <row r="4" spans="1:17" ht="15.6" x14ac:dyDescent="0.3">
      <c r="A4" s="344" t="s">
        <v>11</v>
      </c>
      <c r="B4" s="345"/>
      <c r="C4" s="345"/>
      <c r="D4" s="345"/>
      <c r="E4" s="346" t="str">
        <f>'CHA-P-09-7'!AC$2</f>
        <v>PLANTA</v>
      </c>
      <c r="F4" s="346"/>
      <c r="G4" s="346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313" t="s">
        <v>12</v>
      </c>
      <c r="B5" s="314"/>
      <c r="C5" s="314"/>
      <c r="D5" s="314"/>
      <c r="E5" s="315" t="str">
        <f>'CHA-P-09-7'!A$2</f>
        <v>CHA -P -09-7</v>
      </c>
      <c r="F5" s="315"/>
      <c r="G5" s="315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13" t="s">
        <v>13</v>
      </c>
      <c r="B6" s="314"/>
      <c r="C6" s="314"/>
      <c r="D6" s="314"/>
      <c r="E6" s="6" t="str">
        <f>'CHA-P-09-7'!A$1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3" t="s">
        <v>14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</row>
    <row r="9" spans="1:17" ht="15" customHeight="1" x14ac:dyDescent="0.3">
      <c r="A9" s="316" t="s">
        <v>15</v>
      </c>
      <c r="B9" s="317"/>
      <c r="C9" s="320" t="s">
        <v>16</v>
      </c>
      <c r="D9" s="13"/>
      <c r="E9" s="322" t="s">
        <v>17</v>
      </c>
      <c r="F9" s="323"/>
      <c r="G9" s="322" t="s">
        <v>18</v>
      </c>
      <c r="H9" s="323"/>
      <c r="I9" s="325" t="s">
        <v>19</v>
      </c>
      <c r="J9" s="325" t="s">
        <v>20</v>
      </c>
      <c r="K9" s="325" t="s">
        <v>21</v>
      </c>
      <c r="L9" s="327" t="s">
        <v>22</v>
      </c>
      <c r="M9" s="329"/>
      <c r="N9" s="329"/>
      <c r="O9" s="331" t="s">
        <v>23</v>
      </c>
    </row>
    <row r="10" spans="1:17" ht="31.5" customHeight="1" thickBot="1" x14ac:dyDescent="0.35">
      <c r="A10" s="318"/>
      <c r="B10" s="319"/>
      <c r="C10" s="321"/>
      <c r="D10" s="15"/>
      <c r="E10" s="321"/>
      <c r="F10" s="324"/>
      <c r="G10" s="321"/>
      <c r="H10" s="324"/>
      <c r="I10" s="326"/>
      <c r="J10" s="326"/>
      <c r="K10" s="326"/>
      <c r="L10" s="328"/>
      <c r="M10" s="330"/>
      <c r="N10" s="330"/>
      <c r="O10" s="332"/>
    </row>
    <row r="11" spans="1:17" ht="44.25" customHeight="1" thickBot="1" x14ac:dyDescent="0.35">
      <c r="A11" s="286" t="s">
        <v>208</v>
      </c>
      <c r="B11" s="287"/>
      <c r="C11" s="16">
        <f>O15</f>
        <v>4</v>
      </c>
      <c r="D11" s="17"/>
      <c r="E11" s="288">
        <f>O17</f>
        <v>0</v>
      </c>
      <c r="F11" s="289"/>
      <c r="G11" s="288">
        <f>O19</f>
        <v>3</v>
      </c>
      <c r="H11" s="289"/>
      <c r="I11" s="18">
        <f>O21</f>
        <v>1</v>
      </c>
      <c r="J11" s="18">
        <f>O28</f>
        <v>2.4700000000000002</v>
      </c>
      <c r="K11" s="18">
        <f>O33</f>
        <v>2.79</v>
      </c>
      <c r="L11" s="19">
        <f>O38</f>
        <v>0.5</v>
      </c>
      <c r="M11" s="20"/>
      <c r="N11" s="20"/>
      <c r="O11" s="21">
        <f>IF( SUM(C11:K11)&lt;=30,SUM(C11:K11),"EXCEDE LOS 30 PUNTOS")</f>
        <v>13.260000000000002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04" t="s">
        <v>24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24" t="s">
        <v>25</v>
      </c>
    </row>
    <row r="14" spans="1:17" ht="23.4" thickBot="1" x14ac:dyDescent="0.35">
      <c r="A14" s="299" t="s">
        <v>26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1"/>
      <c r="N14" s="6"/>
      <c r="O14" s="23"/>
    </row>
    <row r="15" spans="1:17" ht="31.5" customHeight="1" thickBot="1" x14ac:dyDescent="0.35">
      <c r="A15" s="248" t="s">
        <v>27</v>
      </c>
      <c r="B15" s="250"/>
      <c r="C15" s="25"/>
      <c r="D15" s="293" t="s">
        <v>109</v>
      </c>
      <c r="E15" s="294"/>
      <c r="F15" s="294"/>
      <c r="G15" s="294"/>
      <c r="H15" s="294"/>
      <c r="I15" s="294"/>
      <c r="J15" s="294"/>
      <c r="K15" s="294"/>
      <c r="L15" s="294"/>
      <c r="M15" s="295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02" t="s">
        <v>28</v>
      </c>
      <c r="B17" s="303"/>
      <c r="C17" s="6"/>
      <c r="D17" s="31"/>
      <c r="E17" s="307"/>
      <c r="F17" s="308"/>
      <c r="G17" s="308"/>
      <c r="H17" s="308"/>
      <c r="I17" s="308"/>
      <c r="J17" s="308"/>
      <c r="K17" s="308"/>
      <c r="L17" s="308"/>
      <c r="M17" s="309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02" t="s">
        <v>29</v>
      </c>
      <c r="B19" s="303"/>
      <c r="C19" s="25"/>
      <c r="D19" s="32"/>
      <c r="E19" s="308" t="s">
        <v>110</v>
      </c>
      <c r="F19" s="308"/>
      <c r="G19" s="308"/>
      <c r="H19" s="308"/>
      <c r="I19" s="308"/>
      <c r="J19" s="308"/>
      <c r="K19" s="308"/>
      <c r="L19" s="308"/>
      <c r="M19" s="309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02" t="s">
        <v>30</v>
      </c>
      <c r="B21" s="303"/>
      <c r="C21" s="25"/>
      <c r="D21" s="310" t="s">
        <v>209</v>
      </c>
      <c r="E21" s="311"/>
      <c r="F21" s="311"/>
      <c r="G21" s="311"/>
      <c r="H21" s="311"/>
      <c r="I21" s="311"/>
      <c r="J21" s="311"/>
      <c r="K21" s="311"/>
      <c r="L21" s="311"/>
      <c r="M21" s="312"/>
      <c r="N21" s="26"/>
      <c r="O21" s="27">
        <v>1</v>
      </c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296" t="s">
        <v>31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8"/>
      <c r="N23" s="6"/>
      <c r="O23" s="136">
        <f>IF( SUM(O15:O21)&lt;=10,SUM(O15:O21),"EXCEDE LOS 10 PUNTOS VALIDOS")</f>
        <v>8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99" t="s">
        <v>32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1"/>
      <c r="N25" s="6"/>
      <c r="O25" s="37"/>
    </row>
    <row r="26" spans="1:18" ht="60.6" customHeight="1" thickBot="1" x14ac:dyDescent="0.35">
      <c r="A26" s="248" t="s">
        <v>33</v>
      </c>
      <c r="B26" s="250"/>
      <c r="C26" s="25"/>
      <c r="D26" s="293" t="s">
        <v>210</v>
      </c>
      <c r="E26" s="294"/>
      <c r="F26" s="294"/>
      <c r="G26" s="294"/>
      <c r="H26" s="294"/>
      <c r="I26" s="294"/>
      <c r="J26" s="294"/>
      <c r="K26" s="294"/>
      <c r="L26" s="294"/>
      <c r="M26" s="295"/>
      <c r="N26" s="26"/>
      <c r="O26" s="27">
        <v>2.4700000000000002</v>
      </c>
      <c r="Q26" s="40"/>
      <c r="R26" s="40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296" t="s">
        <v>34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8"/>
      <c r="N28" s="35"/>
      <c r="O28" s="136">
        <f>IF(O26&lt;=5,O26,"EXCEDE LOS 5 PUNTOS PERMITIDOS")</f>
        <v>2.4700000000000002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99" t="s">
        <v>35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1"/>
      <c r="N30" s="42"/>
      <c r="O30" s="37"/>
    </row>
    <row r="31" spans="1:18" ht="57" customHeight="1" thickBot="1" x14ac:dyDescent="0.35">
      <c r="A31" s="248" t="s">
        <v>36</v>
      </c>
      <c r="B31" s="250"/>
      <c r="C31" s="25"/>
      <c r="D31" s="293" t="s">
        <v>211</v>
      </c>
      <c r="E31" s="294"/>
      <c r="F31" s="294"/>
      <c r="G31" s="294"/>
      <c r="H31" s="294"/>
      <c r="I31" s="294"/>
      <c r="J31" s="294"/>
      <c r="K31" s="294"/>
      <c r="L31" s="294"/>
      <c r="M31" s="295"/>
      <c r="N31" s="26"/>
      <c r="O31" s="27">
        <v>2.79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96" t="s">
        <v>37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8"/>
      <c r="N33" s="35"/>
      <c r="O33" s="136">
        <f>IF(O31&lt;=5,O31,"EXCEDE LOS 5 PUNTOS PERMITIDOS")</f>
        <v>2.79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99" t="s">
        <v>38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1"/>
      <c r="N35" s="6"/>
      <c r="O35" s="37"/>
    </row>
    <row r="36" spans="1:15" ht="81.599999999999994" customHeight="1" thickBot="1" x14ac:dyDescent="0.35">
      <c r="A36" s="302" t="s">
        <v>39</v>
      </c>
      <c r="B36" s="303"/>
      <c r="C36" s="25"/>
      <c r="D36" s="293" t="s">
        <v>212</v>
      </c>
      <c r="E36" s="294"/>
      <c r="F36" s="294"/>
      <c r="G36" s="294"/>
      <c r="H36" s="294"/>
      <c r="I36" s="294"/>
      <c r="J36" s="294"/>
      <c r="K36" s="294"/>
      <c r="L36" s="294"/>
      <c r="M36" s="295"/>
      <c r="N36" s="26"/>
      <c r="O36" s="27">
        <v>0.5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296" t="s">
        <v>40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8"/>
      <c r="N38" s="35"/>
      <c r="O38" s="136">
        <f>IF(O36&lt;=10,O36,"EXCEDE LOS 10 PUNTOS PERMITIDOS")</f>
        <v>0.5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90" t="s">
        <v>23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2"/>
      <c r="N41" s="45"/>
      <c r="O41" s="46">
        <f>IF((O23+O28+O33+O38)&lt;=30,(O23+O28+O33+O38),"ERROR EXCEDE LOS 30 PUNTOS")</f>
        <v>13.760000000000002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3" t="s">
        <v>42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5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71" t="s">
        <v>43</v>
      </c>
      <c r="B58" s="272"/>
      <c r="C58" s="272"/>
      <c r="D58" s="272"/>
      <c r="E58" s="272"/>
      <c r="F58" s="274"/>
      <c r="G58" s="274"/>
      <c r="H58" s="275"/>
      <c r="I58" s="50" t="s">
        <v>44</v>
      </c>
      <c r="J58" s="51" t="s">
        <v>45</v>
      </c>
      <c r="K58" s="52" t="s">
        <v>46</v>
      </c>
      <c r="L58" s="53" t="s">
        <v>47</v>
      </c>
      <c r="M58" s="14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76" t="s">
        <v>49</v>
      </c>
      <c r="C59" s="276"/>
      <c r="D59" s="276"/>
      <c r="E59" s="276"/>
      <c r="F59" s="243"/>
      <c r="G59" s="243"/>
      <c r="H59" s="243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44" t="s">
        <v>51</v>
      </c>
      <c r="C60" s="277"/>
      <c r="D60" s="277"/>
      <c r="E60" s="277"/>
      <c r="F60" s="245"/>
      <c r="G60" s="245"/>
      <c r="H60" s="245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77" t="s">
        <v>52</v>
      </c>
      <c r="C61" s="277"/>
      <c r="D61" s="277"/>
      <c r="E61" s="277"/>
      <c r="F61" s="245"/>
      <c r="G61" s="245"/>
      <c r="H61" s="245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77" t="s">
        <v>54</v>
      </c>
      <c r="C62" s="277"/>
      <c r="D62" s="277"/>
      <c r="E62" s="277"/>
      <c r="F62" s="245"/>
      <c r="G62" s="245"/>
      <c r="H62" s="245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77" t="s">
        <v>55</v>
      </c>
      <c r="C63" s="277"/>
      <c r="D63" s="277"/>
      <c r="E63" s="277"/>
      <c r="F63" s="245"/>
      <c r="G63" s="245"/>
      <c r="H63" s="245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77" t="s">
        <v>56</v>
      </c>
      <c r="C64" s="277"/>
      <c r="D64" s="277"/>
      <c r="E64" s="277"/>
      <c r="F64" s="245"/>
      <c r="G64" s="245"/>
      <c r="H64" s="245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8" t="s">
        <v>58</v>
      </c>
      <c r="C65" s="278"/>
      <c r="D65" s="278"/>
      <c r="E65" s="278"/>
      <c r="F65" s="247"/>
      <c r="G65" s="247"/>
      <c r="H65" s="247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9" t="s">
        <v>59</v>
      </c>
      <c r="B66" s="280"/>
      <c r="C66" s="280"/>
      <c r="D66" s="280"/>
      <c r="E66" s="280"/>
      <c r="F66" s="280"/>
      <c r="G66" s="280"/>
      <c r="H66" s="280"/>
      <c r="I66" s="281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82" t="s">
        <v>60</v>
      </c>
      <c r="B67" s="283"/>
      <c r="C67" s="283"/>
      <c r="D67" s="283"/>
      <c r="E67" s="283"/>
      <c r="F67" s="283"/>
      <c r="G67" s="283"/>
      <c r="H67" s="283"/>
      <c r="I67" s="283"/>
      <c r="J67" s="284"/>
      <c r="K67" s="284"/>
      <c r="L67" s="285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71" t="s">
        <v>61</v>
      </c>
      <c r="B69" s="272"/>
      <c r="C69" s="272"/>
      <c r="D69" s="272"/>
      <c r="E69" s="272"/>
      <c r="F69" s="272"/>
      <c r="G69" s="272"/>
      <c r="H69" s="273"/>
      <c r="I69" s="75" t="s">
        <v>44</v>
      </c>
      <c r="J69" s="51" t="s">
        <v>45</v>
      </c>
      <c r="K69" s="52" t="s">
        <v>46</v>
      </c>
      <c r="L69" s="53" t="s">
        <v>47</v>
      </c>
      <c r="M69" s="14"/>
      <c r="N69" s="6"/>
      <c r="O69" s="54" t="s">
        <v>48</v>
      </c>
    </row>
    <row r="70" spans="1:15" ht="16.8" thickTop="1" thickBot="1" x14ac:dyDescent="0.35">
      <c r="A70" s="55">
        <v>1</v>
      </c>
      <c r="B70" s="242" t="s">
        <v>62</v>
      </c>
      <c r="C70" s="242"/>
      <c r="D70" s="242"/>
      <c r="E70" s="242"/>
      <c r="F70" s="243"/>
      <c r="G70" s="243"/>
      <c r="H70" s="243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44" t="s">
        <v>64</v>
      </c>
      <c r="C71" s="244"/>
      <c r="D71" s="244"/>
      <c r="E71" s="244"/>
      <c r="F71" s="245"/>
      <c r="G71" s="245"/>
      <c r="H71" s="245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46" t="s">
        <v>65</v>
      </c>
      <c r="C72" s="246"/>
      <c r="D72" s="246"/>
      <c r="E72" s="246"/>
      <c r="F72" s="247"/>
      <c r="G72" s="247"/>
      <c r="H72" s="247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8" t="s">
        <v>66</v>
      </c>
      <c r="C73" s="249"/>
      <c r="D73" s="249"/>
      <c r="E73" s="249"/>
      <c r="F73" s="249"/>
      <c r="G73" s="249"/>
      <c r="H73" s="249"/>
      <c r="I73" s="250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51" t="s">
        <v>67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3"/>
      <c r="M74" s="79"/>
      <c r="N74" s="42"/>
      <c r="O74" s="74">
        <f>O73/3</f>
        <v>0</v>
      </c>
    </row>
    <row r="75" spans="1:15" ht="18.600000000000001" thickTop="1" thickBot="1" x14ac:dyDescent="0.35">
      <c r="A75" s="254"/>
      <c r="B75" s="255"/>
      <c r="C75" s="255"/>
      <c r="D75" s="255"/>
      <c r="E75" s="255"/>
      <c r="F75" s="255"/>
      <c r="G75" s="255"/>
      <c r="H75" s="255"/>
      <c r="I75" s="255"/>
      <c r="J75" s="255"/>
      <c r="K75" s="256"/>
      <c r="L75" s="256"/>
      <c r="M75" s="79"/>
      <c r="N75" s="42"/>
      <c r="O75" s="89"/>
    </row>
    <row r="76" spans="1:15" ht="27" thickBot="1" x14ac:dyDescent="0.35">
      <c r="A76" s="257" t="s">
        <v>68</v>
      </c>
      <c r="B76" s="258"/>
      <c r="C76" s="258"/>
      <c r="D76" s="258"/>
      <c r="E76" s="258"/>
      <c r="F76" s="258"/>
      <c r="G76" s="258"/>
      <c r="H76" s="259"/>
      <c r="I76" s="90" t="s">
        <v>44</v>
      </c>
      <c r="J76" s="54" t="s">
        <v>45</v>
      </c>
      <c r="K76" s="14"/>
      <c r="L76" s="14"/>
      <c r="M76" s="79"/>
      <c r="N76" s="42"/>
      <c r="O76" s="91" t="s">
        <v>48</v>
      </c>
    </row>
    <row r="77" spans="1:15" ht="16.2" thickBot="1" x14ac:dyDescent="0.35">
      <c r="A77" s="92">
        <v>1</v>
      </c>
      <c r="B77" s="260" t="s">
        <v>69</v>
      </c>
      <c r="C77" s="260"/>
      <c r="D77" s="260"/>
      <c r="E77" s="260"/>
      <c r="F77" s="261"/>
      <c r="G77" s="262"/>
      <c r="H77" s="263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44" t="s">
        <v>70</v>
      </c>
      <c r="C78" s="244"/>
      <c r="D78" s="244"/>
      <c r="E78" s="244"/>
      <c r="F78" s="245"/>
      <c r="G78" s="264"/>
      <c r="H78" s="265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46" t="s">
        <v>71</v>
      </c>
      <c r="C79" s="246"/>
      <c r="D79" s="246"/>
      <c r="E79" s="246"/>
      <c r="F79" s="247"/>
      <c r="G79" s="266"/>
      <c r="H79" s="267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68" t="s">
        <v>72</v>
      </c>
      <c r="B80" s="269"/>
      <c r="C80" s="269"/>
      <c r="D80" s="269"/>
      <c r="E80" s="269"/>
      <c r="F80" s="269"/>
      <c r="G80" s="269"/>
      <c r="H80" s="269"/>
      <c r="I80" s="270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39" t="s">
        <v>73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1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2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3" t="s">
        <v>74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5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16" t="s">
        <v>75</v>
      </c>
      <c r="B86" s="217"/>
      <c r="C86" s="217"/>
      <c r="D86" s="217"/>
      <c r="E86" s="217"/>
      <c r="F86" s="218"/>
      <c r="G86" s="218"/>
      <c r="H86" s="219"/>
      <c r="I86" s="90" t="s">
        <v>44</v>
      </c>
      <c r="J86" s="14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20" t="s">
        <v>76</v>
      </c>
      <c r="C87" s="221"/>
      <c r="D87" s="221"/>
      <c r="E87" s="221"/>
      <c r="F87" s="222"/>
      <c r="G87" s="222"/>
      <c r="H87" s="223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24" t="s">
        <v>78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6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27" t="s">
        <v>79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9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30" t="s">
        <v>23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2"/>
      <c r="L93" s="108"/>
      <c r="M93" s="108"/>
      <c r="N93" s="109"/>
      <c r="O93" s="110">
        <f>O41</f>
        <v>13.760000000000002</v>
      </c>
    </row>
    <row r="94" spans="1:15" ht="17.399999999999999" x14ac:dyDescent="0.3">
      <c r="A94" s="233" t="s">
        <v>80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5"/>
      <c r="L94" s="108"/>
      <c r="M94" s="108"/>
      <c r="N94" s="109"/>
      <c r="O94" s="111">
        <f>O67</f>
        <v>0</v>
      </c>
    </row>
    <row r="95" spans="1:15" ht="17.399999999999999" x14ac:dyDescent="0.3">
      <c r="A95" s="233" t="s">
        <v>81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5"/>
      <c r="L95" s="108"/>
      <c r="M95" s="108"/>
      <c r="N95" s="109"/>
      <c r="O95" s="112">
        <f>O74</f>
        <v>0</v>
      </c>
    </row>
    <row r="96" spans="1:15" ht="17.399999999999999" x14ac:dyDescent="0.3">
      <c r="A96" s="233" t="s">
        <v>82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5"/>
      <c r="L96" s="108"/>
      <c r="M96" s="108"/>
      <c r="N96" s="109"/>
      <c r="O96" s="113">
        <f>O81</f>
        <v>0</v>
      </c>
    </row>
    <row r="97" spans="1:15" ht="18" thickBot="1" x14ac:dyDescent="0.35">
      <c r="A97" s="236" t="s">
        <v>83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8"/>
      <c r="L97" s="108"/>
      <c r="M97" s="108"/>
      <c r="N97" s="109"/>
      <c r="O97" s="113">
        <f>O87</f>
        <v>0</v>
      </c>
    </row>
    <row r="98" spans="1:15" ht="24" thickTop="1" thickBot="1" x14ac:dyDescent="0.35">
      <c r="A98" s="208" t="s">
        <v>84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10"/>
      <c r="L98" s="114"/>
      <c r="M98" s="115"/>
      <c r="N98" s="116"/>
      <c r="O98" s="117">
        <f>SUM(O93:O97)</f>
        <v>13.760000000000002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sI0agJi+mbt4LmaMNd5jEcbcl4NBD8sbGFMi/t5G/rLQU27V5gBFYyTPOqDf8s4Z0LROCPjNZPVJ1C7qw05i6Q==" saltValue="dkACj0SuSEFUgbr1lQXa3w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CHA-P-09-7</vt:lpstr>
      <vt:lpstr>EVALUACION PERFIL</vt:lpstr>
      <vt:lpstr>MARTINEZ CASAS EDWIN ANDRES</vt:lpstr>
      <vt:lpstr>ROJAS SILVA SCARLETTE NATASSJA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2015-04-15T19:47:42Z</cp:lastPrinted>
  <dcterms:created xsi:type="dcterms:W3CDTF">2014-02-18T13:10:52Z</dcterms:created>
  <dcterms:modified xsi:type="dcterms:W3CDTF">2015-04-22T05:57:40Z</dcterms:modified>
</cp:coreProperties>
</file>