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5\Publicado\Ganadores Definitivos\BLOQUEADOS\9. CIENCIAS HUMANAS Y ARTES\"/>
    </mc:Choice>
  </mc:AlternateContent>
  <workbookProtection workbookPassword="D6E2" lockStructure="1"/>
  <bookViews>
    <workbookView xWindow="0" yWindow="0" windowWidth="12810" windowHeight="12435" tabRatio="500"/>
  </bookViews>
  <sheets>
    <sheet name="RESULTADOS " sheetId="7" r:id="rId1"/>
    <sheet name="CHA-P-09-12" sheetId="1" state="hidden" r:id="rId2"/>
    <sheet name="URRESTE CAMPO JOSE ENRIQUE" sheetId="6" r:id="rId3"/>
  </sheets>
  <definedNames>
    <definedName name="_xlnm._FilterDatabase" localSheetId="1" hidden="1">'CHA-P-09-12'!$B$3:$WWA$5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7" l="1"/>
  <c r="K9" i="7"/>
  <c r="J7" i="7" l="1"/>
  <c r="I7" i="7"/>
  <c r="H7" i="7"/>
  <c r="G7" i="7"/>
  <c r="F7" i="7"/>
  <c r="K7" i="7" l="1"/>
  <c r="O96" i="6"/>
  <c r="O88" i="6"/>
  <c r="J79" i="6"/>
  <c r="O78" i="6"/>
  <c r="O77" i="6"/>
  <c r="O76" i="6"/>
  <c r="L72" i="6"/>
  <c r="K72" i="6"/>
  <c r="J72" i="6"/>
  <c r="O71" i="6"/>
  <c r="O70" i="6"/>
  <c r="O69" i="6"/>
  <c r="L65" i="6"/>
  <c r="K65" i="6"/>
  <c r="J65" i="6"/>
  <c r="O64" i="6"/>
  <c r="O63" i="6"/>
  <c r="O62" i="6"/>
  <c r="O61" i="6"/>
  <c r="O60" i="6"/>
  <c r="O59" i="6"/>
  <c r="O58" i="6"/>
  <c r="O37" i="6"/>
  <c r="L10" i="6" s="1"/>
  <c r="O32" i="6"/>
  <c r="K10" i="6" s="1"/>
  <c r="O27" i="6"/>
  <c r="J10" i="6" s="1"/>
  <c r="O22" i="6"/>
  <c r="I10" i="6"/>
  <c r="G10" i="6"/>
  <c r="E10" i="6"/>
  <c r="C10" i="6"/>
  <c r="O40" i="6" l="1"/>
  <c r="O92" i="6" s="1"/>
  <c r="O10" i="6"/>
  <c r="O65" i="6"/>
  <c r="O66" i="6" s="1"/>
  <c r="O93" i="6" s="1"/>
  <c r="O72" i="6"/>
  <c r="O73" i="6" s="1"/>
  <c r="O94" i="6" s="1"/>
  <c r="O80" i="6"/>
  <c r="O95" i="6" s="1"/>
  <c r="O97" i="6" l="1"/>
  <c r="E6" i="6"/>
  <c r="E5" i="6"/>
  <c r="Q2" i="6"/>
  <c r="AC2" i="1" l="1"/>
  <c r="E4" i="6" l="1"/>
  <c r="AC1" i="1"/>
</calcChain>
</file>

<file path=xl/sharedStrings.xml><?xml version="1.0" encoding="utf-8"?>
<sst xmlns="http://schemas.openxmlformats.org/spreadsheetml/2006/main" count="316" uniqueCount="241">
  <si>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</si>
  <si>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</si>
  <si>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</si>
  <si>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</si>
  <si>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</si>
  <si>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</si>
  <si>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</si>
  <si>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</si>
  <si>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</si>
  <si>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</si>
  <si>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</si>
  <si>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</si>
  <si>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</si>
  <si>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</si>
  <si>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</si>
  <si>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</si>
  <si>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</si>
  <si>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</si>
  <si>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</si>
  <si>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</si>
  <si>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</si>
  <si>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</si>
  <si>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</si>
  <si>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</si>
  <si>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</si>
  <si>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</si>
  <si>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</si>
  <si>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</si>
  <si>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</si>
  <si>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</si>
  <si>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</si>
  <si>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</si>
  <si>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</si>
  <si>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</si>
  <si>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</si>
  <si>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</si>
  <si>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</si>
  <si>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</si>
  <si>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</si>
  <si>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</si>
  <si>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</si>
  <si>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</si>
  <si>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</si>
  <si>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</si>
  <si>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</si>
  <si>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</si>
  <si>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</si>
  <si>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</si>
  <si>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</si>
  <si>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</si>
  <si>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</si>
  <si>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</si>
  <si>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</si>
  <si>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</si>
  <si>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</si>
  <si>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</si>
  <si>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</si>
  <si>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</si>
  <si>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</si>
  <si>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</si>
  <si>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</si>
  <si>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</si>
  <si>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</si>
  <si>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</si>
  <si>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</si>
  <si>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</si>
  <si>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</si>
  <si>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</si>
  <si>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</si>
  <si>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</si>
  <si>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</si>
  <si>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</si>
  <si>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</si>
  <si>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</si>
  <si>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</si>
  <si>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</si>
  <si>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</si>
  <si>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</si>
  <si>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</si>
  <si>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</si>
  <si>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</si>
  <si>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</si>
  <si>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</si>
  <si>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</si>
  <si>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</si>
  <si>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</si>
  <si>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</si>
  <si>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</si>
  <si>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</si>
  <si>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</si>
  <si>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</si>
  <si>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</si>
  <si>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</si>
  <si>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Total Evaluación</t>
  </si>
  <si>
    <t>CONVOCATORIA SEMESTRE A DE 2015</t>
  </si>
  <si>
    <t>NÚMERO LIBROS</t>
  </si>
  <si>
    <t>NÚMERO CD'S</t>
  </si>
  <si>
    <t>CC</t>
  </si>
  <si>
    <t>DEPARTAMENTO</t>
  </si>
  <si>
    <t>CERTIFICADO</t>
  </si>
  <si>
    <t>CIENCIAS HUMANAS Y ARTES</t>
  </si>
  <si>
    <t xml:space="preserve">CUNDINAMARCA </t>
  </si>
  <si>
    <t>CAICEDO FRAIDE</t>
  </si>
  <si>
    <t xml:space="preserve">EDER MAYLOR </t>
  </si>
  <si>
    <t>edermaylor@gmail.com</t>
  </si>
  <si>
    <t>CALLE 3 NO 14 16</t>
  </si>
  <si>
    <t>CHA -P -09-12</t>
  </si>
  <si>
    <t>POLITOLOGO - UNIVERSIDAD NACIONAL DE COLOMBIA - 25-08-2006</t>
  </si>
  <si>
    <t>MAGISTER EN SOCIOLOGIA - UNIVERSIDAD NACIONAL DE COLOMBIA - 11-02-2010</t>
  </si>
  <si>
    <t xml:space="preserve">DOCTOR EN HISTORIA ACTUALMENTE EN ESTUDIOS </t>
  </si>
  <si>
    <t xml:space="preserve">ESPINOSA BONILLA </t>
  </si>
  <si>
    <t xml:space="preserve">ADRIANA </t>
  </si>
  <si>
    <t>adrianenespinos@yahoo.com</t>
  </si>
  <si>
    <t xml:space="preserve">CALLE 13E NO 50 24 APTO 201 </t>
  </si>
  <si>
    <t xml:space="preserve">CALE </t>
  </si>
  <si>
    <t xml:space="preserve">VALLE </t>
  </si>
  <si>
    <t>SOCIOLOGA - UNIVERSIDAD DEL VALLE - 28-04-1989</t>
  </si>
  <si>
    <t>ESPECIALISTA EN TEORIA Y METODOS DE INVESTIGACION EN SOCIOLOGIA - UNIVERSIDAD DEL VALLE - 19-04-1996</t>
  </si>
  <si>
    <t>MAGISTER EN SOCIOLOGIA - UNIVERSIDAD  DEL VALLE  - 8-07-2011</t>
  </si>
  <si>
    <t xml:space="preserve">DOCTORADO EN CIENCIAS SOCIALES - PENDIENTE POR SUS TENTAR TESIS </t>
  </si>
  <si>
    <t xml:space="preserve">VARGAS DUQUE </t>
  </si>
  <si>
    <t xml:space="preserve">GABRIEL EDUARDO </t>
  </si>
  <si>
    <t>gvargasd@unicartagena.edu.co</t>
  </si>
  <si>
    <t xml:space="preserve">CRA 16 NO 63 35 APTO 205 EDF ADRIANA SOFIA  BARRIO CANAPOTE </t>
  </si>
  <si>
    <t xml:space="preserve">CARTAGENA </t>
  </si>
  <si>
    <t>MAGISTER EN FILOSOFIA - UNIVERSIDAD DE CALDAS - 14-12-2007</t>
  </si>
  <si>
    <t>LICENCIADO EN FILOSOFIA  - UNIVERSIDAD DE CALDAS - 13-12-2002</t>
  </si>
  <si>
    <t>ESQUIVEL TRIANA</t>
  </si>
  <si>
    <t>RICARDO</t>
  </si>
  <si>
    <t>resquivelt@unal.edu.co</t>
  </si>
  <si>
    <t>CRA 26 NO 1 D 72</t>
  </si>
  <si>
    <t>BOGOTA DC</t>
  </si>
  <si>
    <t>MAGISTER EN ANALISIS DE PROBLEMAS POLITICOS ECONOMICOS E INTERNACIONALES CONTEMPORANEOS - UNIVERSIDAD EXTERNADO DE COLOMBIA - 13-12-2000</t>
  </si>
  <si>
    <t>DOCTOR EN HOSTORIA - UNIVERSIDAD NACIONAL DE COLOMBIA - 18-07-2008
FILOSOFO - UNIVERSIDAD DE LA SALLE - 21-06-1991</t>
  </si>
  <si>
    <t>PERSONAL</t>
  </si>
  <si>
    <t xml:space="preserve">NO ANEXO CERTIFICACIONES </t>
  </si>
  <si>
    <t xml:space="preserve">ANGEL BAQUERO </t>
  </si>
  <si>
    <t>SERGIO</t>
  </si>
  <si>
    <t>sergio.angel.baquero@gmail.com</t>
  </si>
  <si>
    <t>CALLE 134A NO 12B 15 APTO 506 EDIFICIO ANTIGUA REAL</t>
  </si>
  <si>
    <t>LICENCIATURA EN EDUCACIONCON ENFASIS EN CIENCIAS SOCIALES - NUNIVERSIDAD ANTONIO NARIÑO- 30-10-2010</t>
  </si>
  <si>
    <t xml:space="preserve">BONILLA DIEZ </t>
  </si>
  <si>
    <t>MARCO ANTONIO</t>
  </si>
  <si>
    <t>8067721
3108786304</t>
  </si>
  <si>
    <t>marcobd@hotmail.com</t>
  </si>
  <si>
    <t>CRA 24 NO 22 42</t>
  </si>
  <si>
    <t xml:space="preserve">BOGOTA DC </t>
  </si>
  <si>
    <t>POLITOLOGO - UNIVERSIDAD DE LOS ANDES - 27-03-2004</t>
  </si>
  <si>
    <t>ESPECIALISTA EN ESTUDIOS CULTURALES - PONTIFICIA UNIVERSIDAD JAVERIANA - 23-11-2006</t>
  </si>
  <si>
    <t>MAGISTER EN CIENCIA POLITICA - UNIVERSIDAD DE LOS ANDES - 23-02-2008</t>
  </si>
  <si>
    <t xml:space="preserve">PERSONAL </t>
  </si>
  <si>
    <t xml:space="preserve">2 LIBROS </t>
  </si>
  <si>
    <t>ERAZO CRUZ</t>
  </si>
  <si>
    <t>CICERON</t>
  </si>
  <si>
    <t>cayodu@gmail.com</t>
  </si>
  <si>
    <t>CONJUNTO RESIDENCIAL MOSCOPAN BLOQUE 49 APTO 204</t>
  </si>
  <si>
    <t>FILOSOFO - UNIVERSIDAD DEL CAUCA - 11-06-2010</t>
  </si>
  <si>
    <t>MAGISTER EN ETICA Y FILOSOFIA POLITICA - UNIVERSIDAD DEL CAUCA - 18-12-2013</t>
  </si>
  <si>
    <t xml:space="preserve">DURAND BAQUERO </t>
  </si>
  <si>
    <t>PATRICK</t>
  </si>
  <si>
    <t>patrickd41@hotmail.com</t>
  </si>
  <si>
    <t>CRA. 13A NO 34 83 APTO 404</t>
  </si>
  <si>
    <t>POPAYAN</t>
  </si>
  <si>
    <t>MAGISTER EN ESTUDIOS POLITICOS - PONTIFICIA UNIVERSIDAD JAVERINA - 2-11-2011</t>
  </si>
  <si>
    <t>LICENCIADO EN FILOSOFIA  - UNIVERSIDAD DE LA SALLE  - 16-08-2002</t>
  </si>
  <si>
    <t xml:space="preserve">MARTINEZ TORRES </t>
  </si>
  <si>
    <t xml:space="preserve">JOSE HONORIO </t>
  </si>
  <si>
    <t>jhmartinezt@unal.edu.co</t>
  </si>
  <si>
    <t xml:space="preserve">CRA 11 NO 2 17 SUR BARRIO POLICARPA </t>
  </si>
  <si>
    <t>ADMOINISTRADOR PUBLICO - ESCUELA SUPERIOR DE ADMINISTRACION PUBLICA - BOGOTA 1-12-1997
FOLOSOFO - UNIVERSIDAD NACIONAL DE COLOMBIA - 10-10-2002</t>
  </si>
  <si>
    <t>ESPECIALISTA EN GESTION AMBIENTAL - UNIVERSIDAD NACIONAL DE COLOMBIA - 23-06-2000</t>
  </si>
  <si>
    <t>MAESTRO EN ESTUDIOS LATINO AMERICANOS - UNIVERSIDAD NACIONAL AUTONOMA DE MEXICO - 8-12-2005</t>
  </si>
  <si>
    <t>DOCTOR DE ESTUDIOS LATINOAMERICANOS - UNIVERSIDAD NACIONAL AUTONOMA DE MEXICO - 9-09-2010</t>
  </si>
  <si>
    <t xml:space="preserve">PABON GUERRERO </t>
  </si>
  <si>
    <t>FAUSTO IGNACIO</t>
  </si>
  <si>
    <t>faustopabon@hotmail.com</t>
  </si>
  <si>
    <t xml:space="preserve">CALLE 75 NORTE NO 17 08 AGRUPACION 9  09 BARRIO LA ALDEA </t>
  </si>
  <si>
    <t>POLITOLOGO - UNIVERSIDAD DEL CAUCA - 26-09-2003</t>
  </si>
  <si>
    <t>MAGISTER EN ETICA Y FILOSOFIA POLITICA - UNIVERSIDAD DEL CAUCA - 30-05-2014</t>
  </si>
  <si>
    <t xml:space="preserve">URRESTE  CAMPO </t>
  </si>
  <si>
    <t xml:space="preserve">JOSE ENRIQUE </t>
  </si>
  <si>
    <t>8244315
3146077694</t>
  </si>
  <si>
    <t>joseurreste@gmail.com</t>
  </si>
  <si>
    <t xml:space="preserve">CRA 8 NO 9 38 BARRIO SAN CAMILIO </t>
  </si>
  <si>
    <t xml:space="preserve">POPAYAN </t>
  </si>
  <si>
    <t xml:space="preserve">CAUCA </t>
  </si>
  <si>
    <t xml:space="preserve">POLITOLOGO - UNIVERSIDAD DEL CAUCA - POPAYAN - 704-2006 </t>
  </si>
  <si>
    <t>MAESTRO EN GOBIERNO DE LA CIUDAD CON MENCION EN CENTRALIDAD URBANA Y AREAS HISTORICAS - FACULTAD LATINO AMERICANA DE CIENCIAS SOCIALES - FLACSO- 31-08-2009</t>
  </si>
  <si>
    <t xml:space="preserve">BERRIO PUERTA </t>
  </si>
  <si>
    <t xml:space="preserve">AYDER </t>
  </si>
  <si>
    <t>ayderberrio@hotmail.com</t>
  </si>
  <si>
    <t xml:space="preserve">CALLE 50 NO 13 76 APTO 521  EDIFICIO RODAS </t>
  </si>
  <si>
    <t>LICENCIADO EN FILOSOFIA - UNIVERSIDA DE ANTIOQUIA - 01-12-2004</t>
  </si>
  <si>
    <t>MAGISTER  EN CIENCIAS POLITICAS - UNIVERSIDA DE ANTIOQUIA - 05-12-2008</t>
  </si>
  <si>
    <t xml:space="preserve">DCOTORADO EN HISTORIA  ACTUALMENTE EN ESTUDIO </t>
  </si>
  <si>
    <t>SALAZAR GALLEGO</t>
  </si>
  <si>
    <t>WILLIAM</t>
  </si>
  <si>
    <t>wsalazag@hotmail.com</t>
  </si>
  <si>
    <t>DIAGONAL 182 NO 20 71 B 3 APTO 301</t>
  </si>
  <si>
    <t xml:space="preserve">BOGOTA </t>
  </si>
  <si>
    <t>FILOSOFO - PONTIFICIA UNIVERSIDAD JAVERIANA - 4-12-1998</t>
  </si>
  <si>
    <t>MAGISTER EN FILOSOFIA - PONTIFICIA UNIVERSIDAD JAVERIANA - 14-10-2011</t>
  </si>
  <si>
    <t xml:space="preserve">SILVA ARCE </t>
  </si>
  <si>
    <t>PIEROEMMANUEL</t>
  </si>
  <si>
    <t>pieromansi@gmail.com</t>
  </si>
  <si>
    <t>NATHALY</t>
  </si>
  <si>
    <t>BURBANO MUÑOZ</t>
  </si>
  <si>
    <t>nburbanom@gmail.com</t>
  </si>
  <si>
    <t>DISTRITO FEDERAL</t>
  </si>
  <si>
    <t>MEXICO</t>
  </si>
  <si>
    <t>POLITOLOGO - UNIVERSIDAD NACIONAL DE COLOMBIA - 2-04-2004</t>
  </si>
  <si>
    <t>MAGISTRA EN ESTUDIOS LATINO AMERICANOS - PONTIFICIA UNIVERSIDA JAVERINA - 03-11-2005</t>
  </si>
  <si>
    <t>DOCTORA EN CIENCIAS POLITICAS Y SOCIALES - UNIVERSIDAD NACIONAL AUTONOMA DE MEXICO - 3-04-2014</t>
  </si>
  <si>
    <t>ELECTRONICO</t>
  </si>
  <si>
    <t>CALLE 68 NO 1-34</t>
  </si>
  <si>
    <t xml:space="preserve">NEIVA </t>
  </si>
  <si>
    <t>POLITOLOGO - UNIVERSIDAD DE ANTIOQUIA - 22-09-2012</t>
  </si>
  <si>
    <t xml:space="preserve">MAGISTER UNIVERSITARIO - UNIVERSIDAD DEL PAIS VASCO - 
NO APOSTILLADO </t>
  </si>
  <si>
    <t>VICERRECTORÍA ACADÉMICA</t>
  </si>
  <si>
    <t xml:space="preserve">No. </t>
  </si>
  <si>
    <t>APELLIDO(S) Y NOMBRE(S)</t>
  </si>
  <si>
    <t>FACULTAD</t>
  </si>
  <si>
    <t>PERFIL DE LA CONVOCATORIA AL QUE ASPIRA</t>
  </si>
  <si>
    <t>TEORÍA POLÍTICA</t>
  </si>
  <si>
    <t>POLITÓLOGO O FILÓSOFO O SOCIÓLOGO. CON MAESTRÍA O DOCTORADO EN CIENCIA POLÍTICA O ESTUDIOS POLÍTICOS O TEORÍA POLÍTICA O FILOSOFÍA POLÍTICA. CON EXPERIENCIA DOCENTE UNIVERSITARIA E INVESTIGATIVA EN EL ÁREA.</t>
  </si>
  <si>
    <t>URRESTE CAMPO JOSE ENRIQUE</t>
  </si>
  <si>
    <t>URRESTE OCAMPO JOSE ENRIQUE</t>
  </si>
  <si>
    <t>FUNDAD 1 AÑO: 1 PUNTO,  SENA CONSULTOR 3 MESES: 0,25 PUNTOS,  PEMP POPAYAN 8 MESES: 0,66 PUNTOS, SERVICIOS PROFESIONAL SUROCCIDENTE 18 MESES: 1,5 PUNTOS,</t>
  </si>
  <si>
    <t>PROFESOR TIMEPO COMPLETO UNICAUCA 5 AÑOS: 5 PUNTOS. SE ASIGNA EL MAXIMO DE PUNTOS</t>
  </si>
  <si>
    <t>LIBRO DESL SISTEMA DE LA CARIDAD AL SISTEMA DE LA MEDICALIZACION…. EDT  UNICAUCA 2010: 5 PUNTOS,  CAPITULO LIBRO A CIENCIA POLITICA EN COLOMBIA… EDT EAFIT 2013: 0,55 PUNTOS.  ARTICULO EN REVISTA NO INDEXADA  REVISTA FACULTAD DE DERECHO Y CIENCIAS  POLITICA UNICAUCA  2011:0,5 PUNTOS. ARTICULO EN REVISTA NO INDEXADA UTOPIA 2013: 0,5 PUNTOS.</t>
  </si>
  <si>
    <t>ANGEL BAQUERO SERGIO</t>
  </si>
  <si>
    <t>BURBANO MUÑOZ NATHALY</t>
  </si>
  <si>
    <t>ÁREA</t>
  </si>
  <si>
    <t>PRUEBA DE CONOCIMIENTOS</t>
  </si>
  <si>
    <t>PRESENTACIÓN ORAL/ EVALUACION JURADOS AREA (HASTA 15 PUNTOS)</t>
  </si>
  <si>
    <t>TOTAL</t>
  </si>
  <si>
    <r>
      <rPr>
        <b/>
        <sz val="14"/>
        <rFont val="Arial"/>
        <family val="2"/>
      </rPr>
      <t>NO ELEGIBLE</t>
    </r>
    <r>
      <rPr>
        <b/>
        <sz val="10"/>
        <rFont val="Arial"/>
        <family val="2"/>
      </rPr>
      <t xml:space="preserve">
NO ALCANZA EL PUNTAJE MÍNIMO</t>
    </r>
  </si>
  <si>
    <t>VAC/BENÍTEZ/ESTEBAN LARA.</t>
  </si>
  <si>
    <t xml:space="preserve">NO PRESENTÓ PRUEBAS DE CONOCIMIENTOS </t>
  </si>
  <si>
    <r>
      <rPr>
        <b/>
        <u/>
        <sz val="18"/>
        <color rgb="FFFF0000"/>
        <rFont val="Arial"/>
        <family val="2"/>
      </rPr>
      <t xml:space="preserve">CONVOCATORIA DECLARADA DESIERTA. </t>
    </r>
    <r>
      <rPr>
        <b/>
        <sz val="18"/>
        <color rgb="FFFF0000"/>
        <rFont val="Arial"/>
        <family val="2"/>
      </rPr>
      <t xml:space="preserve">
PARÁGRAFO 1, ARTÍCULO 11, ACUERDO DEL CONSEJO SUPERIOR N° 039 DE 2008</t>
    </r>
  </si>
  <si>
    <t>LISTADO DEFINITIVO DE GANADORES AL CÓDIGO DE CONCURSO CHA-P-09-12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</si>
</sst>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FF0000"/>
      <name val="Arial Narrow"/>
      <family val="2"/>
    </font>
    <font>
      <u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FF0000"/>
      <name val="Arial"/>
      <family val="2"/>
    </font>
    <font>
      <b/>
      <u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0"/>
  </cellStyleXfs>
  <cellXfs count="3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19" xfId="1" applyNumberFormat="1" applyFont="1" applyFill="1" applyBorder="1" applyAlignment="1" applyProtection="1">
      <alignment vertical="center" wrapText="1"/>
      <protection locked="0"/>
    </xf>
    <xf numFmtId="3" fontId="8" fillId="0" borderId="15" xfId="1" applyNumberFormat="1" applyFont="1" applyFill="1" applyBorder="1" applyAlignment="1" applyProtection="1">
      <alignment horizontal="left" vertical="center"/>
    </xf>
    <xf numFmtId="4" fontId="8" fillId="0" borderId="20" xfId="1" applyNumberFormat="1" applyFont="1" applyFill="1" applyBorder="1" applyAlignment="1" applyProtection="1">
      <alignment horizontal="left" vertical="center"/>
    </xf>
    <xf numFmtId="4" fontId="9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4" xfId="2" applyNumberFormat="1" applyFont="1" applyFill="1" applyBorder="1" applyAlignment="1" applyProtection="1">
      <alignment horizontal="center" vertical="center" wrapText="1"/>
    </xf>
    <xf numFmtId="3" fontId="12" fillId="0" borderId="18" xfId="1" applyNumberFormat="1" applyFont="1" applyFill="1" applyBorder="1" applyAlignment="1" applyProtection="1">
      <alignment vertical="center"/>
    </xf>
    <xf numFmtId="4" fontId="7" fillId="0" borderId="19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0" xfId="1" applyNumberFormat="1" applyFont="1" applyFill="1" applyBorder="1" applyAlignment="1" applyProtection="1">
      <alignment horizontal="center" vertical="center"/>
    </xf>
    <xf numFmtId="4" fontId="7" fillId="0" borderId="18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8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19" xfId="1" applyNumberFormat="1" applyFont="1" applyFill="1" applyBorder="1" applyAlignment="1" applyProtection="1">
      <alignment horizontal="center" vertical="center"/>
      <protection locked="0"/>
    </xf>
    <xf numFmtId="4" fontId="7" fillId="0" borderId="12" xfId="1" applyNumberFormat="1" applyFont="1" applyFill="1" applyBorder="1" applyAlignment="1" applyProtection="1">
      <alignment horizontal="justify" vertical="center"/>
      <protection locked="0"/>
    </xf>
    <xf numFmtId="4" fontId="8" fillId="0" borderId="18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19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8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8" xfId="1" applyNumberFormat="1" applyFont="1" applyFill="1" applyBorder="1" applyAlignment="1" applyProtection="1">
      <alignment vertical="center"/>
    </xf>
    <xf numFmtId="4" fontId="9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1" xfId="1" applyNumberFormat="1" applyFont="1" applyFill="1" applyBorder="1" applyAlignment="1" applyProtection="1">
      <alignment horizontal="center" vertical="center" wrapText="1"/>
    </xf>
    <xf numFmtId="4" fontId="9" fillId="0" borderId="40" xfId="1" applyNumberFormat="1" applyFont="1" applyFill="1" applyBorder="1" applyAlignment="1" applyProtection="1">
      <alignment horizontal="center" vertical="center" wrapText="1"/>
    </xf>
    <xf numFmtId="4" fontId="9" fillId="0" borderId="41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3" fontId="9" fillId="0" borderId="43" xfId="1" applyNumberFormat="1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/>
      <protection locked="0"/>
    </xf>
    <xf numFmtId="4" fontId="9" fillId="0" borderId="45" xfId="1" applyNumberFormat="1" applyFont="1" applyFill="1" applyBorder="1" applyAlignment="1" applyProtection="1">
      <alignment horizontal="center" vertical="center"/>
      <protection locked="0"/>
    </xf>
    <xf numFmtId="4" fontId="9" fillId="0" borderId="46" xfId="1" applyNumberFormat="1" applyFont="1" applyFill="1" applyBorder="1" applyAlignment="1" applyProtection="1">
      <alignment horizontal="center" vertical="center"/>
    </xf>
    <xf numFmtId="3" fontId="9" fillId="0" borderId="47" xfId="1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  <protection locked="0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50" xfId="0" applyFont="1" applyFill="1" applyBorder="1" applyAlignment="1">
      <alignment horizontal="center" vertical="center" wrapText="1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4" fontId="9" fillId="0" borderId="51" xfId="1" applyNumberFormat="1" applyFont="1" applyFill="1" applyBorder="1" applyAlignment="1" applyProtection="1">
      <alignment horizontal="center" vertical="center"/>
      <protection locked="0"/>
    </xf>
    <xf numFmtId="4" fontId="8" fillId="0" borderId="24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4" xfId="1" applyNumberFormat="1" applyFont="1" applyFill="1" applyBorder="1" applyAlignment="1" applyProtection="1">
      <alignment horizontal="center" vertical="center"/>
    </xf>
    <xf numFmtId="4" fontId="13" fillId="0" borderId="35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4" xfId="1" applyNumberFormat="1" applyFont="1" applyFill="1" applyBorder="1" applyAlignment="1" applyProtection="1">
      <alignment horizontal="center" vertical="center"/>
    </xf>
    <xf numFmtId="4" fontId="9" fillId="0" borderId="44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5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" xfId="1" applyNumberFormat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0" xfId="1" applyNumberFormat="1" applyFont="1" applyFill="1" applyBorder="1" applyAlignment="1" applyProtection="1">
      <alignment horizontal="center" vertical="center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5" xfId="1" applyNumberFormat="1" applyFont="1" applyFill="1" applyBorder="1" applyAlignment="1" applyProtection="1">
      <alignment horizontal="center" vertical="center"/>
    </xf>
    <xf numFmtId="4" fontId="17" fillId="0" borderId="42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6" xfId="1" applyNumberFormat="1" applyFont="1" applyFill="1" applyBorder="1" applyAlignment="1" applyProtection="1">
      <alignment horizontal="center" vertical="center"/>
    </xf>
    <xf numFmtId="4" fontId="8" fillId="0" borderId="58" xfId="1" applyNumberFormat="1" applyFont="1" applyFill="1" applyBorder="1" applyAlignment="1" applyProtection="1">
      <alignment horizontal="center" vertical="center"/>
    </xf>
    <xf numFmtId="4" fontId="9" fillId="0" borderId="59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2" xfId="1" applyNumberFormat="1" applyFont="1" applyFill="1" applyBorder="1" applyAlignment="1" applyProtection="1">
      <alignment horizontal="center" vertical="center"/>
    </xf>
    <xf numFmtId="4" fontId="8" fillId="0" borderId="67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7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29" xfId="1" applyNumberFormat="1" applyFont="1" applyFill="1" applyBorder="1" applyAlignment="1" applyProtection="1">
      <alignment horizontal="center" vertical="center"/>
    </xf>
    <xf numFmtId="4" fontId="8" fillId="0" borderId="68" xfId="1" applyNumberFormat="1" applyFont="1" applyFill="1" applyBorder="1" applyAlignment="1" applyProtection="1">
      <alignment horizontal="justify" vertical="center" wrapText="1"/>
    </xf>
    <xf numFmtId="4" fontId="9" fillId="0" borderId="69" xfId="1" applyNumberFormat="1" applyFont="1" applyFill="1" applyBorder="1" applyAlignment="1" applyProtection="1">
      <alignment horizontal="center" vertical="center"/>
    </xf>
    <xf numFmtId="4" fontId="7" fillId="0" borderId="54" xfId="1" applyNumberFormat="1" applyFont="1" applyFill="1" applyBorder="1" applyAlignment="1" applyProtection="1">
      <alignment vertical="center"/>
    </xf>
    <xf numFmtId="4" fontId="8" fillId="0" borderId="35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4" xfId="1" applyNumberFormat="1" applyFont="1" applyFill="1" applyBorder="1" applyAlignment="1" applyProtection="1">
      <alignment horizontal="center" vertical="center"/>
    </xf>
    <xf numFmtId="4" fontId="13" fillId="0" borderId="76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center" vertical="center"/>
    </xf>
    <xf numFmtId="4" fontId="13" fillId="0" borderId="80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center" vertical="center"/>
    </xf>
    <xf numFmtId="4" fontId="11" fillId="0" borderId="20" xfId="1" applyNumberFormat="1" applyFont="1" applyFill="1" applyBorder="1" applyAlignment="1" applyProtection="1">
      <alignment horizontal="left" vertical="center"/>
    </xf>
    <xf numFmtId="4" fontId="11" fillId="0" borderId="85" xfId="2" applyNumberFormat="1" applyFont="1" applyFill="1" applyBorder="1" applyAlignment="1" applyProtection="1">
      <alignment horizontal="center" vertical="center"/>
    </xf>
    <xf numFmtId="4" fontId="11" fillId="0" borderId="39" xfId="2" applyNumberFormat="1" applyFont="1" applyFill="1" applyBorder="1" applyAlignment="1" applyProtection="1">
      <alignment horizontal="center" vertical="center"/>
    </xf>
    <xf numFmtId="0" fontId="20" fillId="0" borderId="0" xfId="0" applyFont="1"/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7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4" fontId="9" fillId="0" borderId="35" xfId="1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9" fillId="0" borderId="17" xfId="1" applyNumberFormat="1" applyFont="1" applyFill="1" applyBorder="1" applyAlignment="1" applyProtection="1">
      <alignment vertical="center" wrapText="1"/>
      <protection locked="0"/>
    </xf>
    <xf numFmtId="4" fontId="9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3" fillId="0" borderId="6" xfId="3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6" fillId="0" borderId="6" xfId="3" applyFont="1" applyBorder="1" applyAlignment="1">
      <alignment horizontal="center" vertical="center"/>
    </xf>
    <xf numFmtId="0" fontId="7" fillId="0" borderId="43" xfId="4" applyFont="1" applyBorder="1" applyAlignment="1">
      <alignment horizontal="center" vertical="center" wrapText="1"/>
    </xf>
    <xf numFmtId="2" fontId="13" fillId="0" borderId="44" xfId="4" applyNumberFormat="1" applyFont="1" applyBorder="1" applyAlignment="1">
      <alignment horizontal="center" vertical="center" wrapText="1"/>
    </xf>
    <xf numFmtId="0" fontId="7" fillId="0" borderId="47" xfId="4" applyFont="1" applyBorder="1" applyAlignment="1">
      <alignment horizontal="center" vertical="center" wrapText="1"/>
    </xf>
    <xf numFmtId="2" fontId="13" fillId="0" borderId="6" xfId="4" applyNumberFormat="1" applyFont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/>
    </xf>
    <xf numFmtId="2" fontId="0" fillId="0" borderId="0" xfId="0" applyNumberFormat="1"/>
    <xf numFmtId="2" fontId="32" fillId="4" borderId="2" xfId="4" applyNumberFormat="1" applyFont="1" applyFill="1" applyBorder="1" applyAlignment="1" applyProtection="1">
      <alignment horizontal="center" vertical="center" wrapText="1"/>
    </xf>
    <xf numFmtId="2" fontId="33" fillId="4" borderId="2" xfId="4" applyNumberFormat="1" applyFont="1" applyFill="1" applyBorder="1" applyAlignment="1" applyProtection="1">
      <alignment horizontal="center" vertical="center" wrapText="1"/>
    </xf>
    <xf numFmtId="0" fontId="31" fillId="4" borderId="2" xfId="4" applyFont="1" applyFill="1" applyBorder="1" applyAlignment="1" applyProtection="1">
      <alignment horizontal="center" vertical="center" wrapText="1"/>
    </xf>
    <xf numFmtId="2" fontId="27" fillId="0" borderId="6" xfId="0" applyNumberFormat="1" applyFont="1" applyBorder="1" applyAlignment="1">
      <alignment horizontal="center" vertical="center"/>
    </xf>
    <xf numFmtId="2" fontId="35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7" fillId="0" borderId="44" xfId="4" applyNumberFormat="1" applyFont="1" applyFill="1" applyBorder="1" applyAlignment="1">
      <alignment horizontal="center" vertical="center" wrapText="1"/>
    </xf>
    <xf numFmtId="2" fontId="27" fillId="0" borderId="44" xfId="0" applyNumberFormat="1" applyFont="1" applyBorder="1" applyAlignment="1">
      <alignment horizontal="center" vertical="center"/>
    </xf>
    <xf numFmtId="2" fontId="35" fillId="0" borderId="44" xfId="0" applyNumberFormat="1" applyFont="1" applyBorder="1" applyAlignment="1">
      <alignment horizontal="center" vertical="center"/>
    </xf>
    <xf numFmtId="2" fontId="9" fillId="0" borderId="45" xfId="4" applyNumberFormat="1" applyFont="1" applyBorder="1" applyAlignment="1">
      <alignment horizontal="center" vertical="center" wrapText="1"/>
    </xf>
    <xf numFmtId="2" fontId="36" fillId="0" borderId="48" xfId="0" applyNumberFormat="1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/>
    </xf>
    <xf numFmtId="49" fontId="7" fillId="0" borderId="50" xfId="4" applyNumberFormat="1" applyFont="1" applyFill="1" applyBorder="1" applyAlignment="1">
      <alignment horizontal="center" vertical="center" wrapText="1"/>
    </xf>
    <xf numFmtId="2" fontId="13" fillId="0" borderId="50" xfId="4" applyNumberFormat="1" applyFont="1" applyBorder="1" applyAlignment="1">
      <alignment horizontal="center" vertical="center" wrapText="1"/>
    </xf>
    <xf numFmtId="2" fontId="27" fillId="0" borderId="50" xfId="0" applyNumberFormat="1" applyFont="1" applyBorder="1" applyAlignment="1">
      <alignment horizontal="center" vertical="center"/>
    </xf>
    <xf numFmtId="2" fontId="35" fillId="0" borderId="50" xfId="0" applyNumberFormat="1" applyFont="1" applyBorder="1" applyAlignment="1">
      <alignment horizontal="center" vertical="center"/>
    </xf>
    <xf numFmtId="2" fontId="36" fillId="0" borderId="51" xfId="0" applyNumberFormat="1" applyFont="1" applyBorder="1" applyAlignment="1">
      <alignment horizontal="center" vertical="center" wrapText="1"/>
    </xf>
    <xf numFmtId="0" fontId="0" fillId="0" borderId="0" xfId="0" applyFill="1"/>
    <xf numFmtId="0" fontId="34" fillId="0" borderId="4" xfId="0" applyFont="1" applyBorder="1" applyAlignment="1">
      <alignment horizontal="center" vertical="center" wrapText="1"/>
    </xf>
    <xf numFmtId="0" fontId="34" fillId="0" borderId="9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2" fontId="7" fillId="0" borderId="4" xfId="4" applyNumberFormat="1" applyFont="1" applyBorder="1" applyAlignment="1">
      <alignment horizontal="center" vertical="center" wrapText="1"/>
    </xf>
    <xf numFmtId="2" fontId="7" fillId="0" borderId="95" xfId="4" applyNumberFormat="1" applyFont="1" applyBorder="1" applyAlignment="1">
      <alignment horizontal="center" vertical="center" wrapText="1"/>
    </xf>
    <xf numFmtId="2" fontId="7" fillId="0" borderId="26" xfId="4" applyNumberFormat="1" applyFont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0" borderId="95" xfId="0" applyNumberFormat="1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 wrapText="1"/>
    </xf>
    <xf numFmtId="0" fontId="29" fillId="0" borderId="0" xfId="4" applyFont="1" applyBorder="1" applyAlignment="1">
      <alignment horizontal="left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4" borderId="2" xfId="4" applyFont="1" applyFill="1" applyBorder="1" applyAlignment="1">
      <alignment horizontal="center" vertical="center" wrapText="1"/>
    </xf>
    <xf numFmtId="0" fontId="30" fillId="4" borderId="10" xfId="4" applyFont="1" applyFill="1" applyBorder="1" applyAlignment="1">
      <alignment horizontal="center" vertical="center" wrapText="1"/>
    </xf>
    <xf numFmtId="2" fontId="31" fillId="4" borderId="2" xfId="4" applyNumberFormat="1" applyFont="1" applyFill="1" applyBorder="1" applyAlignment="1">
      <alignment horizontal="center" vertical="center" wrapText="1"/>
    </xf>
    <xf numFmtId="2" fontId="31" fillId="4" borderId="10" xfId="4" applyNumberFormat="1" applyFont="1" applyFill="1" applyBorder="1" applyAlignment="1">
      <alignment horizontal="center" vertical="center" wrapText="1"/>
    </xf>
    <xf numFmtId="2" fontId="31" fillId="4" borderId="92" xfId="4" applyNumberFormat="1" applyFont="1" applyFill="1" applyBorder="1" applyAlignment="1" applyProtection="1">
      <alignment horizontal="center" vertical="center"/>
    </xf>
    <xf numFmtId="2" fontId="31" fillId="4" borderId="93" xfId="4" applyNumberFormat="1" applyFont="1" applyFill="1" applyBorder="1" applyAlignment="1" applyProtection="1">
      <alignment horizontal="center" vertical="center"/>
    </xf>
    <xf numFmtId="2" fontId="31" fillId="4" borderId="94" xfId="4" applyNumberFormat="1" applyFont="1" applyFill="1" applyBorder="1" applyAlignment="1" applyProtection="1">
      <alignment horizontal="center" vertical="center"/>
    </xf>
    <xf numFmtId="0" fontId="37" fillId="5" borderId="12" xfId="0" applyFont="1" applyFill="1" applyBorder="1" applyAlignment="1">
      <alignment horizontal="center" vertical="center" wrapText="1"/>
    </xf>
    <xf numFmtId="0" fontId="37" fillId="5" borderId="13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" fontId="21" fillId="4" borderId="2" xfId="1" applyNumberFormat="1" applyFont="1" applyFill="1" applyBorder="1" applyAlignment="1" applyProtection="1">
      <alignment horizontal="center" vertical="center" wrapText="1"/>
    </xf>
    <xf numFmtId="4" fontId="21" fillId="4" borderId="10" xfId="1" applyNumberFormat="1" applyFont="1" applyFill="1" applyBorder="1" applyAlignment="1" applyProtection="1">
      <alignment horizontal="center" vertical="center" wrapText="1"/>
    </xf>
    <xf numFmtId="0" fontId="21" fillId="4" borderId="59" xfId="0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  <xf numFmtId="0" fontId="21" fillId="4" borderId="59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4" fontId="14" fillId="0" borderId="12" xfId="1" applyNumberFormat="1" applyFont="1" applyFill="1" applyBorder="1" applyAlignment="1" applyProtection="1">
      <alignment horizontal="center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84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10" fillId="0" borderId="12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8" fillId="0" borderId="29" xfId="1" applyNumberFormat="1" applyFont="1" applyFill="1" applyBorder="1" applyAlignment="1" applyProtection="1">
      <alignment horizontal="center" vertical="center" wrapText="1"/>
    </xf>
    <xf numFmtId="4" fontId="8" fillId="0" borderId="63" xfId="1" applyNumberFormat="1" applyFont="1" applyFill="1" applyBorder="1" applyAlignment="1" applyProtection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4" fontId="7" fillId="0" borderId="65" xfId="1" applyNumberFormat="1" applyFont="1" applyFill="1" applyBorder="1" applyAlignment="1" applyProtection="1">
      <alignment horizontal="justify" vertical="center" wrapText="1"/>
    </xf>
    <xf numFmtId="4" fontId="7" fillId="0" borderId="37" xfId="1" applyNumberFormat="1" applyFont="1" applyFill="1" applyBorder="1" applyAlignment="1" applyProtection="1">
      <alignment horizontal="justify" vertical="center" wrapText="1"/>
    </xf>
    <xf numFmtId="0" fontId="6" fillId="0" borderId="37" xfId="0" applyFont="1" applyFill="1" applyBorder="1" applyAlignment="1">
      <alignment horizontal="justify" vertical="center" wrapText="1"/>
    </xf>
    <xf numFmtId="0" fontId="6" fillId="0" borderId="66" xfId="0" applyFont="1" applyFill="1" applyBorder="1" applyAlignment="1">
      <alignment horizontal="justify" vertical="center" wrapText="1"/>
    </xf>
    <xf numFmtId="4" fontId="13" fillId="0" borderId="70" xfId="1" applyNumberFormat="1" applyFont="1" applyFill="1" applyBorder="1" applyAlignment="1" applyProtection="1">
      <alignment horizontal="center" vertical="center" wrapText="1"/>
    </xf>
    <xf numFmtId="4" fontId="13" fillId="0" borderId="71" xfId="1" applyNumberFormat="1" applyFont="1" applyFill="1" applyBorder="1" applyAlignment="1" applyProtection="1">
      <alignment horizontal="center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9" fillId="0" borderId="12" xfId="1" applyNumberFormat="1" applyFont="1" applyFill="1" applyBorder="1" applyAlignment="1" applyProtection="1">
      <alignment horizontal="center" vertical="center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3" fillId="0" borderId="73" xfId="1" applyNumberFormat="1" applyFont="1" applyFill="1" applyBorder="1" applyAlignment="1" applyProtection="1">
      <alignment horizontal="left" vertical="center"/>
    </xf>
    <xf numFmtId="4" fontId="13" fillId="0" borderId="74" xfId="1" applyNumberFormat="1" applyFont="1" applyFill="1" applyBorder="1" applyAlignment="1" applyProtection="1">
      <alignment horizontal="left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3" fillId="0" borderId="7" xfId="1" applyNumberFormat="1" applyFont="1" applyFill="1" applyBorder="1" applyAlignment="1" applyProtection="1">
      <alignment horizontal="left" vertical="center"/>
    </xf>
    <xf numFmtId="4" fontId="13" fillId="0" borderId="78" xfId="1" applyNumberFormat="1" applyFont="1" applyFill="1" applyBorder="1" applyAlignment="1" applyProtection="1">
      <alignment horizontal="left" vertical="center"/>
    </xf>
    <xf numFmtId="4" fontId="13" fillId="0" borderId="82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3" xfId="1" applyNumberFormat="1" applyFont="1" applyFill="1" applyBorder="1" applyAlignment="1" applyProtection="1">
      <alignment horizontal="left" vertical="center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7" fillId="0" borderId="44" xfId="1" applyNumberFormat="1" applyFont="1" applyFill="1" applyBorder="1" applyAlignment="1" applyProtection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4" fontId="7" fillId="0" borderId="6" xfId="1" applyNumberFormat="1" applyFont="1" applyFill="1" applyBorder="1" applyAlignment="1" applyProtection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4" fontId="7" fillId="0" borderId="50" xfId="1" applyNumberFormat="1" applyFont="1" applyFill="1" applyBorder="1" applyAlignment="1" applyProtection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9" fillId="0" borderId="20" xfId="1" applyNumberFormat="1" applyFont="1" applyFill="1" applyBorder="1" applyAlignment="1" applyProtection="1">
      <alignment horizontal="center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3" fontId="13" fillId="0" borderId="11" xfId="1" applyNumberFormat="1" applyFont="1" applyFill="1" applyBorder="1" applyAlignment="1" applyProtection="1">
      <alignment horizontal="center" vertical="center"/>
    </xf>
    <xf numFmtId="3" fontId="13" fillId="0" borderId="17" xfId="1" applyNumberFormat="1" applyFont="1" applyFill="1" applyBorder="1" applyAlignment="1" applyProtection="1">
      <alignment horizontal="center" vertical="center"/>
    </xf>
    <xf numFmtId="3" fontId="13" fillId="0" borderId="9" xfId="1" applyNumberFormat="1" applyFont="1" applyFill="1" applyBorder="1" applyAlignment="1" applyProtection="1">
      <alignment horizontal="center" vertical="center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7" xfId="1" applyNumberFormat="1" applyFont="1" applyFill="1" applyBorder="1" applyAlignment="1" applyProtection="1">
      <alignment horizontal="center" vertical="center"/>
    </xf>
    <xf numFmtId="3" fontId="8" fillId="0" borderId="12" xfId="1" applyNumberFormat="1" applyFont="1" applyFill="1" applyBorder="1" applyAlignment="1" applyProtection="1">
      <alignment horizontal="center" vertical="center" wrapText="1"/>
    </xf>
    <xf numFmtId="3" fontId="16" fillId="0" borderId="13" xfId="1" applyNumberFormat="1" applyFont="1" applyFill="1" applyBorder="1" applyAlignment="1" applyProtection="1">
      <alignment horizontal="center" vertical="center"/>
    </xf>
    <xf numFmtId="3" fontId="16" fillId="0" borderId="14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86" xfId="0" applyFont="1" applyFill="1" applyBorder="1" applyAlignment="1">
      <alignment horizontal="justify" vertical="center" wrapText="1"/>
    </xf>
    <xf numFmtId="0" fontId="6" fillId="0" borderId="57" xfId="0" applyFont="1" applyFill="1" applyBorder="1" applyAlignment="1">
      <alignment horizontal="justify" vertical="center" wrapText="1"/>
    </xf>
    <xf numFmtId="0" fontId="6" fillId="0" borderId="87" xfId="0" applyFont="1" applyFill="1" applyBorder="1" applyAlignment="1">
      <alignment horizontal="justify" vertical="center" wrapText="1"/>
    </xf>
    <xf numFmtId="0" fontId="6" fillId="0" borderId="48" xfId="0" applyFont="1" applyFill="1" applyBorder="1" applyAlignment="1">
      <alignment horizontal="justify" vertical="center" wrapText="1"/>
    </xf>
    <xf numFmtId="0" fontId="6" fillId="0" borderId="88" xfId="0" applyFont="1" applyFill="1" applyBorder="1" applyAlignment="1">
      <alignment horizontal="justify" vertical="center" wrapText="1"/>
    </xf>
    <xf numFmtId="0" fontId="6" fillId="0" borderId="51" xfId="0" applyFont="1" applyFill="1" applyBorder="1" applyAlignment="1">
      <alignment horizontal="justify" vertical="center" wrapText="1"/>
    </xf>
    <xf numFmtId="4" fontId="8" fillId="0" borderId="11" xfId="1" applyNumberFormat="1" applyFont="1" applyFill="1" applyBorder="1" applyAlignment="1" applyProtection="1">
      <alignment horizontal="center" vertical="center" wrapText="1"/>
    </xf>
    <xf numFmtId="4" fontId="8" fillId="0" borderId="17" xfId="1" applyNumberFormat="1" applyFont="1" applyFill="1" applyBorder="1" applyAlignment="1" applyProtection="1">
      <alignment horizontal="center" vertical="center" wrapText="1"/>
    </xf>
    <xf numFmtId="4" fontId="8" fillId="0" borderId="9" xfId="1" applyNumberFormat="1" applyFont="1" applyFill="1" applyBorder="1" applyAlignment="1" applyProtection="1">
      <alignment horizontal="center" vertical="center" wrapText="1"/>
    </xf>
    <xf numFmtId="4" fontId="16" fillId="0" borderId="11" xfId="1" applyNumberFormat="1" applyFont="1" applyFill="1" applyBorder="1" applyAlignment="1" applyProtection="1">
      <alignment horizontal="center" vertical="center" wrapText="1"/>
    </xf>
    <xf numFmtId="4" fontId="16" fillId="0" borderId="17" xfId="1" applyNumberFormat="1" applyFont="1" applyFill="1" applyBorder="1" applyAlignment="1" applyProtection="1">
      <alignment horizontal="center" vertical="center" wrapText="1"/>
    </xf>
    <xf numFmtId="4" fontId="16" fillId="0" borderId="9" xfId="1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justify" vertical="center" wrapText="1"/>
    </xf>
    <xf numFmtId="4" fontId="9" fillId="0" borderId="6" xfId="1" applyNumberFormat="1" applyFont="1" applyFill="1" applyBorder="1" applyAlignment="1" applyProtection="1">
      <alignment horizontal="justify" vertical="center" wrapText="1"/>
    </xf>
    <xf numFmtId="4" fontId="9" fillId="0" borderId="50" xfId="1" applyNumberFormat="1" applyFont="1" applyFill="1" applyBorder="1" applyAlignment="1" applyProtection="1">
      <alignment horizontal="justify" vertical="center" wrapText="1"/>
    </xf>
    <xf numFmtId="4" fontId="8" fillId="0" borderId="52" xfId="1" applyNumberFormat="1" applyFont="1" applyFill="1" applyBorder="1" applyAlignment="1" applyProtection="1">
      <alignment horizontal="center" vertical="center" wrapText="1"/>
    </xf>
    <xf numFmtId="4" fontId="8" fillId="0" borderId="26" xfId="1" applyNumberFormat="1" applyFont="1" applyFill="1" applyBorder="1" applyAlignment="1" applyProtection="1">
      <alignment horizontal="center" vertical="center" wrapText="1"/>
    </xf>
    <xf numFmtId="4" fontId="8" fillId="0" borderId="53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4" fillId="3" borderId="36" xfId="1" applyNumberFormat="1" applyFont="1" applyFill="1" applyBorder="1" applyAlignment="1" applyProtection="1">
      <alignment horizontal="center" vertical="center"/>
    </xf>
    <xf numFmtId="4" fontId="14" fillId="3" borderId="37" xfId="1" applyNumberFormat="1" applyFont="1" applyFill="1" applyBorder="1" applyAlignment="1" applyProtection="1">
      <alignment horizontal="center" vertical="center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2" xfId="1" applyNumberFormat="1" applyFont="1" applyFill="1" applyBorder="1" applyAlignment="1" applyProtection="1">
      <alignment horizontal="center" vertical="center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4" fillId="0" borderId="12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4" fontId="9" fillId="0" borderId="12" xfId="1" applyNumberFormat="1" applyFont="1" applyFill="1" applyBorder="1" applyAlignment="1" applyProtection="1">
      <alignment horizontal="center" vertical="center" wrapText="1"/>
    </xf>
    <xf numFmtId="4" fontId="9" fillId="0" borderId="14" xfId="1" applyNumberFormat="1" applyFont="1" applyFill="1" applyBorder="1" applyAlignment="1" applyProtection="1">
      <alignment horizontal="center" vertical="center" wrapText="1"/>
    </xf>
    <xf numFmtId="4" fontId="13" fillId="0" borderId="18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9" fillId="0" borderId="91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9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0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31" xfId="2" applyNumberFormat="1" applyFont="1" applyFill="1" applyBorder="1" applyAlignment="1" applyProtection="1">
      <alignment horizontal="center" vertical="center" wrapText="1"/>
    </xf>
    <xf numFmtId="4" fontId="7" fillId="0" borderId="30" xfId="2" applyNumberFormat="1" applyFont="1" applyFill="1" applyBorder="1" applyAlignment="1" applyProtection="1">
      <alignment horizontal="center" vertical="center" wrapText="1"/>
    </xf>
    <xf numFmtId="4" fontId="9" fillId="0" borderId="18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7" fillId="0" borderId="15" xfId="1" applyNumberFormat="1" applyFont="1" applyFill="1" applyBorder="1" applyAlignment="1" applyProtection="1">
      <alignment horizontal="center" vertical="center" wrapText="1"/>
    </xf>
    <xf numFmtId="4" fontId="7" fillId="0" borderId="24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9" fillId="0" borderId="89" xfId="1" applyNumberFormat="1" applyFont="1" applyFill="1" applyBorder="1" applyAlignment="1" applyProtection="1">
      <alignment horizontal="center" vertical="center" wrapText="1"/>
    </xf>
    <xf numFmtId="4" fontId="9" fillId="0" borderId="90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7" fillId="0" borderId="0" xfId="1" applyNumberFormat="1" applyFont="1" applyFill="1" applyBorder="1" applyAlignment="1" applyProtection="1">
      <alignment horizontal="left" vertical="center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8" fillId="0" borderId="11" xfId="1" applyNumberFormat="1" applyFont="1" applyFill="1" applyBorder="1" applyAlignment="1" applyProtection="1">
      <alignment horizontal="left" vertical="center"/>
    </xf>
    <xf numFmtId="4" fontId="8" fillId="0" borderId="17" xfId="1" applyNumberFormat="1" applyFont="1" applyFill="1" applyBorder="1" applyAlignment="1" applyProtection="1">
      <alignment horizontal="left" vertical="center"/>
    </xf>
    <xf numFmtId="4" fontId="7" fillId="0" borderId="17" xfId="1" applyNumberFormat="1" applyFont="1" applyFill="1" applyBorder="1" applyAlignment="1" applyProtection="1">
      <alignment horizontal="left" vertical="center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66676</xdr:rowOff>
    </xdr:from>
    <xdr:to>
      <xdr:col>1</xdr:col>
      <xdr:colOff>1038225</xdr:colOff>
      <xdr:row>3</xdr:row>
      <xdr:rowOff>129974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6"/>
          <a:ext cx="1228725" cy="57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4</xdr:col>
      <xdr:colOff>428625</xdr:colOff>
      <xdr:row>2</xdr:row>
      <xdr:rowOff>32288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2663190" cy="706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hmartinezt@unal.edu.co" TargetMode="External"/><Relationship Id="rId13" Type="http://schemas.openxmlformats.org/officeDocument/2006/relationships/hyperlink" Target="mailto:pieromansi@gmail.com" TargetMode="External"/><Relationship Id="rId3" Type="http://schemas.openxmlformats.org/officeDocument/2006/relationships/hyperlink" Target="mailto:gvargasd@unicartagena.edu.co" TargetMode="External"/><Relationship Id="rId7" Type="http://schemas.openxmlformats.org/officeDocument/2006/relationships/hyperlink" Target="mailto:patrickd41@hotmail.com" TargetMode="External"/><Relationship Id="rId12" Type="http://schemas.openxmlformats.org/officeDocument/2006/relationships/hyperlink" Target="mailto:wsalazag@hotmail.com" TargetMode="External"/><Relationship Id="rId2" Type="http://schemas.openxmlformats.org/officeDocument/2006/relationships/hyperlink" Target="mailto:adrianenespinos@yahoo.com" TargetMode="External"/><Relationship Id="rId1" Type="http://schemas.openxmlformats.org/officeDocument/2006/relationships/hyperlink" Target="mailto:edermaylor@gmail.com" TargetMode="External"/><Relationship Id="rId6" Type="http://schemas.openxmlformats.org/officeDocument/2006/relationships/hyperlink" Target="mailto:cayodu@gmail.com" TargetMode="External"/><Relationship Id="rId11" Type="http://schemas.openxmlformats.org/officeDocument/2006/relationships/hyperlink" Target="mailto:ayderberrio@hotmail.com" TargetMode="External"/><Relationship Id="rId5" Type="http://schemas.openxmlformats.org/officeDocument/2006/relationships/hyperlink" Target="mailto:sergio.angel.baquero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oseurreste@gmail.com" TargetMode="External"/><Relationship Id="rId4" Type="http://schemas.openxmlformats.org/officeDocument/2006/relationships/hyperlink" Target="mailto:resquivelt@unal.edu.co" TargetMode="External"/><Relationship Id="rId9" Type="http://schemas.openxmlformats.org/officeDocument/2006/relationships/hyperlink" Target="mailto:faustopabon@hotmail.com" TargetMode="External"/><Relationship Id="rId14" Type="http://schemas.openxmlformats.org/officeDocument/2006/relationships/hyperlink" Target="mailto:nburbanom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"/>
  <sheetViews>
    <sheetView tabSelected="1" workbookViewId="0">
      <selection activeCell="A3" sqref="A3"/>
    </sheetView>
  </sheetViews>
  <sheetFormatPr baseColWidth="10" defaultRowHeight="15" x14ac:dyDescent="0.25"/>
  <cols>
    <col min="1" max="1" width="4" bestFit="1" customWidth="1"/>
    <col min="2" max="2" width="21.5703125" customWidth="1"/>
    <col min="3" max="3" width="18.7109375" customWidth="1"/>
    <col min="4" max="4" width="16.28515625" customWidth="1"/>
    <col min="5" max="5" width="25.7109375" customWidth="1"/>
    <col min="6" max="6" width="20.42578125" customWidth="1"/>
    <col min="7" max="7" width="17" customWidth="1"/>
    <col min="8" max="8" width="16.140625" customWidth="1"/>
    <col min="9" max="9" width="17.7109375" customWidth="1"/>
    <col min="10" max="10" width="17.140625" customWidth="1"/>
    <col min="12" max="12" width="41" customWidth="1"/>
  </cols>
  <sheetData>
    <row r="1" spans="1:13" ht="18" x14ac:dyDescent="0.25">
      <c r="A1" s="183" t="s">
        <v>218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 x14ac:dyDescent="0.25">
      <c r="A2" s="184" t="s">
        <v>240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ht="15.75" thickBot="1" x14ac:dyDescent="0.3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3" s="172" customFormat="1" ht="57" customHeight="1" thickBot="1" x14ac:dyDescent="0.3">
      <c r="A4" s="192" t="s">
        <v>239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4"/>
    </row>
    <row r="5" spans="1:13" ht="16.5" thickBot="1" x14ac:dyDescent="0.3">
      <c r="A5" s="185" t="s">
        <v>219</v>
      </c>
      <c r="B5" s="185" t="s">
        <v>220</v>
      </c>
      <c r="C5" s="185" t="s">
        <v>221</v>
      </c>
      <c r="D5" s="185" t="s">
        <v>232</v>
      </c>
      <c r="E5" s="185" t="s">
        <v>222</v>
      </c>
      <c r="F5" s="187" t="s">
        <v>22</v>
      </c>
      <c r="G5" s="189" t="s">
        <v>233</v>
      </c>
      <c r="H5" s="190"/>
      <c r="I5" s="190"/>
      <c r="J5" s="190"/>
      <c r="K5" s="190"/>
      <c r="L5" s="191"/>
    </row>
    <row r="6" spans="1:13" ht="68.25" thickBot="1" x14ac:dyDescent="0.3">
      <c r="A6" s="186"/>
      <c r="B6" s="186"/>
      <c r="C6" s="186"/>
      <c r="D6" s="186"/>
      <c r="E6" s="186"/>
      <c r="F6" s="188"/>
      <c r="G6" s="155" t="s">
        <v>42</v>
      </c>
      <c r="H6" s="155" t="s">
        <v>234</v>
      </c>
      <c r="I6" s="155" t="s">
        <v>67</v>
      </c>
      <c r="J6" s="155" t="s">
        <v>73</v>
      </c>
      <c r="K6" s="156" t="s">
        <v>235</v>
      </c>
      <c r="L6" s="157" t="s">
        <v>6</v>
      </c>
    </row>
    <row r="7" spans="1:13" ht="107.25" customHeight="1" x14ac:dyDescent="0.25">
      <c r="A7" s="140">
        <v>1</v>
      </c>
      <c r="B7" s="161" t="s">
        <v>225</v>
      </c>
      <c r="C7" s="173" t="s">
        <v>100</v>
      </c>
      <c r="D7" s="176" t="s">
        <v>223</v>
      </c>
      <c r="E7" s="179" t="s">
        <v>224</v>
      </c>
      <c r="F7" s="141">
        <f>'URRESTE CAMPO JOSE ENRIQUE'!O92</f>
        <v>22.21</v>
      </c>
      <c r="G7" s="141">
        <f>'URRESTE CAMPO JOSE ENRIQUE'!O93</f>
        <v>19.333333333333332</v>
      </c>
      <c r="H7" s="162">
        <f>'URRESTE CAMPO JOSE ENRIQUE'!O94</f>
        <v>7</v>
      </c>
      <c r="I7" s="162">
        <f>'URRESTE CAMPO JOSE ENRIQUE'!O95</f>
        <v>9</v>
      </c>
      <c r="J7" s="162">
        <f>'URRESTE CAMPO JOSE ENRIQUE'!O96</f>
        <v>4</v>
      </c>
      <c r="K7" s="163">
        <f>SUM(F7:J7)</f>
        <v>61.543333333333337</v>
      </c>
      <c r="L7" s="164" t="s">
        <v>236</v>
      </c>
    </row>
    <row r="8" spans="1:13" ht="107.25" customHeight="1" x14ac:dyDescent="0.25">
      <c r="A8" s="142">
        <v>2</v>
      </c>
      <c r="B8" s="160" t="s">
        <v>230</v>
      </c>
      <c r="C8" s="174"/>
      <c r="D8" s="177"/>
      <c r="E8" s="180"/>
      <c r="F8" s="143">
        <v>25.8</v>
      </c>
      <c r="G8" s="143">
        <v>0</v>
      </c>
      <c r="H8" s="158">
        <v>0</v>
      </c>
      <c r="I8" s="158">
        <v>0</v>
      </c>
      <c r="J8" s="158">
        <v>0</v>
      </c>
      <c r="K8" s="159">
        <f t="shared" ref="K8:K9" si="0">SUM(F8:J8)</f>
        <v>25.8</v>
      </c>
      <c r="L8" s="165" t="s">
        <v>238</v>
      </c>
      <c r="M8" s="154"/>
    </row>
    <row r="9" spans="1:13" ht="151.5" customHeight="1" thickBot="1" x14ac:dyDescent="0.3">
      <c r="A9" s="166">
        <v>3</v>
      </c>
      <c r="B9" s="167" t="s">
        <v>231</v>
      </c>
      <c r="C9" s="175"/>
      <c r="D9" s="178"/>
      <c r="E9" s="181"/>
      <c r="F9" s="168">
        <v>15.68</v>
      </c>
      <c r="G9" s="168">
        <v>0</v>
      </c>
      <c r="H9" s="169">
        <v>0</v>
      </c>
      <c r="I9" s="169">
        <v>0</v>
      </c>
      <c r="J9" s="169">
        <v>0</v>
      </c>
      <c r="K9" s="170">
        <f t="shared" si="0"/>
        <v>15.68</v>
      </c>
      <c r="L9" s="171" t="s">
        <v>238</v>
      </c>
    </row>
    <row r="10" spans="1:13" x14ac:dyDescent="0.25">
      <c r="A10" s="182" t="s">
        <v>237</v>
      </c>
      <c r="B10" s="182"/>
      <c r="C10" s="182"/>
      <c r="G10" s="154"/>
      <c r="H10" s="154"/>
      <c r="I10" s="154"/>
      <c r="J10" s="154"/>
      <c r="K10" s="154"/>
    </row>
  </sheetData>
  <sheetProtection password="D6E2" sheet="1" objects="1" scenarios="1"/>
  <mergeCells count="14">
    <mergeCell ref="C7:C9"/>
    <mergeCell ref="D7:D9"/>
    <mergeCell ref="E7:E9"/>
    <mergeCell ref="A10:C10"/>
    <mergeCell ref="A1:L1"/>
    <mergeCell ref="A2:L2"/>
    <mergeCell ref="A5:A6"/>
    <mergeCell ref="B5:B6"/>
    <mergeCell ref="C5:C6"/>
    <mergeCell ref="D5:D6"/>
    <mergeCell ref="E5:E6"/>
    <mergeCell ref="F5:F6"/>
    <mergeCell ref="G5:L5"/>
    <mergeCell ref="A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2"/>
  <sheetViews>
    <sheetView topLeftCell="J13" zoomScale="80" zoomScaleNormal="80" workbookViewId="0">
      <selection activeCell="M15" sqref="M15"/>
    </sheetView>
  </sheetViews>
  <sheetFormatPr baseColWidth="10" defaultRowHeight="16.5" x14ac:dyDescent="0.3"/>
  <cols>
    <col min="1" max="1" width="2.85546875" style="2" bestFit="1" customWidth="1"/>
    <col min="2" max="2" width="11.85546875" style="2" customWidth="1"/>
    <col min="3" max="3" width="12" style="3" customWidth="1"/>
    <col min="4" max="4" width="30.140625" style="3" customWidth="1"/>
    <col min="5" max="5" width="28.85546875" style="4" customWidth="1"/>
    <col min="6" max="6" width="19.5703125" style="4" customWidth="1"/>
    <col min="7" max="7" width="32.140625" style="4" customWidth="1"/>
    <col min="8" max="8" width="19.42578125" style="4" customWidth="1"/>
    <col min="9" max="9" width="19.140625" style="133" customWidth="1"/>
    <col min="10" max="10" width="20.42578125" style="4" customWidth="1"/>
    <col min="11" max="11" width="39.7109375" style="2" customWidth="1"/>
    <col min="12" max="13" width="33.42578125" style="2" customWidth="1"/>
    <col min="14" max="14" width="39.28515625" style="2" customWidth="1"/>
    <col min="15" max="15" width="11.5703125" style="2" customWidth="1"/>
    <col min="16" max="16" width="17.5703125" style="2" customWidth="1"/>
    <col min="17" max="17" width="9" style="2" customWidth="1"/>
    <col min="18" max="18" width="8.85546875" style="2" customWidth="1"/>
    <col min="19" max="19" width="39.42578125" style="2" customWidth="1"/>
    <col min="20" max="20" width="11.42578125" style="2"/>
    <col min="21" max="21" width="17.28515625" style="2" customWidth="1"/>
    <col min="22" max="23" width="11.42578125" style="2"/>
    <col min="24" max="24" width="13.42578125" style="2" customWidth="1"/>
    <col min="25" max="25" width="13.28515625" style="2" customWidth="1"/>
    <col min="26" max="26" width="12.140625" style="2" customWidth="1"/>
    <col min="27" max="27" width="13.85546875" style="2" customWidth="1"/>
    <col min="28" max="262" width="11.42578125" style="2"/>
    <col min="263" max="263" width="4.7109375" style="2" customWidth="1"/>
    <col min="264" max="264" width="11" style="2" customWidth="1"/>
    <col min="265" max="265" width="24.85546875" style="2" customWidth="1"/>
    <col min="266" max="266" width="11.28515625" style="2" customWidth="1"/>
    <col min="267" max="267" width="19.5703125" style="2" customWidth="1"/>
    <col min="268" max="268" width="32.140625" style="2" customWidth="1"/>
    <col min="269" max="269" width="19.42578125" style="2" customWidth="1"/>
    <col min="270" max="270" width="13.7109375" style="2" customWidth="1"/>
    <col min="271" max="271" width="33.42578125" style="2" customWidth="1"/>
    <col min="272" max="272" width="39.28515625" style="2" customWidth="1"/>
    <col min="273" max="273" width="8.140625" style="2" customWidth="1"/>
    <col min="274" max="274" width="33" style="2" customWidth="1"/>
    <col min="275" max="518" width="11.42578125" style="2"/>
    <col min="519" max="519" width="4.7109375" style="2" customWidth="1"/>
    <col min="520" max="520" width="11" style="2" customWidth="1"/>
    <col min="521" max="521" width="24.85546875" style="2" customWidth="1"/>
    <col min="522" max="522" width="11.28515625" style="2" customWidth="1"/>
    <col min="523" max="523" width="19.5703125" style="2" customWidth="1"/>
    <col min="524" max="524" width="32.140625" style="2" customWidth="1"/>
    <col min="525" max="525" width="19.42578125" style="2" customWidth="1"/>
    <col min="526" max="526" width="13.7109375" style="2" customWidth="1"/>
    <col min="527" max="527" width="33.42578125" style="2" customWidth="1"/>
    <col min="528" max="528" width="39.28515625" style="2" customWidth="1"/>
    <col min="529" max="529" width="8.140625" style="2" customWidth="1"/>
    <col min="530" max="530" width="33" style="2" customWidth="1"/>
    <col min="531" max="774" width="11.42578125" style="2"/>
    <col min="775" max="775" width="4.7109375" style="2" customWidth="1"/>
    <col min="776" max="776" width="11" style="2" customWidth="1"/>
    <col min="777" max="777" width="24.85546875" style="2" customWidth="1"/>
    <col min="778" max="778" width="11.28515625" style="2" customWidth="1"/>
    <col min="779" max="779" width="19.5703125" style="2" customWidth="1"/>
    <col min="780" max="780" width="32.140625" style="2" customWidth="1"/>
    <col min="781" max="781" width="19.42578125" style="2" customWidth="1"/>
    <col min="782" max="782" width="13.7109375" style="2" customWidth="1"/>
    <col min="783" max="783" width="33.42578125" style="2" customWidth="1"/>
    <col min="784" max="784" width="39.28515625" style="2" customWidth="1"/>
    <col min="785" max="785" width="8.140625" style="2" customWidth="1"/>
    <col min="786" max="786" width="33" style="2" customWidth="1"/>
    <col min="787" max="1030" width="11.42578125" style="2"/>
    <col min="1031" max="1031" width="4.7109375" style="2" customWidth="1"/>
    <col min="1032" max="1032" width="11" style="2" customWidth="1"/>
    <col min="1033" max="1033" width="24.85546875" style="2" customWidth="1"/>
    <col min="1034" max="1034" width="11.28515625" style="2" customWidth="1"/>
    <col min="1035" max="1035" width="19.5703125" style="2" customWidth="1"/>
    <col min="1036" max="1036" width="32.140625" style="2" customWidth="1"/>
    <col min="1037" max="1037" width="19.42578125" style="2" customWidth="1"/>
    <col min="1038" max="1038" width="13.7109375" style="2" customWidth="1"/>
    <col min="1039" max="1039" width="33.42578125" style="2" customWidth="1"/>
    <col min="1040" max="1040" width="39.28515625" style="2" customWidth="1"/>
    <col min="1041" max="1041" width="8.140625" style="2" customWidth="1"/>
    <col min="1042" max="1042" width="33" style="2" customWidth="1"/>
    <col min="1043" max="1286" width="11.42578125" style="2"/>
    <col min="1287" max="1287" width="4.7109375" style="2" customWidth="1"/>
    <col min="1288" max="1288" width="11" style="2" customWidth="1"/>
    <col min="1289" max="1289" width="24.85546875" style="2" customWidth="1"/>
    <col min="1290" max="1290" width="11.28515625" style="2" customWidth="1"/>
    <col min="1291" max="1291" width="19.5703125" style="2" customWidth="1"/>
    <col min="1292" max="1292" width="32.140625" style="2" customWidth="1"/>
    <col min="1293" max="1293" width="19.42578125" style="2" customWidth="1"/>
    <col min="1294" max="1294" width="13.7109375" style="2" customWidth="1"/>
    <col min="1295" max="1295" width="33.42578125" style="2" customWidth="1"/>
    <col min="1296" max="1296" width="39.28515625" style="2" customWidth="1"/>
    <col min="1297" max="1297" width="8.140625" style="2" customWidth="1"/>
    <col min="1298" max="1298" width="33" style="2" customWidth="1"/>
    <col min="1299" max="1542" width="11.42578125" style="2"/>
    <col min="1543" max="1543" width="4.7109375" style="2" customWidth="1"/>
    <col min="1544" max="1544" width="11" style="2" customWidth="1"/>
    <col min="1545" max="1545" width="24.85546875" style="2" customWidth="1"/>
    <col min="1546" max="1546" width="11.28515625" style="2" customWidth="1"/>
    <col min="1547" max="1547" width="19.5703125" style="2" customWidth="1"/>
    <col min="1548" max="1548" width="32.140625" style="2" customWidth="1"/>
    <col min="1549" max="1549" width="19.42578125" style="2" customWidth="1"/>
    <col min="1550" max="1550" width="13.7109375" style="2" customWidth="1"/>
    <col min="1551" max="1551" width="33.42578125" style="2" customWidth="1"/>
    <col min="1552" max="1552" width="39.28515625" style="2" customWidth="1"/>
    <col min="1553" max="1553" width="8.140625" style="2" customWidth="1"/>
    <col min="1554" max="1554" width="33" style="2" customWidth="1"/>
    <col min="1555" max="1798" width="11.42578125" style="2"/>
    <col min="1799" max="1799" width="4.7109375" style="2" customWidth="1"/>
    <col min="1800" max="1800" width="11" style="2" customWidth="1"/>
    <col min="1801" max="1801" width="24.85546875" style="2" customWidth="1"/>
    <col min="1802" max="1802" width="11.28515625" style="2" customWidth="1"/>
    <col min="1803" max="1803" width="19.5703125" style="2" customWidth="1"/>
    <col min="1804" max="1804" width="32.140625" style="2" customWidth="1"/>
    <col min="1805" max="1805" width="19.42578125" style="2" customWidth="1"/>
    <col min="1806" max="1806" width="13.7109375" style="2" customWidth="1"/>
    <col min="1807" max="1807" width="33.42578125" style="2" customWidth="1"/>
    <col min="1808" max="1808" width="39.28515625" style="2" customWidth="1"/>
    <col min="1809" max="1809" width="8.140625" style="2" customWidth="1"/>
    <col min="1810" max="1810" width="33" style="2" customWidth="1"/>
    <col min="1811" max="2054" width="11.42578125" style="2"/>
    <col min="2055" max="2055" width="4.7109375" style="2" customWidth="1"/>
    <col min="2056" max="2056" width="11" style="2" customWidth="1"/>
    <col min="2057" max="2057" width="24.85546875" style="2" customWidth="1"/>
    <col min="2058" max="2058" width="11.28515625" style="2" customWidth="1"/>
    <col min="2059" max="2059" width="19.5703125" style="2" customWidth="1"/>
    <col min="2060" max="2060" width="32.140625" style="2" customWidth="1"/>
    <col min="2061" max="2061" width="19.42578125" style="2" customWidth="1"/>
    <col min="2062" max="2062" width="13.7109375" style="2" customWidth="1"/>
    <col min="2063" max="2063" width="33.42578125" style="2" customWidth="1"/>
    <col min="2064" max="2064" width="39.28515625" style="2" customWidth="1"/>
    <col min="2065" max="2065" width="8.140625" style="2" customWidth="1"/>
    <col min="2066" max="2066" width="33" style="2" customWidth="1"/>
    <col min="2067" max="2310" width="11.42578125" style="2"/>
    <col min="2311" max="2311" width="4.7109375" style="2" customWidth="1"/>
    <col min="2312" max="2312" width="11" style="2" customWidth="1"/>
    <col min="2313" max="2313" width="24.85546875" style="2" customWidth="1"/>
    <col min="2314" max="2314" width="11.28515625" style="2" customWidth="1"/>
    <col min="2315" max="2315" width="19.5703125" style="2" customWidth="1"/>
    <col min="2316" max="2316" width="32.140625" style="2" customWidth="1"/>
    <col min="2317" max="2317" width="19.42578125" style="2" customWidth="1"/>
    <col min="2318" max="2318" width="13.7109375" style="2" customWidth="1"/>
    <col min="2319" max="2319" width="33.42578125" style="2" customWidth="1"/>
    <col min="2320" max="2320" width="39.28515625" style="2" customWidth="1"/>
    <col min="2321" max="2321" width="8.140625" style="2" customWidth="1"/>
    <col min="2322" max="2322" width="33" style="2" customWidth="1"/>
    <col min="2323" max="2566" width="11.42578125" style="2"/>
    <col min="2567" max="2567" width="4.7109375" style="2" customWidth="1"/>
    <col min="2568" max="2568" width="11" style="2" customWidth="1"/>
    <col min="2569" max="2569" width="24.85546875" style="2" customWidth="1"/>
    <col min="2570" max="2570" width="11.28515625" style="2" customWidth="1"/>
    <col min="2571" max="2571" width="19.5703125" style="2" customWidth="1"/>
    <col min="2572" max="2572" width="32.140625" style="2" customWidth="1"/>
    <col min="2573" max="2573" width="19.42578125" style="2" customWidth="1"/>
    <col min="2574" max="2574" width="13.7109375" style="2" customWidth="1"/>
    <col min="2575" max="2575" width="33.42578125" style="2" customWidth="1"/>
    <col min="2576" max="2576" width="39.28515625" style="2" customWidth="1"/>
    <col min="2577" max="2577" width="8.140625" style="2" customWidth="1"/>
    <col min="2578" max="2578" width="33" style="2" customWidth="1"/>
    <col min="2579" max="2822" width="11.42578125" style="2"/>
    <col min="2823" max="2823" width="4.7109375" style="2" customWidth="1"/>
    <col min="2824" max="2824" width="11" style="2" customWidth="1"/>
    <col min="2825" max="2825" width="24.85546875" style="2" customWidth="1"/>
    <col min="2826" max="2826" width="11.28515625" style="2" customWidth="1"/>
    <col min="2827" max="2827" width="19.5703125" style="2" customWidth="1"/>
    <col min="2828" max="2828" width="32.140625" style="2" customWidth="1"/>
    <col min="2829" max="2829" width="19.42578125" style="2" customWidth="1"/>
    <col min="2830" max="2830" width="13.7109375" style="2" customWidth="1"/>
    <col min="2831" max="2831" width="33.42578125" style="2" customWidth="1"/>
    <col min="2832" max="2832" width="39.28515625" style="2" customWidth="1"/>
    <col min="2833" max="2833" width="8.140625" style="2" customWidth="1"/>
    <col min="2834" max="2834" width="33" style="2" customWidth="1"/>
    <col min="2835" max="3078" width="11.42578125" style="2"/>
    <col min="3079" max="3079" width="4.7109375" style="2" customWidth="1"/>
    <col min="3080" max="3080" width="11" style="2" customWidth="1"/>
    <col min="3081" max="3081" width="24.85546875" style="2" customWidth="1"/>
    <col min="3082" max="3082" width="11.28515625" style="2" customWidth="1"/>
    <col min="3083" max="3083" width="19.5703125" style="2" customWidth="1"/>
    <col min="3084" max="3084" width="32.140625" style="2" customWidth="1"/>
    <col min="3085" max="3085" width="19.42578125" style="2" customWidth="1"/>
    <col min="3086" max="3086" width="13.7109375" style="2" customWidth="1"/>
    <col min="3087" max="3087" width="33.42578125" style="2" customWidth="1"/>
    <col min="3088" max="3088" width="39.28515625" style="2" customWidth="1"/>
    <col min="3089" max="3089" width="8.140625" style="2" customWidth="1"/>
    <col min="3090" max="3090" width="33" style="2" customWidth="1"/>
    <col min="3091" max="3334" width="11.42578125" style="2"/>
    <col min="3335" max="3335" width="4.7109375" style="2" customWidth="1"/>
    <col min="3336" max="3336" width="11" style="2" customWidth="1"/>
    <col min="3337" max="3337" width="24.85546875" style="2" customWidth="1"/>
    <col min="3338" max="3338" width="11.28515625" style="2" customWidth="1"/>
    <col min="3339" max="3339" width="19.5703125" style="2" customWidth="1"/>
    <col min="3340" max="3340" width="32.140625" style="2" customWidth="1"/>
    <col min="3341" max="3341" width="19.42578125" style="2" customWidth="1"/>
    <col min="3342" max="3342" width="13.7109375" style="2" customWidth="1"/>
    <col min="3343" max="3343" width="33.42578125" style="2" customWidth="1"/>
    <col min="3344" max="3344" width="39.28515625" style="2" customWidth="1"/>
    <col min="3345" max="3345" width="8.140625" style="2" customWidth="1"/>
    <col min="3346" max="3346" width="33" style="2" customWidth="1"/>
    <col min="3347" max="3590" width="11.42578125" style="2"/>
    <col min="3591" max="3591" width="4.7109375" style="2" customWidth="1"/>
    <col min="3592" max="3592" width="11" style="2" customWidth="1"/>
    <col min="3593" max="3593" width="24.85546875" style="2" customWidth="1"/>
    <col min="3594" max="3594" width="11.28515625" style="2" customWidth="1"/>
    <col min="3595" max="3595" width="19.5703125" style="2" customWidth="1"/>
    <col min="3596" max="3596" width="32.140625" style="2" customWidth="1"/>
    <col min="3597" max="3597" width="19.42578125" style="2" customWidth="1"/>
    <col min="3598" max="3598" width="13.7109375" style="2" customWidth="1"/>
    <col min="3599" max="3599" width="33.42578125" style="2" customWidth="1"/>
    <col min="3600" max="3600" width="39.28515625" style="2" customWidth="1"/>
    <col min="3601" max="3601" width="8.140625" style="2" customWidth="1"/>
    <col min="3602" max="3602" width="33" style="2" customWidth="1"/>
    <col min="3603" max="3846" width="11.42578125" style="2"/>
    <col min="3847" max="3847" width="4.7109375" style="2" customWidth="1"/>
    <col min="3848" max="3848" width="11" style="2" customWidth="1"/>
    <col min="3849" max="3849" width="24.85546875" style="2" customWidth="1"/>
    <col min="3850" max="3850" width="11.28515625" style="2" customWidth="1"/>
    <col min="3851" max="3851" width="19.5703125" style="2" customWidth="1"/>
    <col min="3852" max="3852" width="32.140625" style="2" customWidth="1"/>
    <col min="3853" max="3853" width="19.42578125" style="2" customWidth="1"/>
    <col min="3854" max="3854" width="13.7109375" style="2" customWidth="1"/>
    <col min="3855" max="3855" width="33.42578125" style="2" customWidth="1"/>
    <col min="3856" max="3856" width="39.28515625" style="2" customWidth="1"/>
    <col min="3857" max="3857" width="8.140625" style="2" customWidth="1"/>
    <col min="3858" max="3858" width="33" style="2" customWidth="1"/>
    <col min="3859" max="4102" width="11.42578125" style="2"/>
    <col min="4103" max="4103" width="4.7109375" style="2" customWidth="1"/>
    <col min="4104" max="4104" width="11" style="2" customWidth="1"/>
    <col min="4105" max="4105" width="24.85546875" style="2" customWidth="1"/>
    <col min="4106" max="4106" width="11.28515625" style="2" customWidth="1"/>
    <col min="4107" max="4107" width="19.5703125" style="2" customWidth="1"/>
    <col min="4108" max="4108" width="32.140625" style="2" customWidth="1"/>
    <col min="4109" max="4109" width="19.42578125" style="2" customWidth="1"/>
    <col min="4110" max="4110" width="13.7109375" style="2" customWidth="1"/>
    <col min="4111" max="4111" width="33.42578125" style="2" customWidth="1"/>
    <col min="4112" max="4112" width="39.28515625" style="2" customWidth="1"/>
    <col min="4113" max="4113" width="8.140625" style="2" customWidth="1"/>
    <col min="4114" max="4114" width="33" style="2" customWidth="1"/>
    <col min="4115" max="4358" width="11.42578125" style="2"/>
    <col min="4359" max="4359" width="4.7109375" style="2" customWidth="1"/>
    <col min="4360" max="4360" width="11" style="2" customWidth="1"/>
    <col min="4361" max="4361" width="24.85546875" style="2" customWidth="1"/>
    <col min="4362" max="4362" width="11.28515625" style="2" customWidth="1"/>
    <col min="4363" max="4363" width="19.5703125" style="2" customWidth="1"/>
    <col min="4364" max="4364" width="32.140625" style="2" customWidth="1"/>
    <col min="4365" max="4365" width="19.42578125" style="2" customWidth="1"/>
    <col min="4366" max="4366" width="13.7109375" style="2" customWidth="1"/>
    <col min="4367" max="4367" width="33.42578125" style="2" customWidth="1"/>
    <col min="4368" max="4368" width="39.28515625" style="2" customWidth="1"/>
    <col min="4369" max="4369" width="8.140625" style="2" customWidth="1"/>
    <col min="4370" max="4370" width="33" style="2" customWidth="1"/>
    <col min="4371" max="4614" width="11.42578125" style="2"/>
    <col min="4615" max="4615" width="4.7109375" style="2" customWidth="1"/>
    <col min="4616" max="4616" width="11" style="2" customWidth="1"/>
    <col min="4617" max="4617" width="24.85546875" style="2" customWidth="1"/>
    <col min="4618" max="4618" width="11.28515625" style="2" customWidth="1"/>
    <col min="4619" max="4619" width="19.5703125" style="2" customWidth="1"/>
    <col min="4620" max="4620" width="32.140625" style="2" customWidth="1"/>
    <col min="4621" max="4621" width="19.42578125" style="2" customWidth="1"/>
    <col min="4622" max="4622" width="13.7109375" style="2" customWidth="1"/>
    <col min="4623" max="4623" width="33.42578125" style="2" customWidth="1"/>
    <col min="4624" max="4624" width="39.28515625" style="2" customWidth="1"/>
    <col min="4625" max="4625" width="8.140625" style="2" customWidth="1"/>
    <col min="4626" max="4626" width="33" style="2" customWidth="1"/>
    <col min="4627" max="4870" width="11.42578125" style="2"/>
    <col min="4871" max="4871" width="4.7109375" style="2" customWidth="1"/>
    <col min="4872" max="4872" width="11" style="2" customWidth="1"/>
    <col min="4873" max="4873" width="24.85546875" style="2" customWidth="1"/>
    <col min="4874" max="4874" width="11.28515625" style="2" customWidth="1"/>
    <col min="4875" max="4875" width="19.5703125" style="2" customWidth="1"/>
    <col min="4876" max="4876" width="32.140625" style="2" customWidth="1"/>
    <col min="4877" max="4877" width="19.42578125" style="2" customWidth="1"/>
    <col min="4878" max="4878" width="13.7109375" style="2" customWidth="1"/>
    <col min="4879" max="4879" width="33.42578125" style="2" customWidth="1"/>
    <col min="4880" max="4880" width="39.28515625" style="2" customWidth="1"/>
    <col min="4881" max="4881" width="8.140625" style="2" customWidth="1"/>
    <col min="4882" max="4882" width="33" style="2" customWidth="1"/>
    <col min="4883" max="5126" width="11.42578125" style="2"/>
    <col min="5127" max="5127" width="4.7109375" style="2" customWidth="1"/>
    <col min="5128" max="5128" width="11" style="2" customWidth="1"/>
    <col min="5129" max="5129" width="24.85546875" style="2" customWidth="1"/>
    <col min="5130" max="5130" width="11.28515625" style="2" customWidth="1"/>
    <col min="5131" max="5131" width="19.5703125" style="2" customWidth="1"/>
    <col min="5132" max="5132" width="32.140625" style="2" customWidth="1"/>
    <col min="5133" max="5133" width="19.42578125" style="2" customWidth="1"/>
    <col min="5134" max="5134" width="13.7109375" style="2" customWidth="1"/>
    <col min="5135" max="5135" width="33.42578125" style="2" customWidth="1"/>
    <col min="5136" max="5136" width="39.28515625" style="2" customWidth="1"/>
    <col min="5137" max="5137" width="8.140625" style="2" customWidth="1"/>
    <col min="5138" max="5138" width="33" style="2" customWidth="1"/>
    <col min="5139" max="5382" width="11.42578125" style="2"/>
    <col min="5383" max="5383" width="4.7109375" style="2" customWidth="1"/>
    <col min="5384" max="5384" width="11" style="2" customWidth="1"/>
    <col min="5385" max="5385" width="24.85546875" style="2" customWidth="1"/>
    <col min="5386" max="5386" width="11.28515625" style="2" customWidth="1"/>
    <col min="5387" max="5387" width="19.5703125" style="2" customWidth="1"/>
    <col min="5388" max="5388" width="32.140625" style="2" customWidth="1"/>
    <col min="5389" max="5389" width="19.42578125" style="2" customWidth="1"/>
    <col min="5390" max="5390" width="13.7109375" style="2" customWidth="1"/>
    <col min="5391" max="5391" width="33.42578125" style="2" customWidth="1"/>
    <col min="5392" max="5392" width="39.28515625" style="2" customWidth="1"/>
    <col min="5393" max="5393" width="8.140625" style="2" customWidth="1"/>
    <col min="5394" max="5394" width="33" style="2" customWidth="1"/>
    <col min="5395" max="5638" width="11.42578125" style="2"/>
    <col min="5639" max="5639" width="4.7109375" style="2" customWidth="1"/>
    <col min="5640" max="5640" width="11" style="2" customWidth="1"/>
    <col min="5641" max="5641" width="24.85546875" style="2" customWidth="1"/>
    <col min="5642" max="5642" width="11.28515625" style="2" customWidth="1"/>
    <col min="5643" max="5643" width="19.5703125" style="2" customWidth="1"/>
    <col min="5644" max="5644" width="32.140625" style="2" customWidth="1"/>
    <col min="5645" max="5645" width="19.42578125" style="2" customWidth="1"/>
    <col min="5646" max="5646" width="13.7109375" style="2" customWidth="1"/>
    <col min="5647" max="5647" width="33.42578125" style="2" customWidth="1"/>
    <col min="5648" max="5648" width="39.28515625" style="2" customWidth="1"/>
    <col min="5649" max="5649" width="8.140625" style="2" customWidth="1"/>
    <col min="5650" max="5650" width="33" style="2" customWidth="1"/>
    <col min="5651" max="5894" width="11.42578125" style="2"/>
    <col min="5895" max="5895" width="4.7109375" style="2" customWidth="1"/>
    <col min="5896" max="5896" width="11" style="2" customWidth="1"/>
    <col min="5897" max="5897" width="24.85546875" style="2" customWidth="1"/>
    <col min="5898" max="5898" width="11.28515625" style="2" customWidth="1"/>
    <col min="5899" max="5899" width="19.5703125" style="2" customWidth="1"/>
    <col min="5900" max="5900" width="32.140625" style="2" customWidth="1"/>
    <col min="5901" max="5901" width="19.42578125" style="2" customWidth="1"/>
    <col min="5902" max="5902" width="13.7109375" style="2" customWidth="1"/>
    <col min="5903" max="5903" width="33.42578125" style="2" customWidth="1"/>
    <col min="5904" max="5904" width="39.28515625" style="2" customWidth="1"/>
    <col min="5905" max="5905" width="8.140625" style="2" customWidth="1"/>
    <col min="5906" max="5906" width="33" style="2" customWidth="1"/>
    <col min="5907" max="6150" width="11.42578125" style="2"/>
    <col min="6151" max="6151" width="4.7109375" style="2" customWidth="1"/>
    <col min="6152" max="6152" width="11" style="2" customWidth="1"/>
    <col min="6153" max="6153" width="24.85546875" style="2" customWidth="1"/>
    <col min="6154" max="6154" width="11.28515625" style="2" customWidth="1"/>
    <col min="6155" max="6155" width="19.5703125" style="2" customWidth="1"/>
    <col min="6156" max="6156" width="32.140625" style="2" customWidth="1"/>
    <col min="6157" max="6157" width="19.42578125" style="2" customWidth="1"/>
    <col min="6158" max="6158" width="13.7109375" style="2" customWidth="1"/>
    <col min="6159" max="6159" width="33.42578125" style="2" customWidth="1"/>
    <col min="6160" max="6160" width="39.28515625" style="2" customWidth="1"/>
    <col min="6161" max="6161" width="8.140625" style="2" customWidth="1"/>
    <col min="6162" max="6162" width="33" style="2" customWidth="1"/>
    <col min="6163" max="6406" width="11.42578125" style="2"/>
    <col min="6407" max="6407" width="4.7109375" style="2" customWidth="1"/>
    <col min="6408" max="6408" width="11" style="2" customWidth="1"/>
    <col min="6409" max="6409" width="24.85546875" style="2" customWidth="1"/>
    <col min="6410" max="6410" width="11.28515625" style="2" customWidth="1"/>
    <col min="6411" max="6411" width="19.5703125" style="2" customWidth="1"/>
    <col min="6412" max="6412" width="32.140625" style="2" customWidth="1"/>
    <col min="6413" max="6413" width="19.42578125" style="2" customWidth="1"/>
    <col min="6414" max="6414" width="13.7109375" style="2" customWidth="1"/>
    <col min="6415" max="6415" width="33.42578125" style="2" customWidth="1"/>
    <col min="6416" max="6416" width="39.28515625" style="2" customWidth="1"/>
    <col min="6417" max="6417" width="8.140625" style="2" customWidth="1"/>
    <col min="6418" max="6418" width="33" style="2" customWidth="1"/>
    <col min="6419" max="6662" width="11.42578125" style="2"/>
    <col min="6663" max="6663" width="4.7109375" style="2" customWidth="1"/>
    <col min="6664" max="6664" width="11" style="2" customWidth="1"/>
    <col min="6665" max="6665" width="24.85546875" style="2" customWidth="1"/>
    <col min="6666" max="6666" width="11.28515625" style="2" customWidth="1"/>
    <col min="6667" max="6667" width="19.5703125" style="2" customWidth="1"/>
    <col min="6668" max="6668" width="32.140625" style="2" customWidth="1"/>
    <col min="6669" max="6669" width="19.42578125" style="2" customWidth="1"/>
    <col min="6670" max="6670" width="13.7109375" style="2" customWidth="1"/>
    <col min="6671" max="6671" width="33.42578125" style="2" customWidth="1"/>
    <col min="6672" max="6672" width="39.28515625" style="2" customWidth="1"/>
    <col min="6673" max="6673" width="8.140625" style="2" customWidth="1"/>
    <col min="6674" max="6674" width="33" style="2" customWidth="1"/>
    <col min="6675" max="6918" width="11.42578125" style="2"/>
    <col min="6919" max="6919" width="4.7109375" style="2" customWidth="1"/>
    <col min="6920" max="6920" width="11" style="2" customWidth="1"/>
    <col min="6921" max="6921" width="24.85546875" style="2" customWidth="1"/>
    <col min="6922" max="6922" width="11.28515625" style="2" customWidth="1"/>
    <col min="6923" max="6923" width="19.5703125" style="2" customWidth="1"/>
    <col min="6924" max="6924" width="32.140625" style="2" customWidth="1"/>
    <col min="6925" max="6925" width="19.42578125" style="2" customWidth="1"/>
    <col min="6926" max="6926" width="13.7109375" style="2" customWidth="1"/>
    <col min="6927" max="6927" width="33.42578125" style="2" customWidth="1"/>
    <col min="6928" max="6928" width="39.28515625" style="2" customWidth="1"/>
    <col min="6929" max="6929" width="8.140625" style="2" customWidth="1"/>
    <col min="6930" max="6930" width="33" style="2" customWidth="1"/>
    <col min="6931" max="7174" width="11.42578125" style="2"/>
    <col min="7175" max="7175" width="4.7109375" style="2" customWidth="1"/>
    <col min="7176" max="7176" width="11" style="2" customWidth="1"/>
    <col min="7177" max="7177" width="24.85546875" style="2" customWidth="1"/>
    <col min="7178" max="7178" width="11.28515625" style="2" customWidth="1"/>
    <col min="7179" max="7179" width="19.5703125" style="2" customWidth="1"/>
    <col min="7180" max="7180" width="32.140625" style="2" customWidth="1"/>
    <col min="7181" max="7181" width="19.42578125" style="2" customWidth="1"/>
    <col min="7182" max="7182" width="13.7109375" style="2" customWidth="1"/>
    <col min="7183" max="7183" width="33.42578125" style="2" customWidth="1"/>
    <col min="7184" max="7184" width="39.28515625" style="2" customWidth="1"/>
    <col min="7185" max="7185" width="8.140625" style="2" customWidth="1"/>
    <col min="7186" max="7186" width="33" style="2" customWidth="1"/>
    <col min="7187" max="7430" width="11.42578125" style="2"/>
    <col min="7431" max="7431" width="4.7109375" style="2" customWidth="1"/>
    <col min="7432" max="7432" width="11" style="2" customWidth="1"/>
    <col min="7433" max="7433" width="24.85546875" style="2" customWidth="1"/>
    <col min="7434" max="7434" width="11.28515625" style="2" customWidth="1"/>
    <col min="7435" max="7435" width="19.5703125" style="2" customWidth="1"/>
    <col min="7436" max="7436" width="32.140625" style="2" customWidth="1"/>
    <col min="7437" max="7437" width="19.42578125" style="2" customWidth="1"/>
    <col min="7438" max="7438" width="13.7109375" style="2" customWidth="1"/>
    <col min="7439" max="7439" width="33.42578125" style="2" customWidth="1"/>
    <col min="7440" max="7440" width="39.28515625" style="2" customWidth="1"/>
    <col min="7441" max="7441" width="8.140625" style="2" customWidth="1"/>
    <col min="7442" max="7442" width="33" style="2" customWidth="1"/>
    <col min="7443" max="7686" width="11.42578125" style="2"/>
    <col min="7687" max="7687" width="4.7109375" style="2" customWidth="1"/>
    <col min="7688" max="7688" width="11" style="2" customWidth="1"/>
    <col min="7689" max="7689" width="24.85546875" style="2" customWidth="1"/>
    <col min="7690" max="7690" width="11.28515625" style="2" customWidth="1"/>
    <col min="7691" max="7691" width="19.5703125" style="2" customWidth="1"/>
    <col min="7692" max="7692" width="32.140625" style="2" customWidth="1"/>
    <col min="7693" max="7693" width="19.42578125" style="2" customWidth="1"/>
    <col min="7694" max="7694" width="13.7109375" style="2" customWidth="1"/>
    <col min="7695" max="7695" width="33.42578125" style="2" customWidth="1"/>
    <col min="7696" max="7696" width="39.28515625" style="2" customWidth="1"/>
    <col min="7697" max="7697" width="8.140625" style="2" customWidth="1"/>
    <col min="7698" max="7698" width="33" style="2" customWidth="1"/>
    <col min="7699" max="7942" width="11.42578125" style="2"/>
    <col min="7943" max="7943" width="4.7109375" style="2" customWidth="1"/>
    <col min="7944" max="7944" width="11" style="2" customWidth="1"/>
    <col min="7945" max="7945" width="24.85546875" style="2" customWidth="1"/>
    <col min="7946" max="7946" width="11.28515625" style="2" customWidth="1"/>
    <col min="7947" max="7947" width="19.5703125" style="2" customWidth="1"/>
    <col min="7948" max="7948" width="32.140625" style="2" customWidth="1"/>
    <col min="7949" max="7949" width="19.42578125" style="2" customWidth="1"/>
    <col min="7950" max="7950" width="13.7109375" style="2" customWidth="1"/>
    <col min="7951" max="7951" width="33.42578125" style="2" customWidth="1"/>
    <col min="7952" max="7952" width="39.28515625" style="2" customWidth="1"/>
    <col min="7953" max="7953" width="8.140625" style="2" customWidth="1"/>
    <col min="7954" max="7954" width="33" style="2" customWidth="1"/>
    <col min="7955" max="8198" width="11.42578125" style="2"/>
    <col min="8199" max="8199" width="4.7109375" style="2" customWidth="1"/>
    <col min="8200" max="8200" width="11" style="2" customWidth="1"/>
    <col min="8201" max="8201" width="24.85546875" style="2" customWidth="1"/>
    <col min="8202" max="8202" width="11.28515625" style="2" customWidth="1"/>
    <col min="8203" max="8203" width="19.5703125" style="2" customWidth="1"/>
    <col min="8204" max="8204" width="32.140625" style="2" customWidth="1"/>
    <col min="8205" max="8205" width="19.42578125" style="2" customWidth="1"/>
    <col min="8206" max="8206" width="13.7109375" style="2" customWidth="1"/>
    <col min="8207" max="8207" width="33.42578125" style="2" customWidth="1"/>
    <col min="8208" max="8208" width="39.28515625" style="2" customWidth="1"/>
    <col min="8209" max="8209" width="8.140625" style="2" customWidth="1"/>
    <col min="8210" max="8210" width="33" style="2" customWidth="1"/>
    <col min="8211" max="8454" width="11.42578125" style="2"/>
    <col min="8455" max="8455" width="4.7109375" style="2" customWidth="1"/>
    <col min="8456" max="8456" width="11" style="2" customWidth="1"/>
    <col min="8457" max="8457" width="24.85546875" style="2" customWidth="1"/>
    <col min="8458" max="8458" width="11.28515625" style="2" customWidth="1"/>
    <col min="8459" max="8459" width="19.5703125" style="2" customWidth="1"/>
    <col min="8460" max="8460" width="32.140625" style="2" customWidth="1"/>
    <col min="8461" max="8461" width="19.42578125" style="2" customWidth="1"/>
    <col min="8462" max="8462" width="13.7109375" style="2" customWidth="1"/>
    <col min="8463" max="8463" width="33.42578125" style="2" customWidth="1"/>
    <col min="8464" max="8464" width="39.28515625" style="2" customWidth="1"/>
    <col min="8465" max="8465" width="8.140625" style="2" customWidth="1"/>
    <col min="8466" max="8466" width="33" style="2" customWidth="1"/>
    <col min="8467" max="8710" width="11.42578125" style="2"/>
    <col min="8711" max="8711" width="4.7109375" style="2" customWidth="1"/>
    <col min="8712" max="8712" width="11" style="2" customWidth="1"/>
    <col min="8713" max="8713" width="24.85546875" style="2" customWidth="1"/>
    <col min="8714" max="8714" width="11.28515625" style="2" customWidth="1"/>
    <col min="8715" max="8715" width="19.5703125" style="2" customWidth="1"/>
    <col min="8716" max="8716" width="32.140625" style="2" customWidth="1"/>
    <col min="8717" max="8717" width="19.42578125" style="2" customWidth="1"/>
    <col min="8718" max="8718" width="13.7109375" style="2" customWidth="1"/>
    <col min="8719" max="8719" width="33.42578125" style="2" customWidth="1"/>
    <col min="8720" max="8720" width="39.28515625" style="2" customWidth="1"/>
    <col min="8721" max="8721" width="8.140625" style="2" customWidth="1"/>
    <col min="8722" max="8722" width="33" style="2" customWidth="1"/>
    <col min="8723" max="8966" width="11.42578125" style="2"/>
    <col min="8967" max="8967" width="4.7109375" style="2" customWidth="1"/>
    <col min="8968" max="8968" width="11" style="2" customWidth="1"/>
    <col min="8969" max="8969" width="24.85546875" style="2" customWidth="1"/>
    <col min="8970" max="8970" width="11.28515625" style="2" customWidth="1"/>
    <col min="8971" max="8971" width="19.5703125" style="2" customWidth="1"/>
    <col min="8972" max="8972" width="32.140625" style="2" customWidth="1"/>
    <col min="8973" max="8973" width="19.42578125" style="2" customWidth="1"/>
    <col min="8974" max="8974" width="13.7109375" style="2" customWidth="1"/>
    <col min="8975" max="8975" width="33.42578125" style="2" customWidth="1"/>
    <col min="8976" max="8976" width="39.28515625" style="2" customWidth="1"/>
    <col min="8977" max="8977" width="8.140625" style="2" customWidth="1"/>
    <col min="8978" max="8978" width="33" style="2" customWidth="1"/>
    <col min="8979" max="9222" width="11.42578125" style="2"/>
    <col min="9223" max="9223" width="4.7109375" style="2" customWidth="1"/>
    <col min="9224" max="9224" width="11" style="2" customWidth="1"/>
    <col min="9225" max="9225" width="24.85546875" style="2" customWidth="1"/>
    <col min="9226" max="9226" width="11.28515625" style="2" customWidth="1"/>
    <col min="9227" max="9227" width="19.5703125" style="2" customWidth="1"/>
    <col min="9228" max="9228" width="32.140625" style="2" customWidth="1"/>
    <col min="9229" max="9229" width="19.42578125" style="2" customWidth="1"/>
    <col min="9230" max="9230" width="13.7109375" style="2" customWidth="1"/>
    <col min="9231" max="9231" width="33.42578125" style="2" customWidth="1"/>
    <col min="9232" max="9232" width="39.28515625" style="2" customWidth="1"/>
    <col min="9233" max="9233" width="8.140625" style="2" customWidth="1"/>
    <col min="9234" max="9234" width="33" style="2" customWidth="1"/>
    <col min="9235" max="9478" width="11.42578125" style="2"/>
    <col min="9479" max="9479" width="4.7109375" style="2" customWidth="1"/>
    <col min="9480" max="9480" width="11" style="2" customWidth="1"/>
    <col min="9481" max="9481" width="24.85546875" style="2" customWidth="1"/>
    <col min="9482" max="9482" width="11.28515625" style="2" customWidth="1"/>
    <col min="9483" max="9483" width="19.5703125" style="2" customWidth="1"/>
    <col min="9484" max="9484" width="32.140625" style="2" customWidth="1"/>
    <col min="9485" max="9485" width="19.42578125" style="2" customWidth="1"/>
    <col min="9486" max="9486" width="13.7109375" style="2" customWidth="1"/>
    <col min="9487" max="9487" width="33.42578125" style="2" customWidth="1"/>
    <col min="9488" max="9488" width="39.28515625" style="2" customWidth="1"/>
    <col min="9489" max="9489" width="8.140625" style="2" customWidth="1"/>
    <col min="9490" max="9490" width="33" style="2" customWidth="1"/>
    <col min="9491" max="9734" width="11.42578125" style="2"/>
    <col min="9735" max="9735" width="4.7109375" style="2" customWidth="1"/>
    <col min="9736" max="9736" width="11" style="2" customWidth="1"/>
    <col min="9737" max="9737" width="24.85546875" style="2" customWidth="1"/>
    <col min="9738" max="9738" width="11.28515625" style="2" customWidth="1"/>
    <col min="9739" max="9739" width="19.5703125" style="2" customWidth="1"/>
    <col min="9740" max="9740" width="32.140625" style="2" customWidth="1"/>
    <col min="9741" max="9741" width="19.42578125" style="2" customWidth="1"/>
    <col min="9742" max="9742" width="13.7109375" style="2" customWidth="1"/>
    <col min="9743" max="9743" width="33.42578125" style="2" customWidth="1"/>
    <col min="9744" max="9744" width="39.28515625" style="2" customWidth="1"/>
    <col min="9745" max="9745" width="8.140625" style="2" customWidth="1"/>
    <col min="9746" max="9746" width="33" style="2" customWidth="1"/>
    <col min="9747" max="9990" width="11.42578125" style="2"/>
    <col min="9991" max="9991" width="4.7109375" style="2" customWidth="1"/>
    <col min="9992" max="9992" width="11" style="2" customWidth="1"/>
    <col min="9993" max="9993" width="24.85546875" style="2" customWidth="1"/>
    <col min="9994" max="9994" width="11.28515625" style="2" customWidth="1"/>
    <col min="9995" max="9995" width="19.5703125" style="2" customWidth="1"/>
    <col min="9996" max="9996" width="32.140625" style="2" customWidth="1"/>
    <col min="9997" max="9997" width="19.42578125" style="2" customWidth="1"/>
    <col min="9998" max="9998" width="13.7109375" style="2" customWidth="1"/>
    <col min="9999" max="9999" width="33.42578125" style="2" customWidth="1"/>
    <col min="10000" max="10000" width="39.28515625" style="2" customWidth="1"/>
    <col min="10001" max="10001" width="8.140625" style="2" customWidth="1"/>
    <col min="10002" max="10002" width="33" style="2" customWidth="1"/>
    <col min="10003" max="10246" width="11.42578125" style="2"/>
    <col min="10247" max="10247" width="4.7109375" style="2" customWidth="1"/>
    <col min="10248" max="10248" width="11" style="2" customWidth="1"/>
    <col min="10249" max="10249" width="24.85546875" style="2" customWidth="1"/>
    <col min="10250" max="10250" width="11.28515625" style="2" customWidth="1"/>
    <col min="10251" max="10251" width="19.5703125" style="2" customWidth="1"/>
    <col min="10252" max="10252" width="32.140625" style="2" customWidth="1"/>
    <col min="10253" max="10253" width="19.42578125" style="2" customWidth="1"/>
    <col min="10254" max="10254" width="13.7109375" style="2" customWidth="1"/>
    <col min="10255" max="10255" width="33.42578125" style="2" customWidth="1"/>
    <col min="10256" max="10256" width="39.28515625" style="2" customWidth="1"/>
    <col min="10257" max="10257" width="8.140625" style="2" customWidth="1"/>
    <col min="10258" max="10258" width="33" style="2" customWidth="1"/>
    <col min="10259" max="10502" width="11.42578125" style="2"/>
    <col min="10503" max="10503" width="4.7109375" style="2" customWidth="1"/>
    <col min="10504" max="10504" width="11" style="2" customWidth="1"/>
    <col min="10505" max="10505" width="24.85546875" style="2" customWidth="1"/>
    <col min="10506" max="10506" width="11.28515625" style="2" customWidth="1"/>
    <col min="10507" max="10507" width="19.5703125" style="2" customWidth="1"/>
    <col min="10508" max="10508" width="32.140625" style="2" customWidth="1"/>
    <col min="10509" max="10509" width="19.42578125" style="2" customWidth="1"/>
    <col min="10510" max="10510" width="13.7109375" style="2" customWidth="1"/>
    <col min="10511" max="10511" width="33.42578125" style="2" customWidth="1"/>
    <col min="10512" max="10512" width="39.28515625" style="2" customWidth="1"/>
    <col min="10513" max="10513" width="8.140625" style="2" customWidth="1"/>
    <col min="10514" max="10514" width="33" style="2" customWidth="1"/>
    <col min="10515" max="10758" width="11.42578125" style="2"/>
    <col min="10759" max="10759" width="4.7109375" style="2" customWidth="1"/>
    <col min="10760" max="10760" width="11" style="2" customWidth="1"/>
    <col min="10761" max="10761" width="24.85546875" style="2" customWidth="1"/>
    <col min="10762" max="10762" width="11.28515625" style="2" customWidth="1"/>
    <col min="10763" max="10763" width="19.5703125" style="2" customWidth="1"/>
    <col min="10764" max="10764" width="32.140625" style="2" customWidth="1"/>
    <col min="10765" max="10765" width="19.42578125" style="2" customWidth="1"/>
    <col min="10766" max="10766" width="13.7109375" style="2" customWidth="1"/>
    <col min="10767" max="10767" width="33.42578125" style="2" customWidth="1"/>
    <col min="10768" max="10768" width="39.28515625" style="2" customWidth="1"/>
    <col min="10769" max="10769" width="8.140625" style="2" customWidth="1"/>
    <col min="10770" max="10770" width="33" style="2" customWidth="1"/>
    <col min="10771" max="11014" width="11.42578125" style="2"/>
    <col min="11015" max="11015" width="4.7109375" style="2" customWidth="1"/>
    <col min="11016" max="11016" width="11" style="2" customWidth="1"/>
    <col min="11017" max="11017" width="24.85546875" style="2" customWidth="1"/>
    <col min="11018" max="11018" width="11.28515625" style="2" customWidth="1"/>
    <col min="11019" max="11019" width="19.5703125" style="2" customWidth="1"/>
    <col min="11020" max="11020" width="32.140625" style="2" customWidth="1"/>
    <col min="11021" max="11021" width="19.42578125" style="2" customWidth="1"/>
    <col min="11022" max="11022" width="13.7109375" style="2" customWidth="1"/>
    <col min="11023" max="11023" width="33.42578125" style="2" customWidth="1"/>
    <col min="11024" max="11024" width="39.28515625" style="2" customWidth="1"/>
    <col min="11025" max="11025" width="8.140625" style="2" customWidth="1"/>
    <col min="11026" max="11026" width="33" style="2" customWidth="1"/>
    <col min="11027" max="11270" width="11.42578125" style="2"/>
    <col min="11271" max="11271" width="4.7109375" style="2" customWidth="1"/>
    <col min="11272" max="11272" width="11" style="2" customWidth="1"/>
    <col min="11273" max="11273" width="24.85546875" style="2" customWidth="1"/>
    <col min="11274" max="11274" width="11.28515625" style="2" customWidth="1"/>
    <col min="11275" max="11275" width="19.5703125" style="2" customWidth="1"/>
    <col min="11276" max="11276" width="32.140625" style="2" customWidth="1"/>
    <col min="11277" max="11277" width="19.42578125" style="2" customWidth="1"/>
    <col min="11278" max="11278" width="13.7109375" style="2" customWidth="1"/>
    <col min="11279" max="11279" width="33.42578125" style="2" customWidth="1"/>
    <col min="11280" max="11280" width="39.28515625" style="2" customWidth="1"/>
    <col min="11281" max="11281" width="8.140625" style="2" customWidth="1"/>
    <col min="11282" max="11282" width="33" style="2" customWidth="1"/>
    <col min="11283" max="11526" width="11.42578125" style="2"/>
    <col min="11527" max="11527" width="4.7109375" style="2" customWidth="1"/>
    <col min="11528" max="11528" width="11" style="2" customWidth="1"/>
    <col min="11529" max="11529" width="24.85546875" style="2" customWidth="1"/>
    <col min="11530" max="11530" width="11.28515625" style="2" customWidth="1"/>
    <col min="11531" max="11531" width="19.5703125" style="2" customWidth="1"/>
    <col min="11532" max="11532" width="32.140625" style="2" customWidth="1"/>
    <col min="11533" max="11533" width="19.42578125" style="2" customWidth="1"/>
    <col min="11534" max="11534" width="13.7109375" style="2" customWidth="1"/>
    <col min="11535" max="11535" width="33.42578125" style="2" customWidth="1"/>
    <col min="11536" max="11536" width="39.28515625" style="2" customWidth="1"/>
    <col min="11537" max="11537" width="8.140625" style="2" customWidth="1"/>
    <col min="11538" max="11538" width="33" style="2" customWidth="1"/>
    <col min="11539" max="11782" width="11.42578125" style="2"/>
    <col min="11783" max="11783" width="4.7109375" style="2" customWidth="1"/>
    <col min="11784" max="11784" width="11" style="2" customWidth="1"/>
    <col min="11785" max="11785" width="24.85546875" style="2" customWidth="1"/>
    <col min="11786" max="11786" width="11.28515625" style="2" customWidth="1"/>
    <col min="11787" max="11787" width="19.5703125" style="2" customWidth="1"/>
    <col min="11788" max="11788" width="32.140625" style="2" customWidth="1"/>
    <col min="11789" max="11789" width="19.42578125" style="2" customWidth="1"/>
    <col min="11790" max="11790" width="13.7109375" style="2" customWidth="1"/>
    <col min="11791" max="11791" width="33.42578125" style="2" customWidth="1"/>
    <col min="11792" max="11792" width="39.28515625" style="2" customWidth="1"/>
    <col min="11793" max="11793" width="8.140625" style="2" customWidth="1"/>
    <col min="11794" max="11794" width="33" style="2" customWidth="1"/>
    <col min="11795" max="12038" width="11.42578125" style="2"/>
    <col min="12039" max="12039" width="4.7109375" style="2" customWidth="1"/>
    <col min="12040" max="12040" width="11" style="2" customWidth="1"/>
    <col min="12041" max="12041" width="24.85546875" style="2" customWidth="1"/>
    <col min="12042" max="12042" width="11.28515625" style="2" customWidth="1"/>
    <col min="12043" max="12043" width="19.5703125" style="2" customWidth="1"/>
    <col min="12044" max="12044" width="32.140625" style="2" customWidth="1"/>
    <col min="12045" max="12045" width="19.42578125" style="2" customWidth="1"/>
    <col min="12046" max="12046" width="13.7109375" style="2" customWidth="1"/>
    <col min="12047" max="12047" width="33.42578125" style="2" customWidth="1"/>
    <col min="12048" max="12048" width="39.28515625" style="2" customWidth="1"/>
    <col min="12049" max="12049" width="8.140625" style="2" customWidth="1"/>
    <col min="12050" max="12050" width="33" style="2" customWidth="1"/>
    <col min="12051" max="12294" width="11.42578125" style="2"/>
    <col min="12295" max="12295" width="4.7109375" style="2" customWidth="1"/>
    <col min="12296" max="12296" width="11" style="2" customWidth="1"/>
    <col min="12297" max="12297" width="24.85546875" style="2" customWidth="1"/>
    <col min="12298" max="12298" width="11.28515625" style="2" customWidth="1"/>
    <col min="12299" max="12299" width="19.5703125" style="2" customWidth="1"/>
    <col min="12300" max="12300" width="32.140625" style="2" customWidth="1"/>
    <col min="12301" max="12301" width="19.42578125" style="2" customWidth="1"/>
    <col min="12302" max="12302" width="13.7109375" style="2" customWidth="1"/>
    <col min="12303" max="12303" width="33.42578125" style="2" customWidth="1"/>
    <col min="12304" max="12304" width="39.28515625" style="2" customWidth="1"/>
    <col min="12305" max="12305" width="8.140625" style="2" customWidth="1"/>
    <col min="12306" max="12306" width="33" style="2" customWidth="1"/>
    <col min="12307" max="12550" width="11.42578125" style="2"/>
    <col min="12551" max="12551" width="4.7109375" style="2" customWidth="1"/>
    <col min="12552" max="12552" width="11" style="2" customWidth="1"/>
    <col min="12553" max="12553" width="24.85546875" style="2" customWidth="1"/>
    <col min="12554" max="12554" width="11.28515625" style="2" customWidth="1"/>
    <col min="12555" max="12555" width="19.5703125" style="2" customWidth="1"/>
    <col min="12556" max="12556" width="32.140625" style="2" customWidth="1"/>
    <col min="12557" max="12557" width="19.42578125" style="2" customWidth="1"/>
    <col min="12558" max="12558" width="13.7109375" style="2" customWidth="1"/>
    <col min="12559" max="12559" width="33.42578125" style="2" customWidth="1"/>
    <col min="12560" max="12560" width="39.28515625" style="2" customWidth="1"/>
    <col min="12561" max="12561" width="8.140625" style="2" customWidth="1"/>
    <col min="12562" max="12562" width="33" style="2" customWidth="1"/>
    <col min="12563" max="12806" width="11.42578125" style="2"/>
    <col min="12807" max="12807" width="4.7109375" style="2" customWidth="1"/>
    <col min="12808" max="12808" width="11" style="2" customWidth="1"/>
    <col min="12809" max="12809" width="24.85546875" style="2" customWidth="1"/>
    <col min="12810" max="12810" width="11.28515625" style="2" customWidth="1"/>
    <col min="12811" max="12811" width="19.5703125" style="2" customWidth="1"/>
    <col min="12812" max="12812" width="32.140625" style="2" customWidth="1"/>
    <col min="12813" max="12813" width="19.42578125" style="2" customWidth="1"/>
    <col min="12814" max="12814" width="13.7109375" style="2" customWidth="1"/>
    <col min="12815" max="12815" width="33.42578125" style="2" customWidth="1"/>
    <col min="12816" max="12816" width="39.28515625" style="2" customWidth="1"/>
    <col min="12817" max="12817" width="8.140625" style="2" customWidth="1"/>
    <col min="12818" max="12818" width="33" style="2" customWidth="1"/>
    <col min="12819" max="13062" width="11.42578125" style="2"/>
    <col min="13063" max="13063" width="4.7109375" style="2" customWidth="1"/>
    <col min="13064" max="13064" width="11" style="2" customWidth="1"/>
    <col min="13065" max="13065" width="24.85546875" style="2" customWidth="1"/>
    <col min="13066" max="13066" width="11.28515625" style="2" customWidth="1"/>
    <col min="13067" max="13067" width="19.5703125" style="2" customWidth="1"/>
    <col min="13068" max="13068" width="32.140625" style="2" customWidth="1"/>
    <col min="13069" max="13069" width="19.42578125" style="2" customWidth="1"/>
    <col min="13070" max="13070" width="13.7109375" style="2" customWidth="1"/>
    <col min="13071" max="13071" width="33.42578125" style="2" customWidth="1"/>
    <col min="13072" max="13072" width="39.28515625" style="2" customWidth="1"/>
    <col min="13073" max="13073" width="8.140625" style="2" customWidth="1"/>
    <col min="13074" max="13074" width="33" style="2" customWidth="1"/>
    <col min="13075" max="13318" width="11.42578125" style="2"/>
    <col min="13319" max="13319" width="4.7109375" style="2" customWidth="1"/>
    <col min="13320" max="13320" width="11" style="2" customWidth="1"/>
    <col min="13321" max="13321" width="24.85546875" style="2" customWidth="1"/>
    <col min="13322" max="13322" width="11.28515625" style="2" customWidth="1"/>
    <col min="13323" max="13323" width="19.5703125" style="2" customWidth="1"/>
    <col min="13324" max="13324" width="32.140625" style="2" customWidth="1"/>
    <col min="13325" max="13325" width="19.42578125" style="2" customWidth="1"/>
    <col min="13326" max="13326" width="13.7109375" style="2" customWidth="1"/>
    <col min="13327" max="13327" width="33.42578125" style="2" customWidth="1"/>
    <col min="13328" max="13328" width="39.28515625" style="2" customWidth="1"/>
    <col min="13329" max="13329" width="8.140625" style="2" customWidth="1"/>
    <col min="13330" max="13330" width="33" style="2" customWidth="1"/>
    <col min="13331" max="13574" width="11.42578125" style="2"/>
    <col min="13575" max="13575" width="4.7109375" style="2" customWidth="1"/>
    <col min="13576" max="13576" width="11" style="2" customWidth="1"/>
    <col min="13577" max="13577" width="24.85546875" style="2" customWidth="1"/>
    <col min="13578" max="13578" width="11.28515625" style="2" customWidth="1"/>
    <col min="13579" max="13579" width="19.5703125" style="2" customWidth="1"/>
    <col min="13580" max="13580" width="32.140625" style="2" customWidth="1"/>
    <col min="13581" max="13581" width="19.42578125" style="2" customWidth="1"/>
    <col min="13582" max="13582" width="13.7109375" style="2" customWidth="1"/>
    <col min="13583" max="13583" width="33.42578125" style="2" customWidth="1"/>
    <col min="13584" max="13584" width="39.28515625" style="2" customWidth="1"/>
    <col min="13585" max="13585" width="8.140625" style="2" customWidth="1"/>
    <col min="13586" max="13586" width="33" style="2" customWidth="1"/>
    <col min="13587" max="13830" width="11.42578125" style="2"/>
    <col min="13831" max="13831" width="4.7109375" style="2" customWidth="1"/>
    <col min="13832" max="13832" width="11" style="2" customWidth="1"/>
    <col min="13833" max="13833" width="24.85546875" style="2" customWidth="1"/>
    <col min="13834" max="13834" width="11.28515625" style="2" customWidth="1"/>
    <col min="13835" max="13835" width="19.5703125" style="2" customWidth="1"/>
    <col min="13836" max="13836" width="32.140625" style="2" customWidth="1"/>
    <col min="13837" max="13837" width="19.42578125" style="2" customWidth="1"/>
    <col min="13838" max="13838" width="13.7109375" style="2" customWidth="1"/>
    <col min="13839" max="13839" width="33.42578125" style="2" customWidth="1"/>
    <col min="13840" max="13840" width="39.28515625" style="2" customWidth="1"/>
    <col min="13841" max="13841" width="8.140625" style="2" customWidth="1"/>
    <col min="13842" max="13842" width="33" style="2" customWidth="1"/>
    <col min="13843" max="14086" width="11.42578125" style="2"/>
    <col min="14087" max="14087" width="4.7109375" style="2" customWidth="1"/>
    <col min="14088" max="14088" width="11" style="2" customWidth="1"/>
    <col min="14089" max="14089" width="24.85546875" style="2" customWidth="1"/>
    <col min="14090" max="14090" width="11.28515625" style="2" customWidth="1"/>
    <col min="14091" max="14091" width="19.5703125" style="2" customWidth="1"/>
    <col min="14092" max="14092" width="32.140625" style="2" customWidth="1"/>
    <col min="14093" max="14093" width="19.42578125" style="2" customWidth="1"/>
    <col min="14094" max="14094" width="13.7109375" style="2" customWidth="1"/>
    <col min="14095" max="14095" width="33.42578125" style="2" customWidth="1"/>
    <col min="14096" max="14096" width="39.28515625" style="2" customWidth="1"/>
    <col min="14097" max="14097" width="8.140625" style="2" customWidth="1"/>
    <col min="14098" max="14098" width="33" style="2" customWidth="1"/>
    <col min="14099" max="14342" width="11.42578125" style="2"/>
    <col min="14343" max="14343" width="4.7109375" style="2" customWidth="1"/>
    <col min="14344" max="14344" width="11" style="2" customWidth="1"/>
    <col min="14345" max="14345" width="24.85546875" style="2" customWidth="1"/>
    <col min="14346" max="14346" width="11.28515625" style="2" customWidth="1"/>
    <col min="14347" max="14347" width="19.5703125" style="2" customWidth="1"/>
    <col min="14348" max="14348" width="32.140625" style="2" customWidth="1"/>
    <col min="14349" max="14349" width="19.42578125" style="2" customWidth="1"/>
    <col min="14350" max="14350" width="13.7109375" style="2" customWidth="1"/>
    <col min="14351" max="14351" width="33.42578125" style="2" customWidth="1"/>
    <col min="14352" max="14352" width="39.28515625" style="2" customWidth="1"/>
    <col min="14353" max="14353" width="8.140625" style="2" customWidth="1"/>
    <col min="14354" max="14354" width="33" style="2" customWidth="1"/>
    <col min="14355" max="14598" width="11.42578125" style="2"/>
    <col min="14599" max="14599" width="4.7109375" style="2" customWidth="1"/>
    <col min="14600" max="14600" width="11" style="2" customWidth="1"/>
    <col min="14601" max="14601" width="24.85546875" style="2" customWidth="1"/>
    <col min="14602" max="14602" width="11.28515625" style="2" customWidth="1"/>
    <col min="14603" max="14603" width="19.5703125" style="2" customWidth="1"/>
    <col min="14604" max="14604" width="32.140625" style="2" customWidth="1"/>
    <col min="14605" max="14605" width="19.42578125" style="2" customWidth="1"/>
    <col min="14606" max="14606" width="13.7109375" style="2" customWidth="1"/>
    <col min="14607" max="14607" width="33.42578125" style="2" customWidth="1"/>
    <col min="14608" max="14608" width="39.28515625" style="2" customWidth="1"/>
    <col min="14609" max="14609" width="8.140625" style="2" customWidth="1"/>
    <col min="14610" max="14610" width="33" style="2" customWidth="1"/>
    <col min="14611" max="14854" width="11.42578125" style="2"/>
    <col min="14855" max="14855" width="4.7109375" style="2" customWidth="1"/>
    <col min="14856" max="14856" width="11" style="2" customWidth="1"/>
    <col min="14857" max="14857" width="24.85546875" style="2" customWidth="1"/>
    <col min="14858" max="14858" width="11.28515625" style="2" customWidth="1"/>
    <col min="14859" max="14859" width="19.5703125" style="2" customWidth="1"/>
    <col min="14860" max="14860" width="32.140625" style="2" customWidth="1"/>
    <col min="14861" max="14861" width="19.42578125" style="2" customWidth="1"/>
    <col min="14862" max="14862" width="13.7109375" style="2" customWidth="1"/>
    <col min="14863" max="14863" width="33.42578125" style="2" customWidth="1"/>
    <col min="14864" max="14864" width="39.28515625" style="2" customWidth="1"/>
    <col min="14865" max="14865" width="8.140625" style="2" customWidth="1"/>
    <col min="14866" max="14866" width="33" style="2" customWidth="1"/>
    <col min="14867" max="15110" width="11.42578125" style="2"/>
    <col min="15111" max="15111" width="4.7109375" style="2" customWidth="1"/>
    <col min="15112" max="15112" width="11" style="2" customWidth="1"/>
    <col min="15113" max="15113" width="24.85546875" style="2" customWidth="1"/>
    <col min="15114" max="15114" width="11.28515625" style="2" customWidth="1"/>
    <col min="15115" max="15115" width="19.5703125" style="2" customWidth="1"/>
    <col min="15116" max="15116" width="32.140625" style="2" customWidth="1"/>
    <col min="15117" max="15117" width="19.42578125" style="2" customWidth="1"/>
    <col min="15118" max="15118" width="13.7109375" style="2" customWidth="1"/>
    <col min="15119" max="15119" width="33.42578125" style="2" customWidth="1"/>
    <col min="15120" max="15120" width="39.28515625" style="2" customWidth="1"/>
    <col min="15121" max="15121" width="8.140625" style="2" customWidth="1"/>
    <col min="15122" max="15122" width="33" style="2" customWidth="1"/>
    <col min="15123" max="15366" width="11.42578125" style="2"/>
    <col min="15367" max="15367" width="4.7109375" style="2" customWidth="1"/>
    <col min="15368" max="15368" width="11" style="2" customWidth="1"/>
    <col min="15369" max="15369" width="24.85546875" style="2" customWidth="1"/>
    <col min="15370" max="15370" width="11.28515625" style="2" customWidth="1"/>
    <col min="15371" max="15371" width="19.5703125" style="2" customWidth="1"/>
    <col min="15372" max="15372" width="32.140625" style="2" customWidth="1"/>
    <col min="15373" max="15373" width="19.42578125" style="2" customWidth="1"/>
    <col min="15374" max="15374" width="13.7109375" style="2" customWidth="1"/>
    <col min="15375" max="15375" width="33.42578125" style="2" customWidth="1"/>
    <col min="15376" max="15376" width="39.28515625" style="2" customWidth="1"/>
    <col min="15377" max="15377" width="8.140625" style="2" customWidth="1"/>
    <col min="15378" max="15378" width="33" style="2" customWidth="1"/>
    <col min="15379" max="15622" width="11.42578125" style="2"/>
    <col min="15623" max="15623" width="4.7109375" style="2" customWidth="1"/>
    <col min="15624" max="15624" width="11" style="2" customWidth="1"/>
    <col min="15625" max="15625" width="24.85546875" style="2" customWidth="1"/>
    <col min="15626" max="15626" width="11.28515625" style="2" customWidth="1"/>
    <col min="15627" max="15627" width="19.5703125" style="2" customWidth="1"/>
    <col min="15628" max="15628" width="32.140625" style="2" customWidth="1"/>
    <col min="15629" max="15629" width="19.42578125" style="2" customWidth="1"/>
    <col min="15630" max="15630" width="13.7109375" style="2" customWidth="1"/>
    <col min="15631" max="15631" width="33.42578125" style="2" customWidth="1"/>
    <col min="15632" max="15632" width="39.28515625" style="2" customWidth="1"/>
    <col min="15633" max="15633" width="8.140625" style="2" customWidth="1"/>
    <col min="15634" max="15634" width="33" style="2" customWidth="1"/>
    <col min="15635" max="15878" width="11.42578125" style="2"/>
    <col min="15879" max="15879" width="4.7109375" style="2" customWidth="1"/>
    <col min="15880" max="15880" width="11" style="2" customWidth="1"/>
    <col min="15881" max="15881" width="24.85546875" style="2" customWidth="1"/>
    <col min="15882" max="15882" width="11.28515625" style="2" customWidth="1"/>
    <col min="15883" max="15883" width="19.5703125" style="2" customWidth="1"/>
    <col min="15884" max="15884" width="32.140625" style="2" customWidth="1"/>
    <col min="15885" max="15885" width="19.42578125" style="2" customWidth="1"/>
    <col min="15886" max="15886" width="13.7109375" style="2" customWidth="1"/>
    <col min="15887" max="15887" width="33.42578125" style="2" customWidth="1"/>
    <col min="15888" max="15888" width="39.28515625" style="2" customWidth="1"/>
    <col min="15889" max="15889" width="8.140625" style="2" customWidth="1"/>
    <col min="15890" max="15890" width="33" style="2" customWidth="1"/>
    <col min="15891" max="16134" width="11.42578125" style="2"/>
    <col min="16135" max="16135" width="4.7109375" style="2" customWidth="1"/>
    <col min="16136" max="16136" width="11" style="2" customWidth="1"/>
    <col min="16137" max="16137" width="24.85546875" style="2" customWidth="1"/>
    <col min="16138" max="16138" width="11.28515625" style="2" customWidth="1"/>
    <col min="16139" max="16139" width="19.5703125" style="2" customWidth="1"/>
    <col min="16140" max="16140" width="32.140625" style="2" customWidth="1"/>
    <col min="16141" max="16141" width="19.42578125" style="2" customWidth="1"/>
    <col min="16142" max="16142" width="13.7109375" style="2" customWidth="1"/>
    <col min="16143" max="16143" width="33.42578125" style="2" customWidth="1"/>
    <col min="16144" max="16144" width="39.28515625" style="2" customWidth="1"/>
    <col min="16145" max="16145" width="8.140625" style="2" customWidth="1"/>
    <col min="16146" max="16146" width="33" style="2" customWidth="1"/>
    <col min="16147" max="16384" width="11.42578125" style="2"/>
  </cols>
  <sheetData>
    <row r="1" spans="1:29" s="4" customFormat="1" x14ac:dyDescent="0.3">
      <c r="A1" s="198" t="s">
        <v>100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C1" s="109">
        <f>COUNTA(C:C)-1</f>
        <v>15</v>
      </c>
    </row>
    <row r="2" spans="1:29" ht="17.25" thickBot="1" x14ac:dyDescent="0.35">
      <c r="A2" s="198" t="s">
        <v>106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C2" s="1" t="str">
        <f>IF(RIGHT(LEFT(A2,FIND("-",A2)+1),1)="P","PLANTA","OCASIONAL")</f>
        <v>PLANTA</v>
      </c>
    </row>
    <row r="3" spans="1:29" s="1" customFormat="1" ht="13.5" customHeight="1" thickBot="1" x14ac:dyDescent="0.25">
      <c r="A3" s="205" t="s">
        <v>92</v>
      </c>
      <c r="B3" s="202" t="s">
        <v>90</v>
      </c>
      <c r="C3" s="202" t="s">
        <v>91</v>
      </c>
      <c r="D3" s="202" t="s">
        <v>88</v>
      </c>
      <c r="E3" s="202" t="s">
        <v>89</v>
      </c>
      <c r="F3" s="202" t="s">
        <v>0</v>
      </c>
      <c r="G3" s="202" t="s">
        <v>1</v>
      </c>
      <c r="H3" s="202" t="s">
        <v>2</v>
      </c>
      <c r="I3" s="195" t="s">
        <v>3</v>
      </c>
      <c r="J3" s="195" t="s">
        <v>98</v>
      </c>
      <c r="K3" s="208" t="s">
        <v>4</v>
      </c>
      <c r="L3" s="209"/>
      <c r="M3" s="209"/>
      <c r="N3" s="210"/>
      <c r="O3" s="202" t="s">
        <v>5</v>
      </c>
      <c r="P3" s="202" t="s">
        <v>87</v>
      </c>
      <c r="Q3" s="195" t="s">
        <v>95</v>
      </c>
      <c r="R3" s="195" t="s">
        <v>96</v>
      </c>
      <c r="S3" s="202" t="s">
        <v>6</v>
      </c>
      <c r="T3" s="200" t="s">
        <v>15</v>
      </c>
      <c r="U3" s="200" t="s">
        <v>16</v>
      </c>
      <c r="V3" s="200" t="s">
        <v>17</v>
      </c>
      <c r="W3" s="200" t="s">
        <v>18</v>
      </c>
      <c r="X3" s="200" t="s">
        <v>19</v>
      </c>
      <c r="Y3" s="200" t="s">
        <v>20</v>
      </c>
      <c r="Z3" s="200" t="s">
        <v>21</v>
      </c>
      <c r="AA3" s="195" t="s">
        <v>93</v>
      </c>
    </row>
    <row r="4" spans="1:29" s="1" customFormat="1" ht="15.75" customHeight="1" thickBot="1" x14ac:dyDescent="0.25">
      <c r="A4" s="206"/>
      <c r="B4" s="203"/>
      <c r="C4" s="203"/>
      <c r="D4" s="203"/>
      <c r="E4" s="203"/>
      <c r="F4" s="203"/>
      <c r="G4" s="203"/>
      <c r="H4" s="203"/>
      <c r="I4" s="196"/>
      <c r="J4" s="196"/>
      <c r="K4" s="195" t="s">
        <v>7</v>
      </c>
      <c r="L4" s="110"/>
      <c r="M4" s="110" t="s">
        <v>8</v>
      </c>
      <c r="N4" s="111"/>
      <c r="O4" s="203"/>
      <c r="P4" s="203"/>
      <c r="Q4" s="196"/>
      <c r="R4" s="196"/>
      <c r="S4" s="203"/>
      <c r="T4" s="201"/>
      <c r="U4" s="201"/>
      <c r="V4" s="201"/>
      <c r="W4" s="201"/>
      <c r="X4" s="201"/>
      <c r="Y4" s="201"/>
      <c r="Z4" s="201"/>
      <c r="AA4" s="196"/>
    </row>
    <row r="5" spans="1:29" s="1" customFormat="1" ht="13.5" customHeight="1" thickBot="1" x14ac:dyDescent="0.25">
      <c r="A5" s="207"/>
      <c r="B5" s="204"/>
      <c r="C5" s="204"/>
      <c r="D5" s="204"/>
      <c r="E5" s="204"/>
      <c r="F5" s="204"/>
      <c r="G5" s="204"/>
      <c r="H5" s="204"/>
      <c r="I5" s="197"/>
      <c r="J5" s="197"/>
      <c r="K5" s="197"/>
      <c r="L5" s="111" t="s">
        <v>84</v>
      </c>
      <c r="M5" s="112" t="s">
        <v>85</v>
      </c>
      <c r="N5" s="112" t="s">
        <v>86</v>
      </c>
      <c r="O5" s="204"/>
      <c r="P5" s="204"/>
      <c r="Q5" s="197"/>
      <c r="R5" s="197"/>
      <c r="S5" s="204"/>
      <c r="T5" s="201"/>
      <c r="U5" s="201"/>
      <c r="V5" s="201"/>
      <c r="W5" s="201"/>
      <c r="X5" s="201"/>
      <c r="Y5" s="201"/>
      <c r="Z5" s="201"/>
      <c r="AA5" s="197"/>
    </row>
    <row r="6" spans="1:29" ht="99" customHeight="1" x14ac:dyDescent="0.3">
      <c r="A6" s="113">
        <v>1</v>
      </c>
      <c r="B6" s="114" t="s">
        <v>97</v>
      </c>
      <c r="C6" s="115">
        <v>80748221</v>
      </c>
      <c r="D6" s="115" t="s">
        <v>102</v>
      </c>
      <c r="E6" s="116" t="s">
        <v>103</v>
      </c>
      <c r="F6" s="116">
        <v>3133038087</v>
      </c>
      <c r="G6" s="134" t="s">
        <v>104</v>
      </c>
      <c r="H6" s="131" t="s">
        <v>105</v>
      </c>
      <c r="I6" s="131" t="s">
        <v>131</v>
      </c>
      <c r="J6" s="116" t="s">
        <v>101</v>
      </c>
      <c r="K6" s="131" t="s">
        <v>107</v>
      </c>
      <c r="L6" s="114"/>
      <c r="M6" s="131" t="s">
        <v>108</v>
      </c>
      <c r="N6" s="131" t="s">
        <v>109</v>
      </c>
      <c r="O6" s="116"/>
      <c r="P6" s="116" t="s">
        <v>99</v>
      </c>
      <c r="Q6" s="117"/>
      <c r="R6" s="117"/>
      <c r="S6" s="117"/>
      <c r="T6" s="118"/>
      <c r="U6" s="114"/>
      <c r="V6" s="114"/>
      <c r="W6" s="114"/>
      <c r="X6" s="114"/>
      <c r="Y6" s="114"/>
      <c r="Z6" s="114"/>
      <c r="AA6" s="119"/>
    </row>
    <row r="7" spans="1:29" ht="99" customHeight="1" x14ac:dyDescent="0.3">
      <c r="A7" s="113">
        <v>2</v>
      </c>
      <c r="B7" s="114" t="s">
        <v>97</v>
      </c>
      <c r="C7" s="115">
        <v>31915338</v>
      </c>
      <c r="D7" s="115" t="s">
        <v>110</v>
      </c>
      <c r="E7" s="116" t="s">
        <v>111</v>
      </c>
      <c r="F7" s="116">
        <v>3163375754</v>
      </c>
      <c r="G7" s="134" t="s">
        <v>112</v>
      </c>
      <c r="H7" s="131" t="s">
        <v>113</v>
      </c>
      <c r="I7" s="131" t="s">
        <v>114</v>
      </c>
      <c r="J7" s="116" t="s">
        <v>115</v>
      </c>
      <c r="K7" s="131" t="s">
        <v>116</v>
      </c>
      <c r="L7" s="131" t="s">
        <v>117</v>
      </c>
      <c r="M7" s="131" t="s">
        <v>118</v>
      </c>
      <c r="N7" s="131" t="s">
        <v>119</v>
      </c>
      <c r="O7" s="116">
        <v>89</v>
      </c>
      <c r="P7" s="116" t="s">
        <v>99</v>
      </c>
      <c r="Q7" s="117"/>
      <c r="R7" s="117"/>
      <c r="S7" s="117"/>
      <c r="T7" s="118"/>
      <c r="U7" s="114"/>
      <c r="V7" s="114"/>
      <c r="W7" s="114"/>
      <c r="X7" s="114"/>
      <c r="Y7" s="114"/>
      <c r="Z7" s="114"/>
      <c r="AA7" s="119"/>
    </row>
    <row r="8" spans="1:29" ht="99" customHeight="1" x14ac:dyDescent="0.3">
      <c r="A8" s="113">
        <v>3</v>
      </c>
      <c r="B8" s="114" t="s">
        <v>97</v>
      </c>
      <c r="C8" s="115">
        <v>75076252</v>
      </c>
      <c r="D8" s="115" t="s">
        <v>120</v>
      </c>
      <c r="E8" s="116" t="s">
        <v>121</v>
      </c>
      <c r="F8" s="116">
        <v>3184072031</v>
      </c>
      <c r="G8" s="134" t="s">
        <v>122</v>
      </c>
      <c r="H8" s="131" t="s">
        <v>123</v>
      </c>
      <c r="I8" s="131" t="s">
        <v>124</v>
      </c>
      <c r="J8" s="116"/>
      <c r="K8" s="131" t="s">
        <v>126</v>
      </c>
      <c r="L8" s="114"/>
      <c r="M8" s="131" t="s">
        <v>125</v>
      </c>
      <c r="N8" s="114"/>
      <c r="O8" s="116">
        <v>275</v>
      </c>
      <c r="P8" s="116" t="s">
        <v>99</v>
      </c>
      <c r="Q8" s="117"/>
      <c r="R8" s="117"/>
      <c r="S8" s="117"/>
      <c r="T8" s="118"/>
      <c r="U8" s="114"/>
      <c r="V8" s="114"/>
      <c r="W8" s="114"/>
      <c r="X8" s="114"/>
      <c r="Y8" s="114"/>
      <c r="Z8" s="114"/>
      <c r="AA8" s="119"/>
    </row>
    <row r="9" spans="1:29" ht="57.75" customHeight="1" x14ac:dyDescent="0.3">
      <c r="A9" s="113">
        <v>4</v>
      </c>
      <c r="B9" s="114" t="s">
        <v>97</v>
      </c>
      <c r="C9" s="115">
        <v>19388349</v>
      </c>
      <c r="D9" s="115" t="s">
        <v>127</v>
      </c>
      <c r="E9" s="116" t="s">
        <v>128</v>
      </c>
      <c r="F9" s="116">
        <v>3112120157</v>
      </c>
      <c r="G9" s="134" t="s">
        <v>129</v>
      </c>
      <c r="H9" s="116" t="s">
        <v>130</v>
      </c>
      <c r="I9" s="131" t="s">
        <v>131</v>
      </c>
      <c r="J9" s="116" t="s">
        <v>101</v>
      </c>
      <c r="K9" s="131" t="s">
        <v>133</v>
      </c>
      <c r="L9" s="114"/>
      <c r="M9" s="131" t="s">
        <v>132</v>
      </c>
      <c r="N9" s="114" t="s">
        <v>135</v>
      </c>
      <c r="O9" s="131">
        <v>50</v>
      </c>
      <c r="P9" s="114" t="s">
        <v>134</v>
      </c>
      <c r="Q9" s="117"/>
      <c r="R9" s="117"/>
      <c r="S9" s="117"/>
      <c r="T9" s="118"/>
      <c r="U9" s="114"/>
      <c r="V9" s="114"/>
      <c r="W9" s="114"/>
      <c r="X9" s="114"/>
      <c r="Y9" s="114"/>
      <c r="Z9" s="114"/>
      <c r="AA9" s="119"/>
    </row>
    <row r="10" spans="1:29" ht="57.75" customHeight="1" x14ac:dyDescent="0.3">
      <c r="A10" s="113">
        <v>5</v>
      </c>
      <c r="B10" s="114" t="s">
        <v>97</v>
      </c>
      <c r="C10" s="135">
        <v>80075248</v>
      </c>
      <c r="D10" s="135" t="s">
        <v>136</v>
      </c>
      <c r="E10" s="136" t="s">
        <v>137</v>
      </c>
      <c r="F10" s="116">
        <v>3012270115</v>
      </c>
      <c r="G10" s="134" t="s">
        <v>138</v>
      </c>
      <c r="H10" s="131" t="s">
        <v>139</v>
      </c>
      <c r="I10" s="131" t="s">
        <v>131</v>
      </c>
      <c r="J10" s="116" t="s">
        <v>101</v>
      </c>
      <c r="K10" s="131" t="s">
        <v>140</v>
      </c>
      <c r="L10" s="114"/>
      <c r="M10" s="114"/>
      <c r="N10" s="114"/>
      <c r="O10" s="114"/>
      <c r="P10" s="114"/>
      <c r="Q10" s="117"/>
      <c r="R10" s="117"/>
      <c r="S10" s="117"/>
      <c r="T10" s="118"/>
      <c r="U10" s="114"/>
      <c r="V10" s="114"/>
      <c r="W10" s="114"/>
      <c r="X10" s="114"/>
      <c r="Y10" s="114"/>
      <c r="Z10" s="114"/>
      <c r="AA10" s="119"/>
    </row>
    <row r="11" spans="1:29" ht="57.75" customHeight="1" x14ac:dyDescent="0.3">
      <c r="A11" s="113">
        <v>6</v>
      </c>
      <c r="B11" s="114" t="s">
        <v>97</v>
      </c>
      <c r="C11" s="115">
        <v>74180988</v>
      </c>
      <c r="D11" s="115" t="s">
        <v>141</v>
      </c>
      <c r="E11" s="116" t="s">
        <v>142</v>
      </c>
      <c r="F11" s="131" t="s">
        <v>143</v>
      </c>
      <c r="G11" s="116" t="s">
        <v>144</v>
      </c>
      <c r="H11" s="116" t="s">
        <v>145</v>
      </c>
      <c r="I11" s="131" t="s">
        <v>146</v>
      </c>
      <c r="J11" s="116" t="s">
        <v>101</v>
      </c>
      <c r="K11" s="131" t="s">
        <v>147</v>
      </c>
      <c r="L11" s="131" t="s">
        <v>148</v>
      </c>
      <c r="M11" s="131" t="s">
        <v>149</v>
      </c>
      <c r="N11" s="114"/>
      <c r="O11" s="114">
        <v>17</v>
      </c>
      <c r="P11" s="114" t="s">
        <v>150</v>
      </c>
      <c r="Q11" s="117"/>
      <c r="R11" s="117"/>
      <c r="S11" s="117"/>
      <c r="T11" s="118"/>
      <c r="U11" s="114"/>
      <c r="V11" s="114"/>
      <c r="W11" s="114"/>
      <c r="X11" s="114"/>
      <c r="Y11" s="114"/>
      <c r="Z11" s="114"/>
      <c r="AA11" s="119"/>
    </row>
    <row r="12" spans="1:29" ht="57.75" customHeight="1" x14ac:dyDescent="0.3">
      <c r="A12" s="113">
        <v>7</v>
      </c>
      <c r="B12" s="114" t="s">
        <v>97</v>
      </c>
      <c r="C12" s="115">
        <v>10308754</v>
      </c>
      <c r="D12" s="115" t="s">
        <v>152</v>
      </c>
      <c r="E12" s="116" t="s">
        <v>153</v>
      </c>
      <c r="F12" s="116">
        <v>3104048112</v>
      </c>
      <c r="G12" s="134" t="s">
        <v>154</v>
      </c>
      <c r="H12" s="131" t="s">
        <v>155</v>
      </c>
      <c r="I12" s="131" t="s">
        <v>162</v>
      </c>
      <c r="J12" s="116"/>
      <c r="K12" s="131" t="s">
        <v>156</v>
      </c>
      <c r="L12" s="114"/>
      <c r="M12" s="131" t="s">
        <v>157</v>
      </c>
      <c r="N12" s="114"/>
      <c r="O12" s="114">
        <v>57</v>
      </c>
      <c r="P12" s="114" t="s">
        <v>99</v>
      </c>
      <c r="Q12" s="137" t="s">
        <v>151</v>
      </c>
      <c r="R12" s="117"/>
      <c r="S12" s="117"/>
      <c r="T12" s="118"/>
      <c r="U12" s="114"/>
      <c r="V12" s="114"/>
      <c r="W12" s="114"/>
      <c r="X12" s="114"/>
      <c r="Y12" s="114"/>
      <c r="Z12" s="114"/>
      <c r="AA12" s="119"/>
    </row>
    <row r="13" spans="1:29" ht="57.75" customHeight="1" x14ac:dyDescent="0.3">
      <c r="A13" s="113">
        <v>8</v>
      </c>
      <c r="B13" s="114" t="s">
        <v>97</v>
      </c>
      <c r="C13" s="115">
        <v>79249655</v>
      </c>
      <c r="D13" s="115" t="s">
        <v>158</v>
      </c>
      <c r="E13" s="116" t="s">
        <v>159</v>
      </c>
      <c r="F13" s="116">
        <v>3102833683</v>
      </c>
      <c r="G13" s="134" t="s">
        <v>160</v>
      </c>
      <c r="H13" s="131" t="s">
        <v>161</v>
      </c>
      <c r="I13" s="131" t="s">
        <v>131</v>
      </c>
      <c r="J13" s="116" t="s">
        <v>101</v>
      </c>
      <c r="K13" s="131" t="s">
        <v>164</v>
      </c>
      <c r="L13" s="114"/>
      <c r="M13" s="131" t="s">
        <v>163</v>
      </c>
      <c r="N13" s="114"/>
      <c r="O13" s="114">
        <v>8</v>
      </c>
      <c r="P13" s="114" t="s">
        <v>150</v>
      </c>
      <c r="Q13" s="137"/>
      <c r="R13" s="117"/>
      <c r="S13" s="117"/>
      <c r="T13" s="118"/>
      <c r="U13" s="114"/>
      <c r="V13" s="114"/>
      <c r="W13" s="114"/>
      <c r="X13" s="114"/>
      <c r="Y13" s="114"/>
      <c r="Z13" s="114"/>
      <c r="AA13" s="119"/>
    </row>
    <row r="14" spans="1:29" ht="57.75" customHeight="1" x14ac:dyDescent="0.3">
      <c r="A14" s="113">
        <v>9</v>
      </c>
      <c r="B14" s="114" t="s">
        <v>97</v>
      </c>
      <c r="C14" s="115">
        <v>88198032</v>
      </c>
      <c r="D14" s="115" t="s">
        <v>165</v>
      </c>
      <c r="E14" s="116" t="s">
        <v>166</v>
      </c>
      <c r="F14" s="116">
        <v>3125076126</v>
      </c>
      <c r="G14" s="134" t="s">
        <v>167</v>
      </c>
      <c r="H14" s="131" t="s">
        <v>168</v>
      </c>
      <c r="I14" s="131" t="s">
        <v>131</v>
      </c>
      <c r="J14" s="116" t="s">
        <v>101</v>
      </c>
      <c r="K14" s="131" t="s">
        <v>169</v>
      </c>
      <c r="L14" s="131" t="s">
        <v>170</v>
      </c>
      <c r="M14" s="131" t="s">
        <v>171</v>
      </c>
      <c r="N14" s="131" t="s">
        <v>172</v>
      </c>
      <c r="O14" s="114">
        <v>63</v>
      </c>
      <c r="P14" s="114" t="s">
        <v>134</v>
      </c>
      <c r="Q14" s="137"/>
      <c r="R14" s="117"/>
      <c r="S14" s="117"/>
      <c r="T14" s="118"/>
      <c r="U14" s="114"/>
      <c r="V14" s="114"/>
      <c r="W14" s="114"/>
      <c r="X14" s="114"/>
      <c r="Y14" s="114"/>
      <c r="Z14" s="114"/>
      <c r="AA14" s="119"/>
    </row>
    <row r="15" spans="1:29" ht="57.75" customHeight="1" x14ac:dyDescent="0.3">
      <c r="A15" s="113">
        <v>10</v>
      </c>
      <c r="B15" s="114" t="s">
        <v>97</v>
      </c>
      <c r="C15" s="115">
        <v>76326826</v>
      </c>
      <c r="D15" s="115" t="s">
        <v>173</v>
      </c>
      <c r="E15" s="116" t="s">
        <v>174</v>
      </c>
      <c r="F15" s="116">
        <v>3172297910</v>
      </c>
      <c r="G15" s="134" t="s">
        <v>175</v>
      </c>
      <c r="H15" s="131" t="s">
        <v>176</v>
      </c>
      <c r="I15" s="131" t="s">
        <v>162</v>
      </c>
      <c r="J15" s="116"/>
      <c r="K15" s="131" t="s">
        <v>177</v>
      </c>
      <c r="L15" s="114"/>
      <c r="M15" s="131" t="s">
        <v>178</v>
      </c>
      <c r="N15" s="114"/>
      <c r="O15" s="114">
        <v>18</v>
      </c>
      <c r="P15" s="114" t="s">
        <v>134</v>
      </c>
      <c r="Q15" s="137"/>
      <c r="R15" s="117"/>
      <c r="S15" s="117"/>
      <c r="T15" s="118"/>
      <c r="U15" s="114"/>
      <c r="V15" s="114"/>
      <c r="W15" s="114"/>
      <c r="X15" s="114"/>
      <c r="Y15" s="114"/>
      <c r="Z15" s="114"/>
      <c r="AA15" s="119"/>
    </row>
    <row r="16" spans="1:29" ht="150" customHeight="1" x14ac:dyDescent="0.3">
      <c r="A16" s="113">
        <v>11</v>
      </c>
      <c r="B16" s="114" t="s">
        <v>97</v>
      </c>
      <c r="C16" s="115">
        <v>76317298</v>
      </c>
      <c r="D16" s="138" t="s">
        <v>179</v>
      </c>
      <c r="E16" s="116" t="s">
        <v>180</v>
      </c>
      <c r="F16" s="131" t="s">
        <v>181</v>
      </c>
      <c r="G16" s="134" t="s">
        <v>182</v>
      </c>
      <c r="H16" s="131" t="s">
        <v>183</v>
      </c>
      <c r="I16" s="131" t="s">
        <v>184</v>
      </c>
      <c r="J16" s="116" t="s">
        <v>185</v>
      </c>
      <c r="K16" s="131" t="s">
        <v>186</v>
      </c>
      <c r="L16" s="131"/>
      <c r="M16" s="131" t="s">
        <v>187</v>
      </c>
      <c r="O16" s="131">
        <v>41</v>
      </c>
      <c r="P16" s="114" t="s">
        <v>99</v>
      </c>
      <c r="Q16" s="117"/>
      <c r="R16" s="117"/>
      <c r="S16" s="117"/>
      <c r="T16" s="118"/>
      <c r="U16" s="114"/>
      <c r="V16" s="114"/>
      <c r="W16" s="114"/>
      <c r="X16" s="114"/>
      <c r="Y16" s="114"/>
      <c r="Z16" s="114"/>
      <c r="AA16" s="119"/>
    </row>
    <row r="17" spans="1:27" ht="57.75" customHeight="1" x14ac:dyDescent="0.3">
      <c r="A17" s="113">
        <v>12</v>
      </c>
      <c r="B17" s="114" t="s">
        <v>97</v>
      </c>
      <c r="C17" s="115">
        <v>71386482</v>
      </c>
      <c r="D17" s="115" t="s">
        <v>188</v>
      </c>
      <c r="E17" s="116" t="s">
        <v>189</v>
      </c>
      <c r="F17" s="116">
        <v>3004518459</v>
      </c>
      <c r="G17" s="134" t="s">
        <v>190</v>
      </c>
      <c r="H17" s="131" t="s">
        <v>191</v>
      </c>
      <c r="I17" s="131" t="s">
        <v>131</v>
      </c>
      <c r="J17" s="116" t="s">
        <v>101</v>
      </c>
      <c r="K17" s="131" t="s">
        <v>192</v>
      </c>
      <c r="L17" s="114"/>
      <c r="M17" s="131" t="s">
        <v>193</v>
      </c>
      <c r="N17" s="131" t="s">
        <v>194</v>
      </c>
      <c r="O17" s="114">
        <v>103</v>
      </c>
      <c r="P17" s="114" t="s">
        <v>150</v>
      </c>
      <c r="Q17" s="137"/>
      <c r="R17" s="117"/>
      <c r="S17" s="117"/>
      <c r="T17" s="118"/>
      <c r="U17" s="114"/>
      <c r="V17" s="114"/>
      <c r="W17" s="114"/>
      <c r="X17" s="114"/>
      <c r="Y17" s="114"/>
      <c r="Z17" s="114"/>
      <c r="AA17" s="119"/>
    </row>
    <row r="18" spans="1:27" ht="57.75" customHeight="1" x14ac:dyDescent="0.3">
      <c r="A18" s="113">
        <v>13</v>
      </c>
      <c r="B18" s="114" t="s">
        <v>97</v>
      </c>
      <c r="C18" s="115">
        <v>79276401</v>
      </c>
      <c r="D18" s="115" t="s">
        <v>195</v>
      </c>
      <c r="E18" s="116" t="s">
        <v>196</v>
      </c>
      <c r="F18" s="116">
        <v>3006095837</v>
      </c>
      <c r="G18" s="134" t="s">
        <v>197</v>
      </c>
      <c r="H18" s="131" t="s">
        <v>198</v>
      </c>
      <c r="I18" s="131" t="s">
        <v>199</v>
      </c>
      <c r="J18" s="116" t="s">
        <v>101</v>
      </c>
      <c r="K18" s="131" t="s">
        <v>200</v>
      </c>
      <c r="L18" s="114"/>
      <c r="M18" s="131" t="s">
        <v>201</v>
      </c>
      <c r="N18" s="114"/>
      <c r="O18" s="114">
        <v>27</v>
      </c>
      <c r="P18" s="114" t="s">
        <v>150</v>
      </c>
      <c r="Q18" s="137" t="s">
        <v>151</v>
      </c>
      <c r="R18" s="117"/>
      <c r="S18" s="117"/>
      <c r="T18" s="118"/>
      <c r="U18" s="114"/>
      <c r="V18" s="114"/>
      <c r="W18" s="114"/>
      <c r="X18" s="114"/>
      <c r="Y18" s="114"/>
      <c r="Z18" s="114"/>
      <c r="AA18" s="119"/>
    </row>
    <row r="19" spans="1:27" ht="57.75" customHeight="1" x14ac:dyDescent="0.3">
      <c r="A19" s="113">
        <v>14</v>
      </c>
      <c r="B19" s="114" t="s">
        <v>97</v>
      </c>
      <c r="C19" s="115">
        <v>1020421897</v>
      </c>
      <c r="D19" s="115" t="s">
        <v>202</v>
      </c>
      <c r="E19" s="116" t="s">
        <v>203</v>
      </c>
      <c r="F19" s="116">
        <v>3178952597</v>
      </c>
      <c r="G19" s="139" t="s">
        <v>204</v>
      </c>
      <c r="H19" s="131" t="s">
        <v>214</v>
      </c>
      <c r="I19" s="131" t="s">
        <v>215</v>
      </c>
      <c r="J19" s="116"/>
      <c r="K19" s="131" t="s">
        <v>216</v>
      </c>
      <c r="L19" s="131" t="s">
        <v>217</v>
      </c>
      <c r="M19" s="131"/>
      <c r="N19" s="114"/>
      <c r="O19" s="114"/>
      <c r="P19" s="114" t="s">
        <v>213</v>
      </c>
      <c r="Q19" s="137"/>
      <c r="R19" s="117"/>
      <c r="S19" s="117"/>
      <c r="T19" s="118"/>
      <c r="U19" s="114"/>
      <c r="V19" s="114"/>
      <c r="W19" s="114"/>
      <c r="X19" s="114"/>
      <c r="Y19" s="114"/>
      <c r="Z19" s="114"/>
      <c r="AA19" s="119"/>
    </row>
    <row r="20" spans="1:27" ht="57.75" customHeight="1" x14ac:dyDescent="0.3">
      <c r="A20" s="113">
        <v>15</v>
      </c>
      <c r="B20" s="114" t="s">
        <v>97</v>
      </c>
      <c r="C20" s="115">
        <v>52717747</v>
      </c>
      <c r="D20" s="115" t="s">
        <v>206</v>
      </c>
      <c r="E20" s="115" t="s">
        <v>205</v>
      </c>
      <c r="F20" s="116">
        <v>5525094846</v>
      </c>
      <c r="G20" s="134" t="s">
        <v>207</v>
      </c>
      <c r="H20" s="131"/>
      <c r="I20" s="131" t="s">
        <v>208</v>
      </c>
      <c r="J20" s="116" t="s">
        <v>209</v>
      </c>
      <c r="K20" s="131" t="s">
        <v>210</v>
      </c>
      <c r="L20" s="114"/>
      <c r="M20" s="131" t="s">
        <v>211</v>
      </c>
      <c r="N20" s="131" t="s">
        <v>212</v>
      </c>
      <c r="O20" s="114">
        <v>253</v>
      </c>
      <c r="P20" s="114" t="s">
        <v>213</v>
      </c>
      <c r="Q20" s="137"/>
      <c r="R20" s="117"/>
      <c r="S20" s="117"/>
      <c r="T20" s="118"/>
      <c r="U20" s="114"/>
      <c r="V20" s="114"/>
      <c r="W20" s="114"/>
      <c r="X20" s="114"/>
      <c r="Y20" s="114"/>
      <c r="Z20" s="114"/>
      <c r="AA20" s="119"/>
    </row>
    <row r="21" spans="1:27" ht="57.75" customHeight="1" x14ac:dyDescent="0.3">
      <c r="A21" s="113"/>
      <c r="B21" s="114"/>
      <c r="C21" s="115"/>
      <c r="D21" s="115"/>
      <c r="E21" s="116"/>
      <c r="F21" s="116"/>
      <c r="G21" s="134"/>
      <c r="H21" s="131"/>
      <c r="I21" s="131"/>
      <c r="J21" s="116"/>
      <c r="K21" s="131"/>
      <c r="L21" s="114"/>
      <c r="M21" s="131"/>
      <c r="N21" s="114"/>
      <c r="O21" s="114"/>
      <c r="P21" s="114"/>
      <c r="Q21" s="137"/>
      <c r="R21" s="117"/>
      <c r="S21" s="117"/>
      <c r="T21" s="118"/>
      <c r="U21" s="114"/>
      <c r="V21" s="114"/>
      <c r="W21" s="114"/>
      <c r="X21" s="114"/>
      <c r="Y21" s="114"/>
      <c r="Z21" s="114"/>
      <c r="AA21" s="119"/>
    </row>
    <row r="22" spans="1:27" ht="17.25" thickBot="1" x14ac:dyDescent="0.35">
      <c r="A22" s="120"/>
      <c r="B22" s="121"/>
      <c r="C22" s="122"/>
      <c r="D22" s="122"/>
      <c r="E22" s="123"/>
      <c r="F22" s="123"/>
      <c r="G22" s="123"/>
      <c r="H22" s="123"/>
      <c r="I22" s="132"/>
      <c r="J22" s="123"/>
      <c r="K22" s="121"/>
      <c r="L22" s="121"/>
      <c r="M22" s="121"/>
      <c r="N22" s="121"/>
      <c r="O22" s="121"/>
      <c r="P22" s="121"/>
      <c r="Q22" s="124"/>
      <c r="R22" s="124"/>
      <c r="S22" s="124"/>
      <c r="T22" s="125"/>
      <c r="U22" s="121"/>
      <c r="V22" s="121"/>
      <c r="W22" s="121"/>
      <c r="X22" s="121"/>
      <c r="Y22" s="121"/>
      <c r="Z22" s="121"/>
      <c r="AA22" s="126"/>
    </row>
  </sheetData>
  <autoFilter ref="B3:WWA5">
    <filterColumn colId="9" showButton="0"/>
    <filterColumn colId="10" showButton="0"/>
    <filterColumn colId="11" showButton="0"/>
  </autoFilter>
  <mergeCells count="27">
    <mergeCell ref="O3:O5"/>
    <mergeCell ref="S3:S5"/>
    <mergeCell ref="B3:B5"/>
    <mergeCell ref="C3:C5"/>
    <mergeCell ref="E3:E5"/>
    <mergeCell ref="P3:P5"/>
    <mergeCell ref="F3:F5"/>
    <mergeCell ref="G3:G5"/>
    <mergeCell ref="Q3:Q5"/>
    <mergeCell ref="R3:R5"/>
    <mergeCell ref="J3:J5"/>
    <mergeCell ref="AA3:AA5"/>
    <mergeCell ref="A1:AA1"/>
    <mergeCell ref="A2:AA2"/>
    <mergeCell ref="T3:T5"/>
    <mergeCell ref="U3:U5"/>
    <mergeCell ref="V3:V5"/>
    <mergeCell ref="W3:W5"/>
    <mergeCell ref="X3:X5"/>
    <mergeCell ref="Y3:Y5"/>
    <mergeCell ref="Z3:Z5"/>
    <mergeCell ref="D3:D5"/>
    <mergeCell ref="A3:A5"/>
    <mergeCell ref="K4:K5"/>
    <mergeCell ref="H3:H5"/>
    <mergeCell ref="I3:I5"/>
    <mergeCell ref="K3:N3"/>
  </mergeCells>
  <hyperlinks>
    <hyperlink ref="G6" r:id="rId1"/>
    <hyperlink ref="G7" r:id="rId2"/>
    <hyperlink ref="G8" r:id="rId3"/>
    <hyperlink ref="G9" r:id="rId4"/>
    <hyperlink ref="G10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97"/>
  <sheetViews>
    <sheetView topLeftCell="A76" zoomScaleNormal="100" workbookViewId="0">
      <selection activeCell="N86" sqref="N86"/>
    </sheetView>
  </sheetViews>
  <sheetFormatPr baseColWidth="10" defaultRowHeight="15" x14ac:dyDescent="0.25"/>
  <cols>
    <col min="1" max="1" width="9.5703125" style="5" customWidth="1"/>
    <col min="2" max="2" width="11.140625" style="5" customWidth="1"/>
    <col min="3" max="3" width="14.5703125" style="5" customWidth="1"/>
    <col min="4" max="4" width="11.42578125" style="5" hidden="1" customWidth="1"/>
    <col min="5" max="5" width="8.28515625" style="5" customWidth="1"/>
    <col min="6" max="6" width="8.85546875" style="5" customWidth="1"/>
    <col min="7" max="7" width="6.140625" style="5" customWidth="1"/>
    <col min="8" max="8" width="11.5703125" style="5"/>
    <col min="9" max="9" width="13.42578125" style="5" customWidth="1"/>
    <col min="10" max="10" width="13.28515625" style="5" customWidth="1"/>
    <col min="11" max="12" width="12.42578125" style="5" customWidth="1"/>
    <col min="13" max="13" width="7" style="5" customWidth="1"/>
    <col min="14" max="14" width="5.5703125" style="5" customWidth="1"/>
    <col min="15" max="15" width="14.5703125" style="5" customWidth="1"/>
    <col min="16" max="16" width="11.5703125" style="5"/>
    <col min="17" max="17" width="11.85546875" style="5" bestFit="1" customWidth="1"/>
    <col min="18" max="257" width="11.5703125" style="5"/>
    <col min="258" max="258" width="10.140625" style="5" customWidth="1"/>
    <col min="259" max="259" width="10.5703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4" width="11.5703125" style="5"/>
    <col min="265" max="265" width="13.42578125" style="5" customWidth="1"/>
    <col min="266" max="266" width="12.140625" style="5" customWidth="1"/>
    <col min="267" max="268" width="12.42578125" style="5" customWidth="1"/>
    <col min="269" max="269" width="11.5703125" style="5"/>
    <col min="270" max="270" width="5.5703125" style="5" customWidth="1"/>
    <col min="271" max="271" width="14.140625" style="5" customWidth="1"/>
    <col min="272" max="513" width="11.5703125" style="5"/>
    <col min="514" max="514" width="10.140625" style="5" customWidth="1"/>
    <col min="515" max="515" width="10.5703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20" width="11.5703125" style="5"/>
    <col min="521" max="521" width="13.42578125" style="5" customWidth="1"/>
    <col min="522" max="522" width="12.140625" style="5" customWidth="1"/>
    <col min="523" max="524" width="12.42578125" style="5" customWidth="1"/>
    <col min="525" max="525" width="11.5703125" style="5"/>
    <col min="526" max="526" width="5.5703125" style="5" customWidth="1"/>
    <col min="527" max="527" width="14.140625" style="5" customWidth="1"/>
    <col min="528" max="769" width="11.5703125" style="5"/>
    <col min="770" max="770" width="10.140625" style="5" customWidth="1"/>
    <col min="771" max="771" width="10.5703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6" width="11.5703125" style="5"/>
    <col min="777" max="777" width="13.42578125" style="5" customWidth="1"/>
    <col min="778" max="778" width="12.140625" style="5" customWidth="1"/>
    <col min="779" max="780" width="12.42578125" style="5" customWidth="1"/>
    <col min="781" max="781" width="11.5703125" style="5"/>
    <col min="782" max="782" width="5.5703125" style="5" customWidth="1"/>
    <col min="783" max="783" width="14.140625" style="5" customWidth="1"/>
    <col min="784" max="1025" width="11.5703125" style="5"/>
    <col min="1026" max="1026" width="10.140625" style="5" customWidth="1"/>
    <col min="1027" max="1027" width="10.5703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2" width="11.5703125" style="5"/>
    <col min="1033" max="1033" width="13.42578125" style="5" customWidth="1"/>
    <col min="1034" max="1034" width="12.140625" style="5" customWidth="1"/>
    <col min="1035" max="1036" width="12.42578125" style="5" customWidth="1"/>
    <col min="1037" max="1037" width="11.5703125" style="5"/>
    <col min="1038" max="1038" width="5.5703125" style="5" customWidth="1"/>
    <col min="1039" max="1039" width="14.140625" style="5" customWidth="1"/>
    <col min="1040" max="1281" width="11.5703125" style="5"/>
    <col min="1282" max="1282" width="10.140625" style="5" customWidth="1"/>
    <col min="1283" max="1283" width="10.5703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8" width="11.5703125" style="5"/>
    <col min="1289" max="1289" width="13.42578125" style="5" customWidth="1"/>
    <col min="1290" max="1290" width="12.140625" style="5" customWidth="1"/>
    <col min="1291" max="1292" width="12.42578125" style="5" customWidth="1"/>
    <col min="1293" max="1293" width="11.5703125" style="5"/>
    <col min="1294" max="1294" width="5.5703125" style="5" customWidth="1"/>
    <col min="1295" max="1295" width="14.140625" style="5" customWidth="1"/>
    <col min="1296" max="1537" width="11.5703125" style="5"/>
    <col min="1538" max="1538" width="10.140625" style="5" customWidth="1"/>
    <col min="1539" max="1539" width="10.5703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4" width="11.5703125" style="5"/>
    <col min="1545" max="1545" width="13.42578125" style="5" customWidth="1"/>
    <col min="1546" max="1546" width="12.140625" style="5" customWidth="1"/>
    <col min="1547" max="1548" width="12.42578125" style="5" customWidth="1"/>
    <col min="1549" max="1549" width="11.5703125" style="5"/>
    <col min="1550" max="1550" width="5.5703125" style="5" customWidth="1"/>
    <col min="1551" max="1551" width="14.140625" style="5" customWidth="1"/>
    <col min="1552" max="1793" width="11.5703125" style="5"/>
    <col min="1794" max="1794" width="10.140625" style="5" customWidth="1"/>
    <col min="1795" max="1795" width="10.5703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800" width="11.5703125" style="5"/>
    <col min="1801" max="1801" width="13.42578125" style="5" customWidth="1"/>
    <col min="1802" max="1802" width="12.140625" style="5" customWidth="1"/>
    <col min="1803" max="1804" width="12.42578125" style="5" customWidth="1"/>
    <col min="1805" max="1805" width="11.5703125" style="5"/>
    <col min="1806" max="1806" width="5.5703125" style="5" customWidth="1"/>
    <col min="1807" max="1807" width="14.140625" style="5" customWidth="1"/>
    <col min="1808" max="2049" width="11.5703125" style="5"/>
    <col min="2050" max="2050" width="10.140625" style="5" customWidth="1"/>
    <col min="2051" max="2051" width="10.5703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6" width="11.5703125" style="5"/>
    <col min="2057" max="2057" width="13.42578125" style="5" customWidth="1"/>
    <col min="2058" max="2058" width="12.140625" style="5" customWidth="1"/>
    <col min="2059" max="2060" width="12.42578125" style="5" customWidth="1"/>
    <col min="2061" max="2061" width="11.5703125" style="5"/>
    <col min="2062" max="2062" width="5.5703125" style="5" customWidth="1"/>
    <col min="2063" max="2063" width="14.140625" style="5" customWidth="1"/>
    <col min="2064" max="2305" width="11.5703125" style="5"/>
    <col min="2306" max="2306" width="10.140625" style="5" customWidth="1"/>
    <col min="2307" max="2307" width="10.5703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2" width="11.5703125" style="5"/>
    <col min="2313" max="2313" width="13.42578125" style="5" customWidth="1"/>
    <col min="2314" max="2314" width="12.140625" style="5" customWidth="1"/>
    <col min="2315" max="2316" width="12.42578125" style="5" customWidth="1"/>
    <col min="2317" max="2317" width="11.5703125" style="5"/>
    <col min="2318" max="2318" width="5.5703125" style="5" customWidth="1"/>
    <col min="2319" max="2319" width="14.140625" style="5" customWidth="1"/>
    <col min="2320" max="2561" width="11.5703125" style="5"/>
    <col min="2562" max="2562" width="10.140625" style="5" customWidth="1"/>
    <col min="2563" max="2563" width="10.5703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8" width="11.5703125" style="5"/>
    <col min="2569" max="2569" width="13.42578125" style="5" customWidth="1"/>
    <col min="2570" max="2570" width="12.140625" style="5" customWidth="1"/>
    <col min="2571" max="2572" width="12.42578125" style="5" customWidth="1"/>
    <col min="2573" max="2573" width="11.5703125" style="5"/>
    <col min="2574" max="2574" width="5.5703125" style="5" customWidth="1"/>
    <col min="2575" max="2575" width="14.140625" style="5" customWidth="1"/>
    <col min="2576" max="2817" width="11.5703125" style="5"/>
    <col min="2818" max="2818" width="10.140625" style="5" customWidth="1"/>
    <col min="2819" max="2819" width="10.5703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4" width="11.5703125" style="5"/>
    <col min="2825" max="2825" width="13.42578125" style="5" customWidth="1"/>
    <col min="2826" max="2826" width="12.140625" style="5" customWidth="1"/>
    <col min="2827" max="2828" width="12.42578125" style="5" customWidth="1"/>
    <col min="2829" max="2829" width="11.5703125" style="5"/>
    <col min="2830" max="2830" width="5.5703125" style="5" customWidth="1"/>
    <col min="2831" max="2831" width="14.140625" style="5" customWidth="1"/>
    <col min="2832" max="3073" width="11.5703125" style="5"/>
    <col min="3074" max="3074" width="10.140625" style="5" customWidth="1"/>
    <col min="3075" max="3075" width="10.5703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80" width="11.5703125" style="5"/>
    <col min="3081" max="3081" width="13.42578125" style="5" customWidth="1"/>
    <col min="3082" max="3082" width="12.140625" style="5" customWidth="1"/>
    <col min="3083" max="3084" width="12.42578125" style="5" customWidth="1"/>
    <col min="3085" max="3085" width="11.5703125" style="5"/>
    <col min="3086" max="3086" width="5.5703125" style="5" customWidth="1"/>
    <col min="3087" max="3087" width="14.140625" style="5" customWidth="1"/>
    <col min="3088" max="3329" width="11.5703125" style="5"/>
    <col min="3330" max="3330" width="10.140625" style="5" customWidth="1"/>
    <col min="3331" max="3331" width="10.5703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6" width="11.5703125" style="5"/>
    <col min="3337" max="3337" width="13.42578125" style="5" customWidth="1"/>
    <col min="3338" max="3338" width="12.140625" style="5" customWidth="1"/>
    <col min="3339" max="3340" width="12.42578125" style="5" customWidth="1"/>
    <col min="3341" max="3341" width="11.5703125" style="5"/>
    <col min="3342" max="3342" width="5.5703125" style="5" customWidth="1"/>
    <col min="3343" max="3343" width="14.140625" style="5" customWidth="1"/>
    <col min="3344" max="3585" width="11.5703125" style="5"/>
    <col min="3586" max="3586" width="10.140625" style="5" customWidth="1"/>
    <col min="3587" max="3587" width="10.5703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2" width="11.5703125" style="5"/>
    <col min="3593" max="3593" width="13.42578125" style="5" customWidth="1"/>
    <col min="3594" max="3594" width="12.140625" style="5" customWidth="1"/>
    <col min="3595" max="3596" width="12.42578125" style="5" customWidth="1"/>
    <col min="3597" max="3597" width="11.5703125" style="5"/>
    <col min="3598" max="3598" width="5.5703125" style="5" customWidth="1"/>
    <col min="3599" max="3599" width="14.140625" style="5" customWidth="1"/>
    <col min="3600" max="3841" width="11.5703125" style="5"/>
    <col min="3842" max="3842" width="10.140625" style="5" customWidth="1"/>
    <col min="3843" max="3843" width="10.5703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8" width="11.5703125" style="5"/>
    <col min="3849" max="3849" width="13.42578125" style="5" customWidth="1"/>
    <col min="3850" max="3850" width="12.140625" style="5" customWidth="1"/>
    <col min="3851" max="3852" width="12.42578125" style="5" customWidth="1"/>
    <col min="3853" max="3853" width="11.5703125" style="5"/>
    <col min="3854" max="3854" width="5.5703125" style="5" customWidth="1"/>
    <col min="3855" max="3855" width="14.140625" style="5" customWidth="1"/>
    <col min="3856" max="4097" width="11.5703125" style="5"/>
    <col min="4098" max="4098" width="10.140625" style="5" customWidth="1"/>
    <col min="4099" max="4099" width="10.5703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4" width="11.5703125" style="5"/>
    <col min="4105" max="4105" width="13.42578125" style="5" customWidth="1"/>
    <col min="4106" max="4106" width="12.140625" style="5" customWidth="1"/>
    <col min="4107" max="4108" width="12.42578125" style="5" customWidth="1"/>
    <col min="4109" max="4109" width="11.5703125" style="5"/>
    <col min="4110" max="4110" width="5.5703125" style="5" customWidth="1"/>
    <col min="4111" max="4111" width="14.140625" style="5" customWidth="1"/>
    <col min="4112" max="4353" width="11.5703125" style="5"/>
    <col min="4354" max="4354" width="10.140625" style="5" customWidth="1"/>
    <col min="4355" max="4355" width="10.5703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60" width="11.5703125" style="5"/>
    <col min="4361" max="4361" width="13.42578125" style="5" customWidth="1"/>
    <col min="4362" max="4362" width="12.140625" style="5" customWidth="1"/>
    <col min="4363" max="4364" width="12.42578125" style="5" customWidth="1"/>
    <col min="4365" max="4365" width="11.5703125" style="5"/>
    <col min="4366" max="4366" width="5.5703125" style="5" customWidth="1"/>
    <col min="4367" max="4367" width="14.140625" style="5" customWidth="1"/>
    <col min="4368" max="4609" width="11.5703125" style="5"/>
    <col min="4610" max="4610" width="10.140625" style="5" customWidth="1"/>
    <col min="4611" max="4611" width="10.5703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6" width="11.5703125" style="5"/>
    <col min="4617" max="4617" width="13.42578125" style="5" customWidth="1"/>
    <col min="4618" max="4618" width="12.140625" style="5" customWidth="1"/>
    <col min="4619" max="4620" width="12.42578125" style="5" customWidth="1"/>
    <col min="4621" max="4621" width="11.5703125" style="5"/>
    <col min="4622" max="4622" width="5.5703125" style="5" customWidth="1"/>
    <col min="4623" max="4623" width="14.140625" style="5" customWidth="1"/>
    <col min="4624" max="4865" width="11.5703125" style="5"/>
    <col min="4866" max="4866" width="10.140625" style="5" customWidth="1"/>
    <col min="4867" max="4867" width="10.5703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2" width="11.5703125" style="5"/>
    <col min="4873" max="4873" width="13.42578125" style="5" customWidth="1"/>
    <col min="4874" max="4874" width="12.140625" style="5" customWidth="1"/>
    <col min="4875" max="4876" width="12.42578125" style="5" customWidth="1"/>
    <col min="4877" max="4877" width="11.5703125" style="5"/>
    <col min="4878" max="4878" width="5.5703125" style="5" customWidth="1"/>
    <col min="4879" max="4879" width="14.140625" style="5" customWidth="1"/>
    <col min="4880" max="5121" width="11.5703125" style="5"/>
    <col min="5122" max="5122" width="10.140625" style="5" customWidth="1"/>
    <col min="5123" max="5123" width="10.5703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8" width="11.5703125" style="5"/>
    <col min="5129" max="5129" width="13.42578125" style="5" customWidth="1"/>
    <col min="5130" max="5130" width="12.140625" style="5" customWidth="1"/>
    <col min="5131" max="5132" width="12.42578125" style="5" customWidth="1"/>
    <col min="5133" max="5133" width="11.5703125" style="5"/>
    <col min="5134" max="5134" width="5.5703125" style="5" customWidth="1"/>
    <col min="5135" max="5135" width="14.140625" style="5" customWidth="1"/>
    <col min="5136" max="5377" width="11.5703125" style="5"/>
    <col min="5378" max="5378" width="10.140625" style="5" customWidth="1"/>
    <col min="5379" max="5379" width="10.5703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4" width="11.5703125" style="5"/>
    <col min="5385" max="5385" width="13.42578125" style="5" customWidth="1"/>
    <col min="5386" max="5386" width="12.140625" style="5" customWidth="1"/>
    <col min="5387" max="5388" width="12.42578125" style="5" customWidth="1"/>
    <col min="5389" max="5389" width="11.5703125" style="5"/>
    <col min="5390" max="5390" width="5.5703125" style="5" customWidth="1"/>
    <col min="5391" max="5391" width="14.140625" style="5" customWidth="1"/>
    <col min="5392" max="5633" width="11.5703125" style="5"/>
    <col min="5634" max="5634" width="10.140625" style="5" customWidth="1"/>
    <col min="5635" max="5635" width="10.5703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40" width="11.5703125" style="5"/>
    <col min="5641" max="5641" width="13.42578125" style="5" customWidth="1"/>
    <col min="5642" max="5642" width="12.140625" style="5" customWidth="1"/>
    <col min="5643" max="5644" width="12.42578125" style="5" customWidth="1"/>
    <col min="5645" max="5645" width="11.5703125" style="5"/>
    <col min="5646" max="5646" width="5.5703125" style="5" customWidth="1"/>
    <col min="5647" max="5647" width="14.140625" style="5" customWidth="1"/>
    <col min="5648" max="5889" width="11.5703125" style="5"/>
    <col min="5890" max="5890" width="10.140625" style="5" customWidth="1"/>
    <col min="5891" max="5891" width="10.5703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6" width="11.5703125" style="5"/>
    <col min="5897" max="5897" width="13.42578125" style="5" customWidth="1"/>
    <col min="5898" max="5898" width="12.140625" style="5" customWidth="1"/>
    <col min="5899" max="5900" width="12.42578125" style="5" customWidth="1"/>
    <col min="5901" max="5901" width="11.5703125" style="5"/>
    <col min="5902" max="5902" width="5.5703125" style="5" customWidth="1"/>
    <col min="5903" max="5903" width="14.140625" style="5" customWidth="1"/>
    <col min="5904" max="6145" width="11.5703125" style="5"/>
    <col min="6146" max="6146" width="10.140625" style="5" customWidth="1"/>
    <col min="6147" max="6147" width="10.5703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2" width="11.5703125" style="5"/>
    <col min="6153" max="6153" width="13.42578125" style="5" customWidth="1"/>
    <col min="6154" max="6154" width="12.140625" style="5" customWidth="1"/>
    <col min="6155" max="6156" width="12.42578125" style="5" customWidth="1"/>
    <col min="6157" max="6157" width="11.5703125" style="5"/>
    <col min="6158" max="6158" width="5.5703125" style="5" customWidth="1"/>
    <col min="6159" max="6159" width="14.140625" style="5" customWidth="1"/>
    <col min="6160" max="6401" width="11.5703125" style="5"/>
    <col min="6402" max="6402" width="10.140625" style="5" customWidth="1"/>
    <col min="6403" max="6403" width="10.5703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8" width="11.5703125" style="5"/>
    <col min="6409" max="6409" width="13.42578125" style="5" customWidth="1"/>
    <col min="6410" max="6410" width="12.140625" style="5" customWidth="1"/>
    <col min="6411" max="6412" width="12.42578125" style="5" customWidth="1"/>
    <col min="6413" max="6413" width="11.5703125" style="5"/>
    <col min="6414" max="6414" width="5.5703125" style="5" customWidth="1"/>
    <col min="6415" max="6415" width="14.140625" style="5" customWidth="1"/>
    <col min="6416" max="6657" width="11.5703125" style="5"/>
    <col min="6658" max="6658" width="10.140625" style="5" customWidth="1"/>
    <col min="6659" max="6659" width="10.5703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4" width="11.5703125" style="5"/>
    <col min="6665" max="6665" width="13.42578125" style="5" customWidth="1"/>
    <col min="6666" max="6666" width="12.140625" style="5" customWidth="1"/>
    <col min="6667" max="6668" width="12.42578125" style="5" customWidth="1"/>
    <col min="6669" max="6669" width="11.5703125" style="5"/>
    <col min="6670" max="6670" width="5.5703125" style="5" customWidth="1"/>
    <col min="6671" max="6671" width="14.140625" style="5" customWidth="1"/>
    <col min="6672" max="6913" width="11.5703125" style="5"/>
    <col min="6914" max="6914" width="10.140625" style="5" customWidth="1"/>
    <col min="6915" max="6915" width="10.5703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20" width="11.5703125" style="5"/>
    <col min="6921" max="6921" width="13.42578125" style="5" customWidth="1"/>
    <col min="6922" max="6922" width="12.140625" style="5" customWidth="1"/>
    <col min="6923" max="6924" width="12.42578125" style="5" customWidth="1"/>
    <col min="6925" max="6925" width="11.5703125" style="5"/>
    <col min="6926" max="6926" width="5.5703125" style="5" customWidth="1"/>
    <col min="6927" max="6927" width="14.140625" style="5" customWidth="1"/>
    <col min="6928" max="7169" width="11.5703125" style="5"/>
    <col min="7170" max="7170" width="10.140625" style="5" customWidth="1"/>
    <col min="7171" max="7171" width="10.5703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6" width="11.5703125" style="5"/>
    <col min="7177" max="7177" width="13.42578125" style="5" customWidth="1"/>
    <col min="7178" max="7178" width="12.140625" style="5" customWidth="1"/>
    <col min="7179" max="7180" width="12.42578125" style="5" customWidth="1"/>
    <col min="7181" max="7181" width="11.5703125" style="5"/>
    <col min="7182" max="7182" width="5.5703125" style="5" customWidth="1"/>
    <col min="7183" max="7183" width="14.140625" style="5" customWidth="1"/>
    <col min="7184" max="7425" width="11.5703125" style="5"/>
    <col min="7426" max="7426" width="10.140625" style="5" customWidth="1"/>
    <col min="7427" max="7427" width="10.5703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2" width="11.5703125" style="5"/>
    <col min="7433" max="7433" width="13.42578125" style="5" customWidth="1"/>
    <col min="7434" max="7434" width="12.140625" style="5" customWidth="1"/>
    <col min="7435" max="7436" width="12.42578125" style="5" customWidth="1"/>
    <col min="7437" max="7437" width="11.5703125" style="5"/>
    <col min="7438" max="7438" width="5.5703125" style="5" customWidth="1"/>
    <col min="7439" max="7439" width="14.140625" style="5" customWidth="1"/>
    <col min="7440" max="7681" width="11.5703125" style="5"/>
    <col min="7682" max="7682" width="10.140625" style="5" customWidth="1"/>
    <col min="7683" max="7683" width="10.5703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8" width="11.5703125" style="5"/>
    <col min="7689" max="7689" width="13.42578125" style="5" customWidth="1"/>
    <col min="7690" max="7690" width="12.140625" style="5" customWidth="1"/>
    <col min="7691" max="7692" width="12.42578125" style="5" customWidth="1"/>
    <col min="7693" max="7693" width="11.5703125" style="5"/>
    <col min="7694" max="7694" width="5.5703125" style="5" customWidth="1"/>
    <col min="7695" max="7695" width="14.140625" style="5" customWidth="1"/>
    <col min="7696" max="7937" width="11.5703125" style="5"/>
    <col min="7938" max="7938" width="10.140625" style="5" customWidth="1"/>
    <col min="7939" max="7939" width="10.5703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4" width="11.5703125" style="5"/>
    <col min="7945" max="7945" width="13.42578125" style="5" customWidth="1"/>
    <col min="7946" max="7946" width="12.140625" style="5" customWidth="1"/>
    <col min="7947" max="7948" width="12.42578125" style="5" customWidth="1"/>
    <col min="7949" max="7949" width="11.5703125" style="5"/>
    <col min="7950" max="7950" width="5.5703125" style="5" customWidth="1"/>
    <col min="7951" max="7951" width="14.140625" style="5" customWidth="1"/>
    <col min="7952" max="8193" width="11.5703125" style="5"/>
    <col min="8194" max="8194" width="10.140625" style="5" customWidth="1"/>
    <col min="8195" max="8195" width="10.5703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200" width="11.5703125" style="5"/>
    <col min="8201" max="8201" width="13.42578125" style="5" customWidth="1"/>
    <col min="8202" max="8202" width="12.140625" style="5" customWidth="1"/>
    <col min="8203" max="8204" width="12.42578125" style="5" customWidth="1"/>
    <col min="8205" max="8205" width="11.5703125" style="5"/>
    <col min="8206" max="8206" width="5.5703125" style="5" customWidth="1"/>
    <col min="8207" max="8207" width="14.140625" style="5" customWidth="1"/>
    <col min="8208" max="8449" width="11.5703125" style="5"/>
    <col min="8450" max="8450" width="10.140625" style="5" customWidth="1"/>
    <col min="8451" max="8451" width="10.5703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6" width="11.5703125" style="5"/>
    <col min="8457" max="8457" width="13.42578125" style="5" customWidth="1"/>
    <col min="8458" max="8458" width="12.140625" style="5" customWidth="1"/>
    <col min="8459" max="8460" width="12.42578125" style="5" customWidth="1"/>
    <col min="8461" max="8461" width="11.5703125" style="5"/>
    <col min="8462" max="8462" width="5.5703125" style="5" customWidth="1"/>
    <col min="8463" max="8463" width="14.140625" style="5" customWidth="1"/>
    <col min="8464" max="8705" width="11.5703125" style="5"/>
    <col min="8706" max="8706" width="10.140625" style="5" customWidth="1"/>
    <col min="8707" max="8707" width="10.5703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2" width="11.5703125" style="5"/>
    <col min="8713" max="8713" width="13.42578125" style="5" customWidth="1"/>
    <col min="8714" max="8714" width="12.140625" style="5" customWidth="1"/>
    <col min="8715" max="8716" width="12.42578125" style="5" customWidth="1"/>
    <col min="8717" max="8717" width="11.5703125" style="5"/>
    <col min="8718" max="8718" width="5.5703125" style="5" customWidth="1"/>
    <col min="8719" max="8719" width="14.140625" style="5" customWidth="1"/>
    <col min="8720" max="8961" width="11.5703125" style="5"/>
    <col min="8962" max="8962" width="10.140625" style="5" customWidth="1"/>
    <col min="8963" max="8963" width="10.5703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8" width="11.5703125" style="5"/>
    <col min="8969" max="8969" width="13.42578125" style="5" customWidth="1"/>
    <col min="8970" max="8970" width="12.140625" style="5" customWidth="1"/>
    <col min="8971" max="8972" width="12.42578125" style="5" customWidth="1"/>
    <col min="8973" max="8973" width="11.5703125" style="5"/>
    <col min="8974" max="8974" width="5.5703125" style="5" customWidth="1"/>
    <col min="8975" max="8975" width="14.140625" style="5" customWidth="1"/>
    <col min="8976" max="9217" width="11.5703125" style="5"/>
    <col min="9218" max="9218" width="10.140625" style="5" customWidth="1"/>
    <col min="9219" max="9219" width="10.5703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4" width="11.5703125" style="5"/>
    <col min="9225" max="9225" width="13.42578125" style="5" customWidth="1"/>
    <col min="9226" max="9226" width="12.140625" style="5" customWidth="1"/>
    <col min="9227" max="9228" width="12.42578125" style="5" customWidth="1"/>
    <col min="9229" max="9229" width="11.5703125" style="5"/>
    <col min="9230" max="9230" width="5.5703125" style="5" customWidth="1"/>
    <col min="9231" max="9231" width="14.140625" style="5" customWidth="1"/>
    <col min="9232" max="9473" width="11.5703125" style="5"/>
    <col min="9474" max="9474" width="10.140625" style="5" customWidth="1"/>
    <col min="9475" max="9475" width="10.5703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80" width="11.5703125" style="5"/>
    <col min="9481" max="9481" width="13.42578125" style="5" customWidth="1"/>
    <col min="9482" max="9482" width="12.140625" style="5" customWidth="1"/>
    <col min="9483" max="9484" width="12.42578125" style="5" customWidth="1"/>
    <col min="9485" max="9485" width="11.5703125" style="5"/>
    <col min="9486" max="9486" width="5.5703125" style="5" customWidth="1"/>
    <col min="9487" max="9487" width="14.140625" style="5" customWidth="1"/>
    <col min="9488" max="9729" width="11.5703125" style="5"/>
    <col min="9730" max="9730" width="10.140625" style="5" customWidth="1"/>
    <col min="9731" max="9731" width="10.5703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6" width="11.5703125" style="5"/>
    <col min="9737" max="9737" width="13.42578125" style="5" customWidth="1"/>
    <col min="9738" max="9738" width="12.140625" style="5" customWidth="1"/>
    <col min="9739" max="9740" width="12.42578125" style="5" customWidth="1"/>
    <col min="9741" max="9741" width="11.5703125" style="5"/>
    <col min="9742" max="9742" width="5.5703125" style="5" customWidth="1"/>
    <col min="9743" max="9743" width="14.140625" style="5" customWidth="1"/>
    <col min="9744" max="9985" width="11.5703125" style="5"/>
    <col min="9986" max="9986" width="10.140625" style="5" customWidth="1"/>
    <col min="9987" max="9987" width="10.5703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2" width="11.5703125" style="5"/>
    <col min="9993" max="9993" width="13.42578125" style="5" customWidth="1"/>
    <col min="9994" max="9994" width="12.140625" style="5" customWidth="1"/>
    <col min="9995" max="9996" width="12.42578125" style="5" customWidth="1"/>
    <col min="9997" max="9997" width="11.5703125" style="5"/>
    <col min="9998" max="9998" width="5.5703125" style="5" customWidth="1"/>
    <col min="9999" max="9999" width="14.140625" style="5" customWidth="1"/>
    <col min="10000" max="10241" width="11.5703125" style="5"/>
    <col min="10242" max="10242" width="10.140625" style="5" customWidth="1"/>
    <col min="10243" max="10243" width="10.5703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8" width="11.5703125" style="5"/>
    <col min="10249" max="10249" width="13.42578125" style="5" customWidth="1"/>
    <col min="10250" max="10250" width="12.140625" style="5" customWidth="1"/>
    <col min="10251" max="10252" width="12.42578125" style="5" customWidth="1"/>
    <col min="10253" max="10253" width="11.5703125" style="5"/>
    <col min="10254" max="10254" width="5.5703125" style="5" customWidth="1"/>
    <col min="10255" max="10255" width="14.140625" style="5" customWidth="1"/>
    <col min="10256" max="10497" width="11.5703125" style="5"/>
    <col min="10498" max="10498" width="10.140625" style="5" customWidth="1"/>
    <col min="10499" max="10499" width="10.5703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4" width="11.5703125" style="5"/>
    <col min="10505" max="10505" width="13.42578125" style="5" customWidth="1"/>
    <col min="10506" max="10506" width="12.140625" style="5" customWidth="1"/>
    <col min="10507" max="10508" width="12.42578125" style="5" customWidth="1"/>
    <col min="10509" max="10509" width="11.5703125" style="5"/>
    <col min="10510" max="10510" width="5.5703125" style="5" customWidth="1"/>
    <col min="10511" max="10511" width="14.140625" style="5" customWidth="1"/>
    <col min="10512" max="10753" width="11.5703125" style="5"/>
    <col min="10754" max="10754" width="10.140625" style="5" customWidth="1"/>
    <col min="10755" max="10755" width="10.5703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60" width="11.5703125" style="5"/>
    <col min="10761" max="10761" width="13.42578125" style="5" customWidth="1"/>
    <col min="10762" max="10762" width="12.140625" style="5" customWidth="1"/>
    <col min="10763" max="10764" width="12.42578125" style="5" customWidth="1"/>
    <col min="10765" max="10765" width="11.5703125" style="5"/>
    <col min="10766" max="10766" width="5.5703125" style="5" customWidth="1"/>
    <col min="10767" max="10767" width="14.140625" style="5" customWidth="1"/>
    <col min="10768" max="11009" width="11.5703125" style="5"/>
    <col min="11010" max="11010" width="10.140625" style="5" customWidth="1"/>
    <col min="11011" max="11011" width="10.5703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6" width="11.5703125" style="5"/>
    <col min="11017" max="11017" width="13.42578125" style="5" customWidth="1"/>
    <col min="11018" max="11018" width="12.140625" style="5" customWidth="1"/>
    <col min="11019" max="11020" width="12.42578125" style="5" customWidth="1"/>
    <col min="11021" max="11021" width="11.5703125" style="5"/>
    <col min="11022" max="11022" width="5.5703125" style="5" customWidth="1"/>
    <col min="11023" max="11023" width="14.140625" style="5" customWidth="1"/>
    <col min="11024" max="11265" width="11.5703125" style="5"/>
    <col min="11266" max="11266" width="10.140625" style="5" customWidth="1"/>
    <col min="11267" max="11267" width="10.5703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2" width="11.5703125" style="5"/>
    <col min="11273" max="11273" width="13.42578125" style="5" customWidth="1"/>
    <col min="11274" max="11274" width="12.140625" style="5" customWidth="1"/>
    <col min="11275" max="11276" width="12.42578125" style="5" customWidth="1"/>
    <col min="11277" max="11277" width="11.5703125" style="5"/>
    <col min="11278" max="11278" width="5.5703125" style="5" customWidth="1"/>
    <col min="11279" max="11279" width="14.140625" style="5" customWidth="1"/>
    <col min="11280" max="11521" width="11.5703125" style="5"/>
    <col min="11522" max="11522" width="10.140625" style="5" customWidth="1"/>
    <col min="11523" max="11523" width="10.5703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8" width="11.5703125" style="5"/>
    <col min="11529" max="11529" width="13.42578125" style="5" customWidth="1"/>
    <col min="11530" max="11530" width="12.140625" style="5" customWidth="1"/>
    <col min="11531" max="11532" width="12.42578125" style="5" customWidth="1"/>
    <col min="11533" max="11533" width="11.5703125" style="5"/>
    <col min="11534" max="11534" width="5.5703125" style="5" customWidth="1"/>
    <col min="11535" max="11535" width="14.140625" style="5" customWidth="1"/>
    <col min="11536" max="11777" width="11.5703125" style="5"/>
    <col min="11778" max="11778" width="10.140625" style="5" customWidth="1"/>
    <col min="11779" max="11779" width="10.5703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4" width="11.5703125" style="5"/>
    <col min="11785" max="11785" width="13.42578125" style="5" customWidth="1"/>
    <col min="11786" max="11786" width="12.140625" style="5" customWidth="1"/>
    <col min="11787" max="11788" width="12.42578125" style="5" customWidth="1"/>
    <col min="11789" max="11789" width="11.5703125" style="5"/>
    <col min="11790" max="11790" width="5.5703125" style="5" customWidth="1"/>
    <col min="11791" max="11791" width="14.140625" style="5" customWidth="1"/>
    <col min="11792" max="12033" width="11.5703125" style="5"/>
    <col min="12034" max="12034" width="10.140625" style="5" customWidth="1"/>
    <col min="12035" max="12035" width="10.5703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40" width="11.5703125" style="5"/>
    <col min="12041" max="12041" width="13.42578125" style="5" customWidth="1"/>
    <col min="12042" max="12042" width="12.140625" style="5" customWidth="1"/>
    <col min="12043" max="12044" width="12.42578125" style="5" customWidth="1"/>
    <col min="12045" max="12045" width="11.5703125" style="5"/>
    <col min="12046" max="12046" width="5.5703125" style="5" customWidth="1"/>
    <col min="12047" max="12047" width="14.140625" style="5" customWidth="1"/>
    <col min="12048" max="12289" width="11.5703125" style="5"/>
    <col min="12290" max="12290" width="10.140625" style="5" customWidth="1"/>
    <col min="12291" max="12291" width="10.5703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6" width="11.5703125" style="5"/>
    <col min="12297" max="12297" width="13.42578125" style="5" customWidth="1"/>
    <col min="12298" max="12298" width="12.140625" style="5" customWidth="1"/>
    <col min="12299" max="12300" width="12.42578125" style="5" customWidth="1"/>
    <col min="12301" max="12301" width="11.5703125" style="5"/>
    <col min="12302" max="12302" width="5.5703125" style="5" customWidth="1"/>
    <col min="12303" max="12303" width="14.140625" style="5" customWidth="1"/>
    <col min="12304" max="12545" width="11.5703125" style="5"/>
    <col min="12546" max="12546" width="10.140625" style="5" customWidth="1"/>
    <col min="12547" max="12547" width="10.5703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2" width="11.5703125" style="5"/>
    <col min="12553" max="12553" width="13.42578125" style="5" customWidth="1"/>
    <col min="12554" max="12554" width="12.140625" style="5" customWidth="1"/>
    <col min="12555" max="12556" width="12.42578125" style="5" customWidth="1"/>
    <col min="12557" max="12557" width="11.5703125" style="5"/>
    <col min="12558" max="12558" width="5.5703125" style="5" customWidth="1"/>
    <col min="12559" max="12559" width="14.140625" style="5" customWidth="1"/>
    <col min="12560" max="12801" width="11.5703125" style="5"/>
    <col min="12802" max="12802" width="10.140625" style="5" customWidth="1"/>
    <col min="12803" max="12803" width="10.5703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8" width="11.5703125" style="5"/>
    <col min="12809" max="12809" width="13.42578125" style="5" customWidth="1"/>
    <col min="12810" max="12810" width="12.140625" style="5" customWidth="1"/>
    <col min="12811" max="12812" width="12.42578125" style="5" customWidth="1"/>
    <col min="12813" max="12813" width="11.5703125" style="5"/>
    <col min="12814" max="12814" width="5.5703125" style="5" customWidth="1"/>
    <col min="12815" max="12815" width="14.140625" style="5" customWidth="1"/>
    <col min="12816" max="13057" width="11.5703125" style="5"/>
    <col min="13058" max="13058" width="10.140625" style="5" customWidth="1"/>
    <col min="13059" max="13059" width="10.5703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4" width="11.5703125" style="5"/>
    <col min="13065" max="13065" width="13.42578125" style="5" customWidth="1"/>
    <col min="13066" max="13066" width="12.140625" style="5" customWidth="1"/>
    <col min="13067" max="13068" width="12.42578125" style="5" customWidth="1"/>
    <col min="13069" max="13069" width="11.5703125" style="5"/>
    <col min="13070" max="13070" width="5.5703125" style="5" customWidth="1"/>
    <col min="13071" max="13071" width="14.140625" style="5" customWidth="1"/>
    <col min="13072" max="13313" width="11.5703125" style="5"/>
    <col min="13314" max="13314" width="10.140625" style="5" customWidth="1"/>
    <col min="13315" max="13315" width="10.5703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20" width="11.5703125" style="5"/>
    <col min="13321" max="13321" width="13.42578125" style="5" customWidth="1"/>
    <col min="13322" max="13322" width="12.140625" style="5" customWidth="1"/>
    <col min="13323" max="13324" width="12.42578125" style="5" customWidth="1"/>
    <col min="13325" max="13325" width="11.5703125" style="5"/>
    <col min="13326" max="13326" width="5.5703125" style="5" customWidth="1"/>
    <col min="13327" max="13327" width="14.140625" style="5" customWidth="1"/>
    <col min="13328" max="13569" width="11.5703125" style="5"/>
    <col min="13570" max="13570" width="10.140625" style="5" customWidth="1"/>
    <col min="13571" max="13571" width="10.5703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6" width="11.5703125" style="5"/>
    <col min="13577" max="13577" width="13.42578125" style="5" customWidth="1"/>
    <col min="13578" max="13578" width="12.140625" style="5" customWidth="1"/>
    <col min="13579" max="13580" width="12.42578125" style="5" customWidth="1"/>
    <col min="13581" max="13581" width="11.5703125" style="5"/>
    <col min="13582" max="13582" width="5.5703125" style="5" customWidth="1"/>
    <col min="13583" max="13583" width="14.140625" style="5" customWidth="1"/>
    <col min="13584" max="13825" width="11.5703125" style="5"/>
    <col min="13826" max="13826" width="10.140625" style="5" customWidth="1"/>
    <col min="13827" max="13827" width="10.5703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2" width="11.5703125" style="5"/>
    <col min="13833" max="13833" width="13.42578125" style="5" customWidth="1"/>
    <col min="13834" max="13834" width="12.140625" style="5" customWidth="1"/>
    <col min="13835" max="13836" width="12.42578125" style="5" customWidth="1"/>
    <col min="13837" max="13837" width="11.5703125" style="5"/>
    <col min="13838" max="13838" width="5.5703125" style="5" customWidth="1"/>
    <col min="13839" max="13839" width="14.140625" style="5" customWidth="1"/>
    <col min="13840" max="14081" width="11.5703125" style="5"/>
    <col min="14082" max="14082" width="10.140625" style="5" customWidth="1"/>
    <col min="14083" max="14083" width="10.5703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8" width="11.5703125" style="5"/>
    <col min="14089" max="14089" width="13.42578125" style="5" customWidth="1"/>
    <col min="14090" max="14090" width="12.140625" style="5" customWidth="1"/>
    <col min="14091" max="14092" width="12.42578125" style="5" customWidth="1"/>
    <col min="14093" max="14093" width="11.5703125" style="5"/>
    <col min="14094" max="14094" width="5.5703125" style="5" customWidth="1"/>
    <col min="14095" max="14095" width="14.140625" style="5" customWidth="1"/>
    <col min="14096" max="14337" width="11.5703125" style="5"/>
    <col min="14338" max="14338" width="10.140625" style="5" customWidth="1"/>
    <col min="14339" max="14339" width="10.5703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4" width="11.5703125" style="5"/>
    <col min="14345" max="14345" width="13.42578125" style="5" customWidth="1"/>
    <col min="14346" max="14346" width="12.140625" style="5" customWidth="1"/>
    <col min="14347" max="14348" width="12.42578125" style="5" customWidth="1"/>
    <col min="14349" max="14349" width="11.5703125" style="5"/>
    <col min="14350" max="14350" width="5.5703125" style="5" customWidth="1"/>
    <col min="14351" max="14351" width="14.140625" style="5" customWidth="1"/>
    <col min="14352" max="14593" width="11.5703125" style="5"/>
    <col min="14594" max="14594" width="10.140625" style="5" customWidth="1"/>
    <col min="14595" max="14595" width="10.5703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600" width="11.5703125" style="5"/>
    <col min="14601" max="14601" width="13.42578125" style="5" customWidth="1"/>
    <col min="14602" max="14602" width="12.140625" style="5" customWidth="1"/>
    <col min="14603" max="14604" width="12.42578125" style="5" customWidth="1"/>
    <col min="14605" max="14605" width="11.5703125" style="5"/>
    <col min="14606" max="14606" width="5.5703125" style="5" customWidth="1"/>
    <col min="14607" max="14607" width="14.140625" style="5" customWidth="1"/>
    <col min="14608" max="14849" width="11.5703125" style="5"/>
    <col min="14850" max="14850" width="10.140625" style="5" customWidth="1"/>
    <col min="14851" max="14851" width="10.5703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6" width="11.5703125" style="5"/>
    <col min="14857" max="14857" width="13.42578125" style="5" customWidth="1"/>
    <col min="14858" max="14858" width="12.140625" style="5" customWidth="1"/>
    <col min="14859" max="14860" width="12.42578125" style="5" customWidth="1"/>
    <col min="14861" max="14861" width="11.5703125" style="5"/>
    <col min="14862" max="14862" width="5.5703125" style="5" customWidth="1"/>
    <col min="14863" max="14863" width="14.140625" style="5" customWidth="1"/>
    <col min="14864" max="15105" width="11.5703125" style="5"/>
    <col min="15106" max="15106" width="10.140625" style="5" customWidth="1"/>
    <col min="15107" max="15107" width="10.5703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2" width="11.5703125" style="5"/>
    <col min="15113" max="15113" width="13.42578125" style="5" customWidth="1"/>
    <col min="15114" max="15114" width="12.140625" style="5" customWidth="1"/>
    <col min="15115" max="15116" width="12.42578125" style="5" customWidth="1"/>
    <col min="15117" max="15117" width="11.5703125" style="5"/>
    <col min="15118" max="15118" width="5.5703125" style="5" customWidth="1"/>
    <col min="15119" max="15119" width="14.140625" style="5" customWidth="1"/>
    <col min="15120" max="15361" width="11.5703125" style="5"/>
    <col min="15362" max="15362" width="10.140625" style="5" customWidth="1"/>
    <col min="15363" max="15363" width="10.5703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8" width="11.5703125" style="5"/>
    <col min="15369" max="15369" width="13.42578125" style="5" customWidth="1"/>
    <col min="15370" max="15370" width="12.140625" style="5" customWidth="1"/>
    <col min="15371" max="15372" width="12.42578125" style="5" customWidth="1"/>
    <col min="15373" max="15373" width="11.5703125" style="5"/>
    <col min="15374" max="15374" width="5.5703125" style="5" customWidth="1"/>
    <col min="15375" max="15375" width="14.140625" style="5" customWidth="1"/>
    <col min="15376" max="15617" width="11.5703125" style="5"/>
    <col min="15618" max="15618" width="10.140625" style="5" customWidth="1"/>
    <col min="15619" max="15619" width="10.5703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4" width="11.5703125" style="5"/>
    <col min="15625" max="15625" width="13.42578125" style="5" customWidth="1"/>
    <col min="15626" max="15626" width="12.140625" style="5" customWidth="1"/>
    <col min="15627" max="15628" width="12.42578125" style="5" customWidth="1"/>
    <col min="15629" max="15629" width="11.5703125" style="5"/>
    <col min="15630" max="15630" width="5.5703125" style="5" customWidth="1"/>
    <col min="15631" max="15631" width="14.140625" style="5" customWidth="1"/>
    <col min="15632" max="15873" width="11.5703125" style="5"/>
    <col min="15874" max="15874" width="10.140625" style="5" customWidth="1"/>
    <col min="15875" max="15875" width="10.5703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80" width="11.5703125" style="5"/>
    <col min="15881" max="15881" width="13.42578125" style="5" customWidth="1"/>
    <col min="15882" max="15882" width="12.140625" style="5" customWidth="1"/>
    <col min="15883" max="15884" width="12.42578125" style="5" customWidth="1"/>
    <col min="15885" max="15885" width="11.5703125" style="5"/>
    <col min="15886" max="15886" width="5.5703125" style="5" customWidth="1"/>
    <col min="15887" max="15887" width="14.140625" style="5" customWidth="1"/>
    <col min="15888" max="16129" width="11.5703125" style="5"/>
    <col min="16130" max="16130" width="10.140625" style="5" customWidth="1"/>
    <col min="16131" max="16131" width="10.5703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6" width="11.5703125" style="5"/>
    <col min="16137" max="16137" width="13.42578125" style="5" customWidth="1"/>
    <col min="16138" max="16138" width="12.140625" style="5" customWidth="1"/>
    <col min="16139" max="16140" width="12.42578125" style="5" customWidth="1"/>
    <col min="16141" max="16141" width="11.5703125" style="5"/>
    <col min="16142" max="16142" width="5.5703125" style="5" customWidth="1"/>
    <col min="16143" max="16143" width="14.140625" style="5" customWidth="1"/>
    <col min="16144" max="16384" width="11.5703125" style="5"/>
  </cols>
  <sheetData>
    <row r="1" spans="1:17" ht="21.75" customHeight="1" thickBot="1" x14ac:dyDescent="0.3">
      <c r="A1" s="336"/>
      <c r="B1" s="337"/>
      <c r="C1" s="337"/>
      <c r="D1" s="337"/>
      <c r="E1" s="338"/>
      <c r="F1" s="345" t="s">
        <v>9</v>
      </c>
      <c r="G1" s="345"/>
      <c r="H1" s="345"/>
      <c r="I1" s="345"/>
      <c r="J1" s="345"/>
      <c r="K1" s="345"/>
      <c r="L1" s="345"/>
      <c r="M1" s="345"/>
      <c r="N1" s="345"/>
      <c r="O1" s="346"/>
    </row>
    <row r="2" spans="1:17" ht="45" customHeight="1" thickBot="1" x14ac:dyDescent="0.3">
      <c r="A2" s="339"/>
      <c r="B2" s="340"/>
      <c r="C2" s="340"/>
      <c r="D2" s="340"/>
      <c r="E2" s="341"/>
      <c r="F2" s="345" t="s">
        <v>10</v>
      </c>
      <c r="G2" s="345"/>
      <c r="H2" s="345"/>
      <c r="I2" s="345"/>
      <c r="J2" s="345"/>
      <c r="K2" s="345"/>
      <c r="L2" s="345"/>
      <c r="M2" s="345"/>
      <c r="N2" s="345"/>
      <c r="O2" s="346"/>
      <c r="Q2" s="128" t="e">
        <f ca="1">MID(CELL("nombrearchivo",'URRESTE CAMPO JOSE ENRIQUE'!#REF!),FIND("]", CELL("nombrearchivo",'URRESTE CAMPO JOSE ENRIQUE'!#REF!),1)+1,LEN(CELL("nombrearchivo",'URRESTE CAMPO JOSE ENRIQUE'!#REF!))-FIND("]",CELL("nombrearchivo",'URRESTE CAMPO JOSE ENRIQUE'!#REF!),1))</f>
        <v>#REF!</v>
      </c>
    </row>
    <row r="3" spans="1:17" ht="19.5" customHeight="1" thickBot="1" x14ac:dyDescent="0.3">
      <c r="A3" s="342"/>
      <c r="B3" s="343"/>
      <c r="C3" s="343"/>
      <c r="D3" s="343"/>
      <c r="E3" s="344"/>
      <c r="F3" s="345" t="s">
        <v>94</v>
      </c>
      <c r="G3" s="345"/>
      <c r="H3" s="345"/>
      <c r="I3" s="345"/>
      <c r="J3" s="345"/>
      <c r="K3" s="345"/>
      <c r="L3" s="345"/>
      <c r="M3" s="345"/>
      <c r="N3" s="345"/>
      <c r="O3" s="346"/>
      <c r="Q3" s="128"/>
    </row>
    <row r="4" spans="1:17" ht="15.75" x14ac:dyDescent="0.25">
      <c r="A4" s="347" t="s">
        <v>11</v>
      </c>
      <c r="B4" s="348"/>
      <c r="C4" s="348"/>
      <c r="D4" s="348"/>
      <c r="E4" s="349" t="str">
        <f>'CHA-P-09-12'!AC$2</f>
        <v>PLANTA</v>
      </c>
      <c r="F4" s="349"/>
      <c r="G4" s="349"/>
      <c r="H4" s="129"/>
      <c r="I4" s="129"/>
      <c r="J4" s="129"/>
      <c r="K4" s="129"/>
      <c r="L4" s="129"/>
      <c r="M4" s="129"/>
      <c r="N4" s="129"/>
      <c r="O4" s="130"/>
    </row>
    <row r="5" spans="1:17" ht="15.75" x14ac:dyDescent="0.25">
      <c r="A5" s="333" t="s">
        <v>12</v>
      </c>
      <c r="B5" s="334"/>
      <c r="C5" s="334"/>
      <c r="D5" s="334"/>
      <c r="E5" s="335" t="str">
        <f>'CHA-P-09-12'!A$2</f>
        <v>CHA -P -09-12</v>
      </c>
      <c r="F5" s="335"/>
      <c r="G5" s="335"/>
      <c r="H5" s="7"/>
      <c r="I5" s="7"/>
      <c r="J5" s="7"/>
      <c r="K5" s="7"/>
      <c r="L5" s="7"/>
      <c r="M5" s="7"/>
      <c r="N5" s="7"/>
      <c r="O5" s="8"/>
    </row>
    <row r="6" spans="1:17" ht="15.75" x14ac:dyDescent="0.25">
      <c r="A6" s="333" t="s">
        <v>13</v>
      </c>
      <c r="B6" s="334"/>
      <c r="C6" s="334"/>
      <c r="D6" s="334"/>
      <c r="E6" s="6" t="str">
        <f>'CHA-P-09-12'!A$1</f>
        <v>CIENCIAS HUMANAS Y ARTES</v>
      </c>
      <c r="F6" s="7"/>
      <c r="G6" s="7"/>
      <c r="H6" s="7"/>
      <c r="I6" s="7"/>
      <c r="J6" s="7"/>
      <c r="K6" s="7"/>
      <c r="L6" s="7"/>
      <c r="M6" s="7"/>
      <c r="N6" s="7"/>
      <c r="O6" s="8"/>
    </row>
    <row r="7" spans="1:17" ht="16.5" thickBot="1" x14ac:dyDescent="0.3">
      <c r="A7" s="9"/>
      <c r="B7" s="10"/>
      <c r="C7" s="10"/>
      <c r="D7" s="10"/>
      <c r="E7" s="6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7" ht="15" customHeight="1" x14ac:dyDescent="0.25">
      <c r="A8" s="324" t="s">
        <v>14</v>
      </c>
      <c r="B8" s="325"/>
      <c r="C8" s="328" t="s">
        <v>15</v>
      </c>
      <c r="D8" s="146"/>
      <c r="E8" s="330" t="s">
        <v>16</v>
      </c>
      <c r="F8" s="331"/>
      <c r="G8" s="330" t="s">
        <v>17</v>
      </c>
      <c r="H8" s="331"/>
      <c r="I8" s="312" t="s">
        <v>18</v>
      </c>
      <c r="J8" s="312" t="s">
        <v>19</v>
      </c>
      <c r="K8" s="312" t="s">
        <v>20</v>
      </c>
      <c r="L8" s="314" t="s">
        <v>21</v>
      </c>
      <c r="M8" s="316"/>
      <c r="N8" s="316"/>
      <c r="O8" s="318" t="s">
        <v>22</v>
      </c>
    </row>
    <row r="9" spans="1:17" ht="31.5" customHeight="1" thickBot="1" x14ac:dyDescent="0.3">
      <c r="A9" s="326"/>
      <c r="B9" s="327"/>
      <c r="C9" s="329"/>
      <c r="D9" s="150"/>
      <c r="E9" s="329"/>
      <c r="F9" s="332"/>
      <c r="G9" s="329"/>
      <c r="H9" s="332"/>
      <c r="I9" s="313"/>
      <c r="J9" s="313"/>
      <c r="K9" s="313"/>
      <c r="L9" s="315"/>
      <c r="M9" s="317"/>
      <c r="N9" s="317"/>
      <c r="O9" s="319"/>
    </row>
    <row r="10" spans="1:17" ht="44.25" customHeight="1" thickBot="1" x14ac:dyDescent="0.3">
      <c r="A10" s="320" t="s">
        <v>226</v>
      </c>
      <c r="B10" s="321"/>
      <c r="C10" s="151">
        <f>O14</f>
        <v>4</v>
      </c>
      <c r="D10" s="152"/>
      <c r="E10" s="322">
        <f>O16</f>
        <v>0</v>
      </c>
      <c r="F10" s="323"/>
      <c r="G10" s="322">
        <f>O18</f>
        <v>3</v>
      </c>
      <c r="H10" s="323"/>
      <c r="I10" s="13">
        <f>O20</f>
        <v>0</v>
      </c>
      <c r="J10" s="13">
        <f>O27</f>
        <v>3.66</v>
      </c>
      <c r="K10" s="13">
        <f>O32</f>
        <v>5</v>
      </c>
      <c r="L10" s="14">
        <f>O37</f>
        <v>6.55</v>
      </c>
      <c r="M10" s="15"/>
      <c r="N10" s="15"/>
      <c r="O10" s="16">
        <f>IF( SUM(C10:L10)&lt;=30,SUM(C10:L10),"EXCEDE LOS 30 PUNTOS")</f>
        <v>22.21</v>
      </c>
    </row>
    <row r="11" spans="1:17" ht="16.5" thickTop="1" thickBot="1" x14ac:dyDescent="0.3">
      <c r="A11" s="1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8"/>
    </row>
    <row r="12" spans="1:17" ht="18.75" thickBot="1" x14ac:dyDescent="0.3">
      <c r="A12" s="303" t="s">
        <v>23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5"/>
      <c r="O12" s="19" t="s">
        <v>24</v>
      </c>
    </row>
    <row r="13" spans="1:17" ht="24" thickBot="1" x14ac:dyDescent="0.3">
      <c r="A13" s="298" t="s">
        <v>25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300"/>
      <c r="N13" s="6"/>
      <c r="O13" s="18"/>
    </row>
    <row r="14" spans="1:17" ht="31.5" customHeight="1" thickBot="1" x14ac:dyDescent="0.3">
      <c r="A14" s="251" t="s">
        <v>26</v>
      </c>
      <c r="B14" s="253"/>
      <c r="C14" s="20"/>
      <c r="D14" s="292" t="s">
        <v>186</v>
      </c>
      <c r="E14" s="293"/>
      <c r="F14" s="293"/>
      <c r="G14" s="293"/>
      <c r="H14" s="293"/>
      <c r="I14" s="293"/>
      <c r="J14" s="293"/>
      <c r="K14" s="293"/>
      <c r="L14" s="293"/>
      <c r="M14" s="294"/>
      <c r="N14" s="21"/>
      <c r="O14" s="22">
        <v>4</v>
      </c>
    </row>
    <row r="15" spans="1:17" ht="15.75" thickBot="1" x14ac:dyDescent="0.3">
      <c r="A15" s="23"/>
      <c r="B15" s="6"/>
      <c r="C15" s="6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25"/>
    </row>
    <row r="16" spans="1:17" ht="40.5" customHeight="1" thickBot="1" x14ac:dyDescent="0.3">
      <c r="A16" s="301" t="s">
        <v>27</v>
      </c>
      <c r="B16" s="302"/>
      <c r="C16" s="6"/>
      <c r="D16" s="26"/>
      <c r="E16" s="306"/>
      <c r="F16" s="307"/>
      <c r="G16" s="307"/>
      <c r="H16" s="307"/>
      <c r="I16" s="307"/>
      <c r="J16" s="307"/>
      <c r="K16" s="307"/>
      <c r="L16" s="307"/>
      <c r="M16" s="308"/>
      <c r="N16" s="21"/>
      <c r="O16" s="22"/>
    </row>
    <row r="17" spans="1:18" ht="15.75" thickBot="1" x14ac:dyDescent="0.3">
      <c r="A17" s="23"/>
      <c r="B17" s="6"/>
      <c r="C17" s="6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25"/>
    </row>
    <row r="18" spans="1:18" ht="40.5" customHeight="1" thickBot="1" x14ac:dyDescent="0.3">
      <c r="A18" s="301" t="s">
        <v>28</v>
      </c>
      <c r="B18" s="302"/>
      <c r="C18" s="20"/>
      <c r="D18" s="145"/>
      <c r="E18" s="307" t="s">
        <v>187</v>
      </c>
      <c r="F18" s="307"/>
      <c r="G18" s="307"/>
      <c r="H18" s="307"/>
      <c r="I18" s="307"/>
      <c r="J18" s="307"/>
      <c r="K18" s="307"/>
      <c r="L18" s="307"/>
      <c r="M18" s="308"/>
      <c r="N18" s="21"/>
      <c r="O18" s="22">
        <v>3</v>
      </c>
    </row>
    <row r="19" spans="1:18" ht="15.75" thickBot="1" x14ac:dyDescent="0.3">
      <c r="A19" s="2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5"/>
    </row>
    <row r="20" spans="1:18" ht="48.75" customHeight="1" thickBot="1" x14ac:dyDescent="0.3">
      <c r="A20" s="301" t="s">
        <v>29</v>
      </c>
      <c r="B20" s="302"/>
      <c r="C20" s="20"/>
      <c r="D20" s="309"/>
      <c r="E20" s="310"/>
      <c r="F20" s="310"/>
      <c r="G20" s="310"/>
      <c r="H20" s="310"/>
      <c r="I20" s="310"/>
      <c r="J20" s="310"/>
      <c r="K20" s="310"/>
      <c r="L20" s="310"/>
      <c r="M20" s="311"/>
      <c r="N20" s="21"/>
      <c r="O20" s="22">
        <v>0</v>
      </c>
    </row>
    <row r="21" spans="1:18" ht="16.5" thickBot="1" x14ac:dyDescent="0.3">
      <c r="A21" s="27"/>
      <c r="B21" s="28"/>
      <c r="C21" s="14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144"/>
      <c r="O21" s="30"/>
    </row>
    <row r="22" spans="1:18" ht="19.5" thickTop="1" thickBot="1" x14ac:dyDescent="0.3">
      <c r="A22" s="295" t="s">
        <v>30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7"/>
      <c r="N22" s="6"/>
      <c r="O22" s="127">
        <f>IF( SUM(O14:O20)&lt;=10,SUM(O14:O20),"EXCEDE LOS 10 PUNTOS VALIDOS")</f>
        <v>7</v>
      </c>
    </row>
    <row r="23" spans="1:18" ht="18.75" thickBot="1" x14ac:dyDescent="0.3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6"/>
      <c r="O23" s="30"/>
    </row>
    <row r="24" spans="1:18" ht="24" thickBot="1" x14ac:dyDescent="0.3">
      <c r="A24" s="298" t="s">
        <v>31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300"/>
      <c r="N24" s="6"/>
      <c r="O24" s="30"/>
    </row>
    <row r="25" spans="1:18" ht="80.45" customHeight="1" thickBot="1" x14ac:dyDescent="0.3">
      <c r="A25" s="251" t="s">
        <v>32</v>
      </c>
      <c r="B25" s="253"/>
      <c r="C25" s="20"/>
      <c r="D25" s="292" t="s">
        <v>227</v>
      </c>
      <c r="E25" s="293"/>
      <c r="F25" s="293"/>
      <c r="G25" s="293"/>
      <c r="H25" s="293"/>
      <c r="I25" s="293"/>
      <c r="J25" s="293"/>
      <c r="K25" s="293"/>
      <c r="L25" s="293"/>
      <c r="M25" s="294"/>
      <c r="N25" s="21"/>
      <c r="O25" s="22">
        <v>3.66</v>
      </c>
      <c r="Q25" s="33"/>
      <c r="R25" s="33"/>
    </row>
    <row r="26" spans="1:18" ht="16.5" thickBot="1" x14ac:dyDescent="0.3">
      <c r="A26" s="27"/>
      <c r="B26" s="28"/>
      <c r="C26" s="14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144"/>
      <c r="O26" s="30"/>
    </row>
    <row r="27" spans="1:18" ht="19.5" thickTop="1" thickBot="1" x14ac:dyDescent="0.3">
      <c r="A27" s="295" t="s">
        <v>33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7"/>
      <c r="N27" s="144"/>
      <c r="O27" s="127">
        <f>IF(O25&lt;=5,O25,"EXCEDE LOS 5 PUNTOS PERMITIDOS")</f>
        <v>3.66</v>
      </c>
      <c r="Q27" s="33"/>
      <c r="R27" s="33"/>
    </row>
    <row r="28" spans="1:18" ht="15.75" thickBot="1" x14ac:dyDescent="0.3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/>
    </row>
    <row r="29" spans="1:18" ht="24" thickBot="1" x14ac:dyDescent="0.3">
      <c r="A29" s="298" t="s">
        <v>34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300"/>
      <c r="N29" s="35"/>
      <c r="O29" s="30"/>
    </row>
    <row r="30" spans="1:18" ht="67.150000000000006" customHeight="1" thickBot="1" x14ac:dyDescent="0.3">
      <c r="A30" s="251" t="s">
        <v>35</v>
      </c>
      <c r="B30" s="253"/>
      <c r="C30" s="20"/>
      <c r="D30" s="292" t="s">
        <v>228</v>
      </c>
      <c r="E30" s="293"/>
      <c r="F30" s="293"/>
      <c r="G30" s="293"/>
      <c r="H30" s="293"/>
      <c r="I30" s="293"/>
      <c r="J30" s="293"/>
      <c r="K30" s="293"/>
      <c r="L30" s="293"/>
      <c r="M30" s="294"/>
      <c r="N30" s="21"/>
      <c r="O30" s="22">
        <v>5</v>
      </c>
    </row>
    <row r="31" spans="1:18" ht="15.75" thickBot="1" x14ac:dyDescent="0.3">
      <c r="A31" s="3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0"/>
    </row>
    <row r="32" spans="1:18" ht="19.5" thickTop="1" thickBot="1" x14ac:dyDescent="0.3">
      <c r="A32" s="295" t="s">
        <v>36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7"/>
      <c r="N32" s="144"/>
      <c r="O32" s="127">
        <f>IF(O30&lt;=5,O30,"EXCEDE LOS 5 PUNTOS PERMITIDOS")</f>
        <v>5</v>
      </c>
    </row>
    <row r="33" spans="1:15" ht="15.75" thickBot="1" x14ac:dyDescent="0.3">
      <c r="A33" s="3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0"/>
    </row>
    <row r="34" spans="1:15" ht="24" thickBot="1" x14ac:dyDescent="0.3">
      <c r="A34" s="298" t="s">
        <v>37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300"/>
      <c r="N34" s="6"/>
      <c r="O34" s="30"/>
    </row>
    <row r="35" spans="1:15" ht="78.599999999999994" customHeight="1" thickBot="1" x14ac:dyDescent="0.3">
      <c r="A35" s="301" t="s">
        <v>38</v>
      </c>
      <c r="B35" s="302"/>
      <c r="C35" s="20"/>
      <c r="D35" s="292" t="s">
        <v>229</v>
      </c>
      <c r="E35" s="293"/>
      <c r="F35" s="293"/>
      <c r="G35" s="293"/>
      <c r="H35" s="293"/>
      <c r="I35" s="293"/>
      <c r="J35" s="293"/>
      <c r="K35" s="293"/>
      <c r="L35" s="293"/>
      <c r="M35" s="294"/>
      <c r="N35" s="21"/>
      <c r="O35" s="22">
        <v>6.55</v>
      </c>
    </row>
    <row r="36" spans="1:15" ht="16.5" thickBot="1" x14ac:dyDescent="0.3">
      <c r="A36" s="27"/>
      <c r="B36" s="28"/>
      <c r="C36" s="14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144"/>
      <c r="O36" s="30"/>
    </row>
    <row r="37" spans="1:15" ht="19.5" thickTop="1" thickBot="1" x14ac:dyDescent="0.3">
      <c r="A37" s="295" t="s">
        <v>39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7"/>
      <c r="N37" s="144"/>
      <c r="O37" s="127">
        <f>IF(O35&lt;=10,O35,"EXCEDE LOS 10 PUNTOS PERMITIDOS")</f>
        <v>6.55</v>
      </c>
    </row>
    <row r="38" spans="1:15" x14ac:dyDescent="0.25">
      <c r="A38" s="3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0"/>
    </row>
    <row r="39" spans="1:15" ht="15.75" thickBot="1" x14ac:dyDescent="0.3">
      <c r="A39" s="3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37"/>
    </row>
    <row r="40" spans="1:15" ht="24.75" thickTop="1" thickBot="1" x14ac:dyDescent="0.3">
      <c r="A40" s="289" t="s">
        <v>22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1"/>
      <c r="N40" s="38"/>
      <c r="O40" s="39">
        <f>IF((O22+O27+O32+O37)&lt;=30,(O22+O27+O32+O37),"ERROR EXCEDE LOS 30 PUNTOS")</f>
        <v>22.21</v>
      </c>
    </row>
    <row r="41" spans="1:15" x14ac:dyDescent="0.25">
      <c r="A41" s="4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1"/>
    </row>
    <row r="42" spans="1:15" x14ac:dyDescent="0.25">
      <c r="A42" s="4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41"/>
    </row>
    <row r="43" spans="1:15" x14ac:dyDescent="0.25">
      <c r="A43" s="4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41"/>
    </row>
    <row r="44" spans="1:15" x14ac:dyDescent="0.25">
      <c r="A44" s="4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41"/>
    </row>
    <row r="45" spans="1:15" x14ac:dyDescent="0.25">
      <c r="A45" s="4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41"/>
    </row>
    <row r="46" spans="1:15" x14ac:dyDescent="0.25">
      <c r="A46" s="4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41"/>
    </row>
    <row r="47" spans="1:15" x14ac:dyDescent="0.25">
      <c r="A47" s="4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41"/>
    </row>
    <row r="48" spans="1:15" x14ac:dyDescent="0.25">
      <c r="A48" s="4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41"/>
    </row>
    <row r="49" spans="1:15" x14ac:dyDescent="0.25">
      <c r="A49" s="4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1"/>
    </row>
    <row r="50" spans="1:15" x14ac:dyDescent="0.25">
      <c r="A50" s="4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41"/>
    </row>
    <row r="51" spans="1:15" x14ac:dyDescent="0.25">
      <c r="A51" s="4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1"/>
    </row>
    <row r="52" spans="1:15" x14ac:dyDescent="0.25">
      <c r="A52" s="4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42" t="s">
        <v>40</v>
      </c>
    </row>
    <row r="53" spans="1:15" x14ac:dyDescent="0.25">
      <c r="A53" s="4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1"/>
    </row>
    <row r="54" spans="1:15" ht="15.75" thickBot="1" x14ac:dyDescent="0.3">
      <c r="A54" s="4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41"/>
    </row>
    <row r="55" spans="1:15" ht="27" thickBot="1" x14ac:dyDescent="0.3">
      <c r="A55" s="216" t="s">
        <v>41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8"/>
    </row>
    <row r="56" spans="1:15" ht="15.75" thickBot="1" x14ac:dyDescent="0.3">
      <c r="A56" s="3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8"/>
    </row>
    <row r="57" spans="1:15" ht="35.25" customHeight="1" thickBot="1" x14ac:dyDescent="0.3">
      <c r="A57" s="274" t="s">
        <v>42</v>
      </c>
      <c r="B57" s="275"/>
      <c r="C57" s="275"/>
      <c r="D57" s="275"/>
      <c r="E57" s="275"/>
      <c r="F57" s="277"/>
      <c r="G57" s="277"/>
      <c r="H57" s="278"/>
      <c r="I57" s="43" t="s">
        <v>43</v>
      </c>
      <c r="J57" s="44" t="s">
        <v>44</v>
      </c>
      <c r="K57" s="147" t="s">
        <v>45</v>
      </c>
      <c r="L57" s="45" t="s">
        <v>46</v>
      </c>
      <c r="M57" s="148"/>
      <c r="N57" s="6"/>
      <c r="O57" s="46" t="s">
        <v>47</v>
      </c>
    </row>
    <row r="58" spans="1:15" ht="23.25" customHeight="1" thickTop="1" thickBot="1" x14ac:dyDescent="0.3">
      <c r="A58" s="47">
        <v>1</v>
      </c>
      <c r="B58" s="279" t="s">
        <v>48</v>
      </c>
      <c r="C58" s="279"/>
      <c r="D58" s="279"/>
      <c r="E58" s="279"/>
      <c r="F58" s="246"/>
      <c r="G58" s="246"/>
      <c r="H58" s="246"/>
      <c r="I58" s="48" t="s">
        <v>49</v>
      </c>
      <c r="J58" s="49">
        <v>1</v>
      </c>
      <c r="K58" s="49">
        <v>1</v>
      </c>
      <c r="L58" s="50">
        <v>0</v>
      </c>
      <c r="M58" s="35"/>
      <c r="N58" s="35"/>
      <c r="O58" s="51">
        <f>J58+K58+L58</f>
        <v>2</v>
      </c>
    </row>
    <row r="59" spans="1:15" ht="16.5" thickTop="1" thickBot="1" x14ac:dyDescent="0.3">
      <c r="A59" s="52">
        <v>2</v>
      </c>
      <c r="B59" s="247" t="s">
        <v>50</v>
      </c>
      <c r="C59" s="280"/>
      <c r="D59" s="280"/>
      <c r="E59" s="280"/>
      <c r="F59" s="248"/>
      <c r="G59" s="248"/>
      <c r="H59" s="248"/>
      <c r="I59" s="53" t="s">
        <v>49</v>
      </c>
      <c r="J59" s="54">
        <v>2</v>
      </c>
      <c r="K59" s="54">
        <v>2</v>
      </c>
      <c r="L59" s="55">
        <v>1</v>
      </c>
      <c r="M59" s="35"/>
      <c r="N59" s="35"/>
      <c r="O59" s="51">
        <f t="shared" ref="O59:O64" si="0">J59+K59+L59</f>
        <v>5</v>
      </c>
    </row>
    <row r="60" spans="1:15" ht="39.75" customHeight="1" thickTop="1" thickBot="1" x14ac:dyDescent="0.3">
      <c r="A60" s="52">
        <v>3</v>
      </c>
      <c r="B60" s="280" t="s">
        <v>51</v>
      </c>
      <c r="C60" s="280"/>
      <c r="D60" s="280"/>
      <c r="E60" s="280"/>
      <c r="F60" s="248"/>
      <c r="G60" s="248"/>
      <c r="H60" s="248"/>
      <c r="I60" s="53" t="s">
        <v>52</v>
      </c>
      <c r="J60" s="54">
        <v>5</v>
      </c>
      <c r="K60" s="54">
        <v>5</v>
      </c>
      <c r="L60" s="55">
        <v>2</v>
      </c>
      <c r="M60" s="35"/>
      <c r="N60" s="35"/>
      <c r="O60" s="51">
        <f t="shared" si="0"/>
        <v>12</v>
      </c>
    </row>
    <row r="61" spans="1:15" ht="40.5" customHeight="1" thickTop="1" thickBot="1" x14ac:dyDescent="0.3">
      <c r="A61" s="52">
        <v>4</v>
      </c>
      <c r="B61" s="280" t="s">
        <v>53</v>
      </c>
      <c r="C61" s="280"/>
      <c r="D61" s="280"/>
      <c r="E61" s="280"/>
      <c r="F61" s="248"/>
      <c r="G61" s="248"/>
      <c r="H61" s="248"/>
      <c r="I61" s="53" t="s">
        <v>52</v>
      </c>
      <c r="J61" s="54">
        <v>5</v>
      </c>
      <c r="K61" s="54">
        <v>6</v>
      </c>
      <c r="L61" s="55">
        <v>1</v>
      </c>
      <c r="M61" s="35"/>
      <c r="N61" s="35"/>
      <c r="O61" s="51">
        <f t="shared" si="0"/>
        <v>12</v>
      </c>
    </row>
    <row r="62" spans="1:15" ht="29.25" customHeight="1" thickTop="1" thickBot="1" x14ac:dyDescent="0.3">
      <c r="A62" s="52">
        <v>5</v>
      </c>
      <c r="B62" s="280" t="s">
        <v>54</v>
      </c>
      <c r="C62" s="280"/>
      <c r="D62" s="280"/>
      <c r="E62" s="280"/>
      <c r="F62" s="248"/>
      <c r="G62" s="248"/>
      <c r="H62" s="248"/>
      <c r="I62" s="53" t="s">
        <v>52</v>
      </c>
      <c r="J62" s="54">
        <v>5</v>
      </c>
      <c r="K62" s="54">
        <v>5</v>
      </c>
      <c r="L62" s="55">
        <v>2</v>
      </c>
      <c r="M62" s="35"/>
      <c r="N62" s="35"/>
      <c r="O62" s="51">
        <f t="shared" si="0"/>
        <v>12</v>
      </c>
    </row>
    <row r="63" spans="1:15" ht="42.75" customHeight="1" thickTop="1" thickBot="1" x14ac:dyDescent="0.3">
      <c r="A63" s="52">
        <v>6</v>
      </c>
      <c r="B63" s="280" t="s">
        <v>55</v>
      </c>
      <c r="C63" s="280"/>
      <c r="D63" s="280"/>
      <c r="E63" s="280"/>
      <c r="F63" s="248"/>
      <c r="G63" s="248"/>
      <c r="H63" s="248"/>
      <c r="I63" s="53" t="s">
        <v>56</v>
      </c>
      <c r="J63" s="54">
        <v>4</v>
      </c>
      <c r="K63" s="54">
        <v>4</v>
      </c>
      <c r="L63" s="55">
        <v>1</v>
      </c>
      <c r="M63" s="35"/>
      <c r="N63" s="35"/>
      <c r="O63" s="51">
        <f t="shared" si="0"/>
        <v>9</v>
      </c>
    </row>
    <row r="64" spans="1:15" ht="43.5" customHeight="1" thickTop="1" thickBot="1" x14ac:dyDescent="0.3">
      <c r="A64" s="56">
        <v>7</v>
      </c>
      <c r="B64" s="281" t="s">
        <v>57</v>
      </c>
      <c r="C64" s="281"/>
      <c r="D64" s="281"/>
      <c r="E64" s="281"/>
      <c r="F64" s="250"/>
      <c r="G64" s="250"/>
      <c r="H64" s="250"/>
      <c r="I64" s="57" t="s">
        <v>56</v>
      </c>
      <c r="J64" s="58">
        <v>2</v>
      </c>
      <c r="K64" s="58">
        <v>3</v>
      </c>
      <c r="L64" s="59">
        <v>1</v>
      </c>
      <c r="M64" s="35"/>
      <c r="N64" s="35"/>
      <c r="O64" s="51">
        <f t="shared" si="0"/>
        <v>6</v>
      </c>
    </row>
    <row r="65" spans="1:15" ht="16.5" thickBot="1" x14ac:dyDescent="0.3">
      <c r="A65" s="282" t="s">
        <v>58</v>
      </c>
      <c r="B65" s="283"/>
      <c r="C65" s="283"/>
      <c r="D65" s="283"/>
      <c r="E65" s="283"/>
      <c r="F65" s="283"/>
      <c r="G65" s="283"/>
      <c r="H65" s="283"/>
      <c r="I65" s="284"/>
      <c r="J65" s="60">
        <f>SUM(J58:J64)</f>
        <v>24</v>
      </c>
      <c r="K65" s="61">
        <f>SUM(K58:K64)</f>
        <v>26</v>
      </c>
      <c r="L65" s="62">
        <f>SUM(L58:L64)</f>
        <v>8</v>
      </c>
      <c r="M65" s="63"/>
      <c r="N65" s="35"/>
      <c r="O65" s="64">
        <f>SUM(O58:O64)</f>
        <v>58</v>
      </c>
    </row>
    <row r="66" spans="1:15" ht="19.5" thickTop="1" thickBot="1" x14ac:dyDescent="0.3">
      <c r="A66" s="285" t="s">
        <v>59</v>
      </c>
      <c r="B66" s="286"/>
      <c r="C66" s="286"/>
      <c r="D66" s="286"/>
      <c r="E66" s="286"/>
      <c r="F66" s="286"/>
      <c r="G66" s="286"/>
      <c r="H66" s="286"/>
      <c r="I66" s="286"/>
      <c r="J66" s="287"/>
      <c r="K66" s="287"/>
      <c r="L66" s="288"/>
      <c r="M66" s="6"/>
      <c r="N66" s="65"/>
      <c r="O66" s="66">
        <f>O65/3</f>
        <v>19.333333333333332</v>
      </c>
    </row>
    <row r="67" spans="1:15" ht="15.75" thickBot="1" x14ac:dyDescent="0.3">
      <c r="A67" s="3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8"/>
    </row>
    <row r="68" spans="1:15" ht="33" customHeight="1" thickBot="1" x14ac:dyDescent="0.3">
      <c r="A68" s="274" t="s">
        <v>60</v>
      </c>
      <c r="B68" s="275"/>
      <c r="C68" s="275"/>
      <c r="D68" s="275"/>
      <c r="E68" s="275"/>
      <c r="F68" s="275"/>
      <c r="G68" s="275"/>
      <c r="H68" s="276"/>
      <c r="I68" s="67" t="s">
        <v>43</v>
      </c>
      <c r="J68" s="44" t="s">
        <v>44</v>
      </c>
      <c r="K68" s="147" t="s">
        <v>45</v>
      </c>
      <c r="L68" s="45" t="s">
        <v>46</v>
      </c>
      <c r="M68" s="148"/>
      <c r="N68" s="6"/>
      <c r="O68" s="46" t="s">
        <v>47</v>
      </c>
    </row>
    <row r="69" spans="1:15" ht="17.25" thickTop="1" thickBot="1" x14ac:dyDescent="0.3">
      <c r="A69" s="47">
        <v>1</v>
      </c>
      <c r="B69" s="245" t="s">
        <v>61</v>
      </c>
      <c r="C69" s="245"/>
      <c r="D69" s="245"/>
      <c r="E69" s="245"/>
      <c r="F69" s="246"/>
      <c r="G69" s="246"/>
      <c r="H69" s="246"/>
      <c r="I69" s="68" t="s">
        <v>62</v>
      </c>
      <c r="J69" s="69">
        <v>3</v>
      </c>
      <c r="K69" s="69">
        <v>4</v>
      </c>
      <c r="L69" s="70">
        <v>1</v>
      </c>
      <c r="M69" s="71"/>
      <c r="N69" s="35"/>
      <c r="O69" s="51">
        <f>J69+K69+L69</f>
        <v>8</v>
      </c>
    </row>
    <row r="70" spans="1:15" ht="30" customHeight="1" thickTop="1" thickBot="1" x14ac:dyDescent="0.3">
      <c r="A70" s="52">
        <v>2</v>
      </c>
      <c r="B70" s="247" t="s">
        <v>63</v>
      </c>
      <c r="C70" s="247"/>
      <c r="D70" s="247"/>
      <c r="E70" s="247"/>
      <c r="F70" s="248"/>
      <c r="G70" s="248"/>
      <c r="H70" s="248"/>
      <c r="I70" s="72" t="s">
        <v>62</v>
      </c>
      <c r="J70" s="73">
        <v>3</v>
      </c>
      <c r="K70" s="73">
        <v>3</v>
      </c>
      <c r="L70" s="74">
        <v>1</v>
      </c>
      <c r="M70" s="71"/>
      <c r="N70" s="35"/>
      <c r="O70" s="51">
        <f>J70+K70+L70</f>
        <v>7</v>
      </c>
    </row>
    <row r="71" spans="1:15" ht="17.25" thickTop="1" thickBot="1" x14ac:dyDescent="0.3">
      <c r="A71" s="56">
        <v>3</v>
      </c>
      <c r="B71" s="249" t="s">
        <v>64</v>
      </c>
      <c r="C71" s="249"/>
      <c r="D71" s="249"/>
      <c r="E71" s="249"/>
      <c r="F71" s="250"/>
      <c r="G71" s="250"/>
      <c r="H71" s="250"/>
      <c r="I71" s="75" t="s">
        <v>62</v>
      </c>
      <c r="J71" s="76">
        <v>1</v>
      </c>
      <c r="K71" s="76">
        <v>3</v>
      </c>
      <c r="L71" s="77">
        <v>2</v>
      </c>
      <c r="M71" s="71"/>
      <c r="N71" s="35"/>
      <c r="O71" s="51">
        <f>J71+K71+L71</f>
        <v>6</v>
      </c>
    </row>
    <row r="72" spans="1:15" ht="16.5" thickTop="1" thickBot="1" x14ac:dyDescent="0.3">
      <c r="A72" s="34"/>
      <c r="B72" s="251" t="s">
        <v>65</v>
      </c>
      <c r="C72" s="252"/>
      <c r="D72" s="252"/>
      <c r="E72" s="252"/>
      <c r="F72" s="252"/>
      <c r="G72" s="252"/>
      <c r="H72" s="252"/>
      <c r="I72" s="253"/>
      <c r="J72" s="78">
        <f>SUM(J69:J71)</f>
        <v>7</v>
      </c>
      <c r="K72" s="78">
        <f>SUM(K69:K71)</f>
        <v>10</v>
      </c>
      <c r="L72" s="79">
        <f>SUM(L69:L71)</f>
        <v>4</v>
      </c>
      <c r="M72" s="71"/>
      <c r="N72" s="35"/>
      <c r="O72" s="80">
        <f>SUM(O69:O71)</f>
        <v>21</v>
      </c>
    </row>
    <row r="73" spans="1:15" ht="19.5" thickTop="1" thickBot="1" x14ac:dyDescent="0.3">
      <c r="A73" s="254" t="s">
        <v>66</v>
      </c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6"/>
      <c r="M73" s="71"/>
      <c r="N73" s="35"/>
      <c r="O73" s="66">
        <f>O72/3</f>
        <v>7</v>
      </c>
    </row>
    <row r="74" spans="1:15" ht="19.5" thickTop="1" thickBot="1" x14ac:dyDescent="0.3">
      <c r="A74" s="257"/>
      <c r="B74" s="258"/>
      <c r="C74" s="258"/>
      <c r="D74" s="258"/>
      <c r="E74" s="258"/>
      <c r="F74" s="258"/>
      <c r="G74" s="258"/>
      <c r="H74" s="258"/>
      <c r="I74" s="258"/>
      <c r="J74" s="258"/>
      <c r="K74" s="259"/>
      <c r="L74" s="259"/>
      <c r="M74" s="71"/>
      <c r="N74" s="35"/>
      <c r="O74" s="149"/>
    </row>
    <row r="75" spans="1:15" ht="36.75" customHeight="1" thickBot="1" x14ac:dyDescent="0.3">
      <c r="A75" s="260" t="s">
        <v>67</v>
      </c>
      <c r="B75" s="261"/>
      <c r="C75" s="261"/>
      <c r="D75" s="261"/>
      <c r="E75" s="261"/>
      <c r="F75" s="261"/>
      <c r="G75" s="261"/>
      <c r="H75" s="262"/>
      <c r="I75" s="81" t="s">
        <v>43</v>
      </c>
      <c r="J75" s="46" t="s">
        <v>44</v>
      </c>
      <c r="K75" s="148"/>
      <c r="L75" s="148"/>
      <c r="M75" s="71"/>
      <c r="N75" s="35"/>
      <c r="O75" s="82" t="s">
        <v>47</v>
      </c>
    </row>
    <row r="76" spans="1:15" ht="44.25" customHeight="1" thickBot="1" x14ac:dyDescent="0.3">
      <c r="A76" s="83">
        <v>1</v>
      </c>
      <c r="B76" s="263" t="s">
        <v>68</v>
      </c>
      <c r="C76" s="263"/>
      <c r="D76" s="263"/>
      <c r="E76" s="263"/>
      <c r="F76" s="264"/>
      <c r="G76" s="265"/>
      <c r="H76" s="266"/>
      <c r="I76" s="84" t="s">
        <v>62</v>
      </c>
      <c r="J76" s="79">
        <v>3</v>
      </c>
      <c r="K76" s="71"/>
      <c r="L76" s="71"/>
      <c r="M76" s="71"/>
      <c r="N76" s="35"/>
      <c r="O76" s="85">
        <f>J76</f>
        <v>3</v>
      </c>
    </row>
    <row r="77" spans="1:15" ht="31.5" customHeight="1" thickBot="1" x14ac:dyDescent="0.3">
      <c r="A77" s="52">
        <v>2</v>
      </c>
      <c r="B77" s="247" t="s">
        <v>69</v>
      </c>
      <c r="C77" s="247"/>
      <c r="D77" s="247"/>
      <c r="E77" s="247"/>
      <c r="F77" s="248"/>
      <c r="G77" s="267"/>
      <c r="H77" s="268"/>
      <c r="I77" s="86" t="s">
        <v>62</v>
      </c>
      <c r="J77" s="87">
        <v>3</v>
      </c>
      <c r="K77" s="71"/>
      <c r="L77" s="71"/>
      <c r="M77" s="71"/>
      <c r="N77" s="35"/>
      <c r="O77" s="85">
        <f>J77</f>
        <v>3</v>
      </c>
    </row>
    <row r="78" spans="1:15" ht="35.25" customHeight="1" thickBot="1" x14ac:dyDescent="0.3">
      <c r="A78" s="56">
        <v>3</v>
      </c>
      <c r="B78" s="249" t="s">
        <v>70</v>
      </c>
      <c r="C78" s="249"/>
      <c r="D78" s="249"/>
      <c r="E78" s="249"/>
      <c r="F78" s="250"/>
      <c r="G78" s="269"/>
      <c r="H78" s="270"/>
      <c r="I78" s="88" t="s">
        <v>62</v>
      </c>
      <c r="J78" s="89">
        <v>3</v>
      </c>
      <c r="K78" s="71"/>
      <c r="L78" s="71"/>
      <c r="M78" s="71"/>
      <c r="N78" s="35"/>
      <c r="O78" s="85">
        <f>J78</f>
        <v>3</v>
      </c>
    </row>
    <row r="79" spans="1:15" ht="16.5" thickBot="1" x14ac:dyDescent="0.3">
      <c r="A79" s="271" t="s">
        <v>71</v>
      </c>
      <c r="B79" s="272"/>
      <c r="C79" s="272"/>
      <c r="D79" s="272"/>
      <c r="E79" s="272"/>
      <c r="F79" s="272"/>
      <c r="G79" s="272"/>
      <c r="H79" s="272"/>
      <c r="I79" s="273"/>
      <c r="J79" s="19">
        <f>SUM(J76:J78)</f>
        <v>9</v>
      </c>
      <c r="K79" s="63"/>
      <c r="L79" s="63"/>
      <c r="M79" s="63"/>
      <c r="N79" s="35"/>
      <c r="O79" s="30"/>
    </row>
    <row r="80" spans="1:15" ht="19.5" thickTop="1" thickBot="1" x14ac:dyDescent="0.3">
      <c r="A80" s="242" t="s">
        <v>72</v>
      </c>
      <c r="B80" s="243"/>
      <c r="C80" s="243"/>
      <c r="D80" s="243"/>
      <c r="E80" s="243"/>
      <c r="F80" s="243"/>
      <c r="G80" s="243"/>
      <c r="H80" s="243"/>
      <c r="I80" s="243"/>
      <c r="J80" s="243"/>
      <c r="K80" s="243"/>
      <c r="L80" s="244"/>
      <c r="M80" s="63"/>
      <c r="N80" s="35"/>
      <c r="O80" s="66">
        <f>SUM(O76:O78)</f>
        <v>9</v>
      </c>
    </row>
    <row r="81" spans="1:15" x14ac:dyDescent="0.25">
      <c r="A81" s="36"/>
      <c r="B81" s="6"/>
      <c r="C81" s="6"/>
      <c r="D81" s="6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5"/>
    </row>
    <row r="82" spans="1:15" ht="15.75" thickBot="1" x14ac:dyDescent="0.3">
      <c r="A82" s="3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8"/>
    </row>
    <row r="83" spans="1:15" ht="27" thickBot="1" x14ac:dyDescent="0.3">
      <c r="A83" s="216" t="s">
        <v>73</v>
      </c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8"/>
    </row>
    <row r="84" spans="1:15" ht="15.75" thickBot="1" x14ac:dyDescent="0.3">
      <c r="A84" s="3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18"/>
    </row>
    <row r="85" spans="1:15" ht="24.75" thickBot="1" x14ac:dyDescent="0.3">
      <c r="A85" s="219" t="s">
        <v>74</v>
      </c>
      <c r="B85" s="220"/>
      <c r="C85" s="220"/>
      <c r="D85" s="220"/>
      <c r="E85" s="220"/>
      <c r="F85" s="221"/>
      <c r="G85" s="221"/>
      <c r="H85" s="222"/>
      <c r="I85" s="81" t="s">
        <v>43</v>
      </c>
      <c r="J85" s="148"/>
      <c r="K85" s="6"/>
      <c r="L85" s="6"/>
      <c r="M85" s="6"/>
      <c r="N85" s="6"/>
      <c r="O85" s="81" t="s">
        <v>47</v>
      </c>
    </row>
    <row r="86" spans="1:15" ht="17.25" thickTop="1" thickBot="1" x14ac:dyDescent="0.3">
      <c r="A86" s="90">
        <v>1</v>
      </c>
      <c r="B86" s="223" t="s">
        <v>75</v>
      </c>
      <c r="C86" s="224"/>
      <c r="D86" s="224"/>
      <c r="E86" s="224"/>
      <c r="F86" s="225"/>
      <c r="G86" s="225"/>
      <c r="H86" s="226"/>
      <c r="I86" s="91" t="s">
        <v>76</v>
      </c>
      <c r="J86" s="92"/>
      <c r="K86" s="41"/>
      <c r="L86" s="41"/>
      <c r="M86" s="41"/>
      <c r="N86" s="35"/>
      <c r="O86" s="93">
        <v>4</v>
      </c>
    </row>
    <row r="87" spans="1:15" ht="16.5" thickBot="1" x14ac:dyDescent="0.3">
      <c r="A87" s="94"/>
      <c r="B87" s="95"/>
      <c r="C87" s="95"/>
      <c r="D87" s="95"/>
      <c r="E87" s="95"/>
      <c r="F87" s="35"/>
      <c r="G87" s="35"/>
      <c r="H87" s="35"/>
      <c r="I87" s="63"/>
      <c r="J87" s="63"/>
      <c r="K87" s="41"/>
      <c r="L87" s="41"/>
      <c r="M87" s="41"/>
      <c r="N87" s="35"/>
      <c r="O87" s="96"/>
    </row>
    <row r="88" spans="1:15" ht="19.5" thickTop="1" thickBot="1" x14ac:dyDescent="0.3">
      <c r="A88" s="227" t="s">
        <v>77</v>
      </c>
      <c r="B88" s="228"/>
      <c r="C88" s="228"/>
      <c r="D88" s="228"/>
      <c r="E88" s="228"/>
      <c r="F88" s="228"/>
      <c r="G88" s="228"/>
      <c r="H88" s="228"/>
      <c r="I88" s="228"/>
      <c r="J88" s="228"/>
      <c r="K88" s="229"/>
      <c r="L88" s="92"/>
      <c r="M88" s="6"/>
      <c r="N88" s="97"/>
      <c r="O88" s="98">
        <f>O86</f>
        <v>4</v>
      </c>
    </row>
    <row r="89" spans="1:15" ht="16.5" thickTop="1" thickBot="1" x14ac:dyDescent="0.3">
      <c r="A89" s="3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18"/>
    </row>
    <row r="90" spans="1:15" ht="28.5" thickBot="1" x14ac:dyDescent="0.3">
      <c r="A90" s="230" t="s">
        <v>78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2"/>
    </row>
    <row r="91" spans="1:15" ht="15.75" thickBot="1" x14ac:dyDescent="0.3">
      <c r="A91" s="3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18"/>
    </row>
    <row r="92" spans="1:15" ht="18.75" thickTop="1" x14ac:dyDescent="0.25">
      <c r="A92" s="233" t="s">
        <v>22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5"/>
      <c r="L92" s="99"/>
      <c r="M92" s="99"/>
      <c r="N92" s="100"/>
      <c r="O92" s="101">
        <f>O40</f>
        <v>22.21</v>
      </c>
    </row>
    <row r="93" spans="1:15" ht="18" x14ac:dyDescent="0.25">
      <c r="A93" s="236" t="s">
        <v>79</v>
      </c>
      <c r="B93" s="237"/>
      <c r="C93" s="237"/>
      <c r="D93" s="237"/>
      <c r="E93" s="237"/>
      <c r="F93" s="237"/>
      <c r="G93" s="237"/>
      <c r="H93" s="237"/>
      <c r="I93" s="237"/>
      <c r="J93" s="237"/>
      <c r="K93" s="238"/>
      <c r="L93" s="99"/>
      <c r="M93" s="99"/>
      <c r="N93" s="100"/>
      <c r="O93" s="102">
        <f>O66</f>
        <v>19.333333333333332</v>
      </c>
    </row>
    <row r="94" spans="1:15" ht="18" x14ac:dyDescent="0.25">
      <c r="A94" s="236" t="s">
        <v>80</v>
      </c>
      <c r="B94" s="237"/>
      <c r="C94" s="237"/>
      <c r="D94" s="237"/>
      <c r="E94" s="237"/>
      <c r="F94" s="237"/>
      <c r="G94" s="237"/>
      <c r="H94" s="237"/>
      <c r="I94" s="237"/>
      <c r="J94" s="237"/>
      <c r="K94" s="238"/>
      <c r="L94" s="99"/>
      <c r="M94" s="99"/>
      <c r="N94" s="100"/>
      <c r="O94" s="103">
        <f>O73</f>
        <v>7</v>
      </c>
    </row>
    <row r="95" spans="1:15" ht="18" x14ac:dyDescent="0.25">
      <c r="A95" s="236" t="s">
        <v>81</v>
      </c>
      <c r="B95" s="237"/>
      <c r="C95" s="237"/>
      <c r="D95" s="237"/>
      <c r="E95" s="237"/>
      <c r="F95" s="237"/>
      <c r="G95" s="237"/>
      <c r="H95" s="237"/>
      <c r="I95" s="237"/>
      <c r="J95" s="237"/>
      <c r="K95" s="238"/>
      <c r="L95" s="99"/>
      <c r="M95" s="99"/>
      <c r="N95" s="100"/>
      <c r="O95" s="104">
        <f>O80</f>
        <v>9</v>
      </c>
    </row>
    <row r="96" spans="1:15" ht="18.75" thickBot="1" x14ac:dyDescent="0.3">
      <c r="A96" s="239" t="s">
        <v>82</v>
      </c>
      <c r="B96" s="240"/>
      <c r="C96" s="240"/>
      <c r="D96" s="240"/>
      <c r="E96" s="240"/>
      <c r="F96" s="240"/>
      <c r="G96" s="240"/>
      <c r="H96" s="240"/>
      <c r="I96" s="240"/>
      <c r="J96" s="240"/>
      <c r="K96" s="241"/>
      <c r="L96" s="99"/>
      <c r="M96" s="99"/>
      <c r="N96" s="100"/>
      <c r="O96" s="104">
        <f>O86</f>
        <v>4</v>
      </c>
    </row>
    <row r="97" spans="1:15" ht="24.75" thickTop="1" thickBot="1" x14ac:dyDescent="0.3">
      <c r="A97" s="211" t="s">
        <v>83</v>
      </c>
      <c r="B97" s="212"/>
      <c r="C97" s="212"/>
      <c r="D97" s="212"/>
      <c r="E97" s="212"/>
      <c r="F97" s="212"/>
      <c r="G97" s="212"/>
      <c r="H97" s="212"/>
      <c r="I97" s="212"/>
      <c r="J97" s="212"/>
      <c r="K97" s="213"/>
      <c r="L97" s="105"/>
      <c r="M97" s="106"/>
      <c r="N97" s="107"/>
      <c r="O97" s="108">
        <f>SUM(O92:O96)</f>
        <v>61.543333333333337</v>
      </c>
    </row>
  </sheetData>
  <mergeCells count="83">
    <mergeCell ref="A1:E3"/>
    <mergeCell ref="F1:O1"/>
    <mergeCell ref="F2:O2"/>
    <mergeCell ref="F3:O3"/>
    <mergeCell ref="A4:D4"/>
    <mergeCell ref="E4:G4"/>
    <mergeCell ref="I8:I9"/>
    <mergeCell ref="J8:J9"/>
    <mergeCell ref="A5:D5"/>
    <mergeCell ref="E5:G5"/>
    <mergeCell ref="A6:D6"/>
    <mergeCell ref="A10:B10"/>
    <mergeCell ref="E10:F10"/>
    <mergeCell ref="G10:H10"/>
    <mergeCell ref="A8:B9"/>
    <mergeCell ref="C8:C9"/>
    <mergeCell ref="E8:F9"/>
    <mergeCell ref="G8:H9"/>
    <mergeCell ref="K8:K9"/>
    <mergeCell ref="L8:L9"/>
    <mergeCell ref="M8:M9"/>
    <mergeCell ref="N8:N9"/>
    <mergeCell ref="O8:O9"/>
    <mergeCell ref="A24:M24"/>
    <mergeCell ref="A12:N12"/>
    <mergeCell ref="A13:M13"/>
    <mergeCell ref="A14:B14"/>
    <mergeCell ref="D14:M14"/>
    <mergeCell ref="A16:B16"/>
    <mergeCell ref="E16:M16"/>
    <mergeCell ref="A18:B18"/>
    <mergeCell ref="E18:M18"/>
    <mergeCell ref="A20:B20"/>
    <mergeCell ref="D20:M20"/>
    <mergeCell ref="A22:M22"/>
    <mergeCell ref="A40:M40"/>
    <mergeCell ref="A25:B25"/>
    <mergeCell ref="D25:M25"/>
    <mergeCell ref="A27:M27"/>
    <mergeCell ref="A29:M29"/>
    <mergeCell ref="A30:B30"/>
    <mergeCell ref="D30:M30"/>
    <mergeCell ref="A32:M32"/>
    <mergeCell ref="A34:M34"/>
    <mergeCell ref="A35:B35"/>
    <mergeCell ref="D35:M35"/>
    <mergeCell ref="A37:M37"/>
    <mergeCell ref="A68:H68"/>
    <mergeCell ref="A55:O55"/>
    <mergeCell ref="A57:H57"/>
    <mergeCell ref="B58:H58"/>
    <mergeCell ref="B59:H59"/>
    <mergeCell ref="B60:H60"/>
    <mergeCell ref="B61:H61"/>
    <mergeCell ref="B62:H62"/>
    <mergeCell ref="B63:H63"/>
    <mergeCell ref="B64:H64"/>
    <mergeCell ref="A65:I65"/>
    <mergeCell ref="A66:L66"/>
    <mergeCell ref="A80:L80"/>
    <mergeCell ref="B69:H69"/>
    <mergeCell ref="B70:H70"/>
    <mergeCell ref="B71:H71"/>
    <mergeCell ref="B72:I72"/>
    <mergeCell ref="A73:L73"/>
    <mergeCell ref="A74:L74"/>
    <mergeCell ref="A75:H75"/>
    <mergeCell ref="B76:H76"/>
    <mergeCell ref="B77:H77"/>
    <mergeCell ref="B78:H78"/>
    <mergeCell ref="A79:I79"/>
    <mergeCell ref="A97:K97"/>
    <mergeCell ref="E81:O81"/>
    <mergeCell ref="A83:O83"/>
    <mergeCell ref="A85:H85"/>
    <mergeCell ref="B86:H86"/>
    <mergeCell ref="A88:K88"/>
    <mergeCell ref="A90:O90"/>
    <mergeCell ref="A92:K92"/>
    <mergeCell ref="A93:K93"/>
    <mergeCell ref="A94:K94"/>
    <mergeCell ref="A95:K95"/>
    <mergeCell ref="A96:K96"/>
  </mergeCells>
  <dataValidations count="6">
    <dataValidation type="decimal" allowBlank="1" showInputMessage="1" showErrorMessage="1" errorTitle="Error Pregado" error="El pregrado no puede superar los 4 PUNTOS" sqref="O14">
      <formula1>0</formula1>
      <formula2>4</formula2>
    </dataValidation>
    <dataValidation allowBlank="1" showInputMessage="1" showErrorMessage="1" errorTitle="Error Especializacion" error="La especializacion no puede superar 1 PUNTO" sqref="O16"/>
    <dataValidation allowBlank="1" showInputMessage="1" showErrorMessage="1" errorTitle="Error Maestrias" error="La maestria no puede superar los 3 PUNTOS" sqref="O18"/>
    <dataValidation allowBlank="1" showInputMessage="1" showErrorMessage="1" errorTitle="Error Doctorado" error="El doctorado no puede superar los 6 PUNTOS" sqref="O20"/>
    <dataValidation type="decimal" allowBlank="1" showInputMessage="1" showErrorMessage="1" errorTitle="Error Formacion Academica" error="La formacion academica no puede superar los 10 PUNTOS" sqref="O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O10">
      <formula1>0</formula1>
      <formula2>30</formula2>
    </dataValidation>
  </dataValidations>
  <pageMargins left="0.7" right="0.7" top="0.75" bottom="0.75" header="0.3" footer="0.3"/>
  <pageSetup scale="59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</vt:lpstr>
      <vt:lpstr>CHA-P-09-12</vt:lpstr>
      <vt:lpstr>URRESTE CAMPO JOSE ENRIQUE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2015-04-15T19:37:16Z</cp:lastPrinted>
  <dcterms:created xsi:type="dcterms:W3CDTF">2014-02-18T13:10:52Z</dcterms:created>
  <dcterms:modified xsi:type="dcterms:W3CDTF">2015-06-23T01:48:57Z</dcterms:modified>
</cp:coreProperties>
</file>