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1. MEDICINA VETERINARIA Y ZOOTECNIA\"/>
    </mc:Choice>
  </mc:AlternateContent>
  <workbookProtection workbookPassword="E53A" lockStructure="1"/>
  <bookViews>
    <workbookView xWindow="0" yWindow="0" windowWidth="23040" windowHeight="9120" tabRatio="500" firstSheet="1" activeTab="1"/>
  </bookViews>
  <sheets>
    <sheet name="GENERAL" sheetId="1" state="hidden" r:id="rId1"/>
    <sheet name="RESULTADOS" sheetId="10" r:id="rId2"/>
    <sheet name="FORERO LONGAS FREDDY" sheetId="2" r:id="rId3"/>
    <sheet name="DIAZ AVILA VICENTE ALFONSO" sheetId="3" r:id="rId4"/>
    <sheet name="DUITAMA CARREÑO LUIS ORLANDO" sheetId="4" r:id="rId5"/>
    <sheet name="GAMBOA TABARES JEAN ALEXANDER" sheetId="5" r:id="rId6"/>
    <sheet name="SILVA AGUILAR BERNARDO" sheetId="6" r:id="rId7"/>
    <sheet name="SOLARTE CABRERA VICTOR MANUEL" sheetId="7" r:id="rId8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0" l="1"/>
  <c r="K9" i="10"/>
  <c r="K10" i="10"/>
  <c r="K11" i="10"/>
  <c r="K12" i="10"/>
  <c r="K7" i="10"/>
  <c r="S28" i="7" l="1"/>
  <c r="O26" i="6"/>
  <c r="O26" i="3" l="1"/>
  <c r="O97" i="7" l="1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38" i="7"/>
  <c r="L11" i="7" s="1"/>
  <c r="O33" i="7"/>
  <c r="K11" i="7" s="1"/>
  <c r="O28" i="7"/>
  <c r="J11" i="7" s="1"/>
  <c r="O23" i="7"/>
  <c r="I11" i="7"/>
  <c r="G11" i="7"/>
  <c r="E11" i="7"/>
  <c r="C11" i="7"/>
  <c r="E6" i="7"/>
  <c r="E5" i="7"/>
  <c r="Q2" i="7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3" i="6" s="1"/>
  <c r="O74" i="6" s="1"/>
  <c r="O95" i="6" s="1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O81" i="5" s="1"/>
  <c r="O96" i="5" s="1"/>
  <c r="L73" i="5"/>
  <c r="K73" i="5"/>
  <c r="J73" i="5"/>
  <c r="O72" i="5"/>
  <c r="O73" i="5" s="1"/>
  <c r="O74" i="5" s="1"/>
  <c r="O95" i="5" s="1"/>
  <c r="O71" i="5"/>
  <c r="O70" i="5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97" i="4"/>
  <c r="O89" i="4"/>
  <c r="J80" i="4"/>
  <c r="O79" i="4"/>
  <c r="O78" i="4"/>
  <c r="O77" i="4"/>
  <c r="O81" i="4" s="1"/>
  <c r="O96" i="4" s="1"/>
  <c r="L73" i="4"/>
  <c r="K73" i="4"/>
  <c r="J73" i="4"/>
  <c r="O72" i="4"/>
  <c r="O73" i="4" s="1"/>
  <c r="O74" i="4" s="1"/>
  <c r="O95" i="4" s="1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L11" i="4" s="1"/>
  <c r="O33" i="4"/>
  <c r="O28" i="4"/>
  <c r="J11" i="4" s="1"/>
  <c r="O23" i="4"/>
  <c r="K11" i="4"/>
  <c r="I11" i="4"/>
  <c r="G11" i="4"/>
  <c r="E11" i="4"/>
  <c r="C11" i="4"/>
  <c r="E6" i="4"/>
  <c r="E5" i="4"/>
  <c r="Q2" i="4"/>
  <c r="O97" i="3"/>
  <c r="O89" i="3"/>
  <c r="J80" i="3"/>
  <c r="O79" i="3"/>
  <c r="O78" i="3"/>
  <c r="O77" i="3"/>
  <c r="O81" i="3" s="1"/>
  <c r="O96" i="3" s="1"/>
  <c r="L73" i="3"/>
  <c r="K73" i="3"/>
  <c r="J73" i="3"/>
  <c r="O72" i="3"/>
  <c r="O73" i="3" s="1"/>
  <c r="O74" i="3" s="1"/>
  <c r="O95" i="3" s="1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33" i="3"/>
  <c r="O28" i="3"/>
  <c r="J11" i="3" s="1"/>
  <c r="O23" i="3"/>
  <c r="K11" i="3"/>
  <c r="I11" i="3"/>
  <c r="G11" i="3"/>
  <c r="E11" i="3"/>
  <c r="C11" i="3"/>
  <c r="E6" i="3"/>
  <c r="E5" i="3"/>
  <c r="Q2" i="3"/>
  <c r="O41" i="3" l="1"/>
  <c r="O93" i="3" s="1"/>
  <c r="O98" i="3" s="1"/>
  <c r="O66" i="3"/>
  <c r="O67" i="3" s="1"/>
  <c r="O94" i="3" s="1"/>
  <c r="O73" i="7"/>
  <c r="O74" i="7" s="1"/>
  <c r="O95" i="7" s="1"/>
  <c r="O81" i="7"/>
  <c r="O96" i="7" s="1"/>
  <c r="O66" i="6"/>
  <c r="O67" i="6" s="1"/>
  <c r="O94" i="6" s="1"/>
  <c r="O41" i="6"/>
  <c r="O93" i="6" s="1"/>
  <c r="O98" i="6" s="1"/>
  <c r="O41" i="7"/>
  <c r="O93" i="7" s="1"/>
  <c r="O41" i="5"/>
  <c r="O93" i="5" s="1"/>
  <c r="O98" i="5" s="1"/>
  <c r="O41" i="4"/>
  <c r="O93" i="4" s="1"/>
  <c r="O98" i="4" s="1"/>
  <c r="O11" i="4"/>
  <c r="O11" i="3"/>
  <c r="O11" i="7"/>
  <c r="O11" i="6"/>
  <c r="O11" i="5"/>
  <c r="I11" i="2"/>
  <c r="G11" i="2"/>
  <c r="O98" i="7" l="1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7" l="1"/>
  <c r="E4" i="6"/>
  <c r="E4" i="5"/>
  <c r="E4" i="4"/>
  <c r="E4" i="3"/>
  <c r="E4" i="2"/>
  <c r="AC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73" i="2"/>
  <c r="O74" i="2" s="1"/>
  <c r="O95" i="2" s="1"/>
  <c r="O81" i="2"/>
  <c r="O96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<sst xmlns="http://schemas.openxmlformats.org/spreadsheetml/2006/main" count="800" uniqueCount="212">
  <si>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</si>
  <si>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</si>
  <si>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</si>
  <si>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</si>
  <si>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</si>
  <si>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</si>
  <si>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</si>
  <si>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</si>
  <si>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</si>
  <si>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</si>
  <si>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</si>
  <si>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</si>
  <si>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</si>
  <si>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</si>
  <si>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</si>
  <si>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</si>
  <si>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</si>
  <si>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</si>
  <si>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</si>
  <si>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</si>
  <si>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</si>
  <si>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</si>
  <si>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</si>
  <si>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</si>
  <si>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</si>
  <si>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</si>
  <si>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</si>
  <si>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</si>
  <si>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</si>
  <si>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</si>
  <si>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</si>
  <si>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</si>
  <si>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</si>
  <si>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</si>
  <si>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</si>
  <si>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</si>
  <si>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</si>
  <si>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</si>
  <si>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</si>
  <si>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</si>
  <si>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</si>
  <si>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</si>
  <si>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</si>
  <si>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</si>
  <si>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</si>
  <si>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</si>
  <si>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</si>
  <si>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</si>
  <si>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</si>
  <si>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</si>
  <si>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</si>
  <si>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</si>
  <si>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</si>
  <si>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</si>
  <si>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</si>
  <si>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</si>
  <si>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</si>
  <si>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</si>
  <si>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</si>
  <si>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</si>
  <si>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</si>
  <si>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</si>
  <si>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</si>
  <si>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</si>
  <si>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</si>
  <si>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</si>
  <si>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</si>
  <si>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</si>
  <si>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</si>
  <si>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</si>
  <si>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</si>
  <si>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</si>
  <si>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</si>
  <si>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</si>
  <si>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</si>
  <si>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</si>
  <si>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</si>
  <si>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</si>
  <si>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</si>
  <si>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</si>
  <si>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</si>
  <si>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</si>
  <si>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</si>
  <si>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</si>
  <si>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</si>
  <si>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</si>
  <si>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</si>
  <si>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</si>
  <si>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</si>
  <si>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</si>
  <si>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</si>
  <si>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</si>
  <si>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</si>
  <si>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</si>
  <si>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</si>
  <si>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</si>
  <si>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</si>
  <si>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</si>
  <si>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</si>
  <si>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</si>
  <si>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</si>
  <si>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</si>
  <si>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</si>
  <si>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MVZ-P-01-5</t>
  </si>
  <si>
    <t>MONTES ESCOBAR</t>
  </si>
  <si>
    <t>KARIME</t>
  </si>
  <si>
    <t>3144933327
2712131</t>
  </si>
  <si>
    <t>karime.montes@gmail.com</t>
  </si>
  <si>
    <t>CRA 4 N 75-81 CIUDAD BLANCA (EL JARDIN)</t>
  </si>
  <si>
    <t>IBAGUE</t>
  </si>
  <si>
    <t>TOLIMA</t>
  </si>
  <si>
    <t>PROFESIONAL EN MATEMÁTICAS CON ÉNFASIS EN ESTADISTICA - UNIVERSIDAD DEL TOLIMA - 23/04/2010</t>
  </si>
  <si>
    <t>MAGISTER EN SCIENTINAE EN AGROFORESTERÍA TROPICAL - CENTRO AGRONOMICO TROPICAL DE INVESTIGACIÓN Y ENSEÑANZA CATIE - COSTA RICA - 07/12/2012</t>
  </si>
  <si>
    <t>FORERO LONGAS</t>
  </si>
  <si>
    <t>FREDY</t>
  </si>
  <si>
    <t>3103889939
2674758</t>
  </si>
  <si>
    <t>longas2000@gmail.com</t>
  </si>
  <si>
    <t>CR 16B # 62-38 BARRIO FUENTES DE LOS ROSALES IV SECTOR</t>
  </si>
  <si>
    <t>INGENIERO AGROINDUSTRIAL - UNIVERSIDAD DEL TOLIMA - 17/09/2004</t>
  </si>
  <si>
    <t>DOCTOR EN INGENIERIA ENFASIS EN INGENIERIA DE ALIMENTOS - UNIVERSIDAD DEL VALLE - 29/11/2014</t>
  </si>
  <si>
    <t>DIAZ AVILA</t>
  </si>
  <si>
    <t>VICENTE ALFONSO</t>
  </si>
  <si>
    <t>3003850982
2658926</t>
  </si>
  <si>
    <t>vadiaza@ut.edu.co
veterinodiaz@gmail.com</t>
  </si>
  <si>
    <t>CALLE 27 N 8-55 APARTAMENTO 301 EDIFICIO RAMIREZ</t>
  </si>
  <si>
    <t>MEDICO VETERINARI Y ZOOTECNISTA - UNIVERSIDAD DEL TOLIMA - 26/09/2008</t>
  </si>
  <si>
    <t>MAGISTER EN CIENCIAS PECUARIAS - UNIVERSIDAD DEL TOLIMA - 05/12/2014</t>
  </si>
  <si>
    <t>JEAN ALEXANDER</t>
  </si>
  <si>
    <t>GAMBOA TABARES</t>
  </si>
  <si>
    <t>3134044800
4352905</t>
  </si>
  <si>
    <t>gamboatabares@gmail.com</t>
  </si>
  <si>
    <t>CAMPUS PORVENIR CALLE 17 DIAGONAL 17 CON CARRERA 3F BARRIO PORVENIR</t>
  </si>
  <si>
    <t>FLORENCIA</t>
  </si>
  <si>
    <t>CAQUETA</t>
  </si>
  <si>
    <t>INGENIERO AGROECOLOGO - UNIVERSIDAD DE LA AMAZONIA - 27/08/2004</t>
  </si>
  <si>
    <t>ESPECIALISTA EN PEDAGOGÍA - UNIVERSIDAD DE LA AMAZONIA - 28/02/2014</t>
  </si>
  <si>
    <t>MAGISTER EN AGRICULTURA ECOLOGICA - UNIVERSIDAD NACIONAL DE COSTA RICA - 26/11/2012</t>
  </si>
  <si>
    <t>DOCTORADO EN CIENCIAS AGRARIAS - UNIVERSIDAD NACIONAL DE COLOMBIA - NO GRADUADO</t>
  </si>
  <si>
    <t>MORENO SANDOVAL</t>
  </si>
  <si>
    <t>JOHN ALEXANDER</t>
  </si>
  <si>
    <t>3143654449
8780170</t>
  </si>
  <si>
    <t>zootjams@gmail.com</t>
  </si>
  <si>
    <t>CARRERA 63 N° 21B -11 MANZANA 7, CASA 5 CIUDADELA COMFENALCO</t>
  </si>
  <si>
    <t>ZOOTECNISTA - UNIVERSIDAD DE CUNDINAMARCA - 26/07/2002</t>
  </si>
  <si>
    <t>ESPECIALISTA EN ESTADISTICA APLICADA - FUNDACION UNIVERSITARIA LOS LIBERTADORES - 14/10/2005
ESPECIALISTA EN NUTRICION Y ALIMENTACION ANIMAL - UNIVERSIDAD DE CUNDINAMARCA - NO GRADUADO</t>
  </si>
  <si>
    <t>MAESTRIA EN CIENCIAS AGRARIAS - UNIVERSIDAD NACIONAL DE COLOMBIA, PALMIRA - NO GRADUADO</t>
  </si>
  <si>
    <t>SILVA AGUILAR</t>
  </si>
  <si>
    <t>BERNARDO</t>
  </si>
  <si>
    <t>3156160537
3741739</t>
  </si>
  <si>
    <t>bsilva0407@hotmail.com</t>
  </si>
  <si>
    <t>CALLE 15 N° 83C 10 APTO 201</t>
  </si>
  <si>
    <t>CALI</t>
  </si>
  <si>
    <t>INGENIERO AGRONOMO - UNIVERSIDAD NACIONAL DE COLOMBIA, PALMIRA - 29/07/2005</t>
  </si>
  <si>
    <t>MAGISTER EN BIOTECNOLOGÍA - UNIVERSIDAD NACIONAL DE COLOMBIA, MEDELLIN - 18/12/2008</t>
  </si>
  <si>
    <t>DOCTORADO EN CIENCIAS AGRARIAS, LINEA: MEJORAMIENTO GENETICO VEGETAL - UNIVERSIDAD NACIONAL DE COLOMBIA, PALMIRA - NO GRADUADO</t>
  </si>
  <si>
    <t>SOLARTE CABRERA</t>
  </si>
  <si>
    <t>VICTOR MANUEL</t>
  </si>
  <si>
    <t>3133469942
3016567291</t>
  </si>
  <si>
    <t>vmsolartec@gmail.com</t>
  </si>
  <si>
    <t>CALLE 16B # 13-26 CASA 19 MULTIFAMILIAR CARIBE</t>
  </si>
  <si>
    <t>FUSAGASUGA</t>
  </si>
  <si>
    <t>BIOLOGO CON ENFASIS EN ECOLOGIA - UNIVERSIDAD DE NARIÑO - 26/06/2005</t>
  </si>
  <si>
    <t>MAGISTER EN CIENCIAS - UNIVERSIDAD NACIONAL DE COLOMBIA - 28/02/2013</t>
  </si>
  <si>
    <t>DUITAMA CARREÑO</t>
  </si>
  <si>
    <t>LUIS ORLANDO</t>
  </si>
  <si>
    <t>lorlando82@hotmail.com</t>
  </si>
  <si>
    <t>AVENIDA PEDRO MARQUES, 248 JARDIM UNIVERSIARIO</t>
  </si>
  <si>
    <t>JABOTICABAL</t>
  </si>
  <si>
    <t>BRASIL</t>
  </si>
  <si>
    <t>ZOOTECNISTA - UNIVERSIDAD NACIONAL DE COLOMBIA - 30/09/2005</t>
  </si>
  <si>
    <t>MAGISTER EN GENETICA Y MEJORAMIENTO ANIMAL - UNIVERSIDAD ESTADUAL PAULISTA UNESP,BRASIL - 28/02/2011</t>
  </si>
  <si>
    <t>DOCTOR EN GENETICA Y MEJORAMIENTO ANIMAL - UNIVERSIDAD ESTADUAL PAULISTA UNESP, BRASIL - NO GRADUADO</t>
  </si>
  <si>
    <t>CORREO ELECTRÓNICO</t>
  </si>
  <si>
    <t>FORERO LONGAS FREDDY</t>
  </si>
  <si>
    <t>CORPOICA- 26/04/2007 AL 26/04/2009-=2 PUNTOS
CORPOICA-03/06/2009 AL 03/06/2011=2 PUNTOS
CORPOICA-14/08/2013 AL 14/08/2014=1 PUNTO</t>
  </si>
  <si>
    <t>DUITAMA CARREÑO LUIS ORLANDO</t>
  </si>
  <si>
    <t>SILVA AGUILAR BERNARDO</t>
  </si>
  <si>
    <t>SOLARTE CABRERA VICTOR MANUEL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</si>
  <si>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</si>
  <si>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</si>
  <si>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</si>
  <si>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</si>
  <si>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</si>
  <si>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BIOMETRÍA</t>
  </si>
  <si>
    <t>PROFESIONAL EN LAS CIENCIAS AGRARIAS CON MAESTRÍA O DOCTORADO EN EL ÁREA. CON EXPERIENCIA MÍNIMA DE DOS AÑOS, EN CUALQUIERA DE LAS SIGUIENTES ÁREAS: MANEJO Y DISEÑOS ESTADÍSTICOS, BIOMETRÍA O MODELACIÓN MATEMÁTICA.</t>
  </si>
  <si>
    <t>LA CEIBA- 16/08/2005 AL 24/08/2008= 3,02 PUNTOS
ICTA- 28/08/2014 AL 27/02/2015=0,49</t>
  </si>
  <si>
    <t>GAMBOA TABARES JEAN ALEXANDER</t>
  </si>
  <si>
    <t>REVISTA ACTA AGRONOMICA- POTENCIAL ANTIOXIDANTE Y ANTIMICROBIANO DE LOS EXTRACTOS ACUOSOS E HIDROALCOHOLICOS DE GRANADILLA OASSIFLORA LIGURALIS- CATEGORIA A2- 3 AUTORES= 4 PUNTOS
REVISTA DYNA- OPTIMIZACIÓN DE LA CONCENTRACION POR EVAPORACION OFMOTICA DEL JUGO DE MARACUYA(PASSIFORA EDULLIS)-CATEGORIA A1- 2AUTORES =4 PUNTOS
REVISTA INGENIERÍA E INVESTIGACIÓN-ULTRAFILTRATION AND OFMOTIC EVAPORATION APPLIE TO THE CONCENTRATION OF CHOLUPA(PASSIFLORA MALIFORMIS) JUICE- CATEGORIA A1- 3AUTORES=4 PUNTOS
REVISTA INGENIERÍA E INVESTIGACIÓN-ULTRAFILTRATION AND OFMOTIC EVAPORATION APPLIE TO THE CONCENTRATION OF CHOLUPA(PASSIFLORA MALIFORMIS) JUICE- CATEGORIA A1- 2 AUTORES=4 PUNTOS
EXCEDE EL MAXIMO PUNTAJE</t>
  </si>
  <si>
    <t>REVISTA BRASILERA DE ZOOTECNIA- ESTIMATES OF GENETIC  PARAMETER FOR VISUAL SCORES SND THEIR CORRELATION WITH PRODUCTION AND REPRODUCTIVE TRAITS IN BRAHAM CATTLE- CATEGORIA A1- 5 AUTORES= 2 PUNTOS
REVISTA MVZ CORDOBA- PRODUCTIVIDAD ACUMULADA Y SU RELACIÓN GENETICA CON CARACTERISTICAS REPRODUCTIVAS EN HEMBRAS BRAHAM- CATEGORIA A1- 5 AUTORES= 2 PUNTOS
REVISTA ARCHIVO BRASILERO DE MEDICINA VETERINARIA Y ZOOTECNIA- USO DE MODELOS LINEARES MISTOS NA AVALACAO GENETICA DE ESCORES VISUAIS: ESTUDO DE SIMULACAO- CATEGORIA A1- 1,33 PUNTOS
REVISTA POULTRY SCIENCE- GENETIC PARAMETERS FOR BODY WEIGHT IN MEAT QUAIL- MATERIAL DE DIVULGACIÓN- 10 AUTORES=0,1
LIBRO INTRODUCAO AO MELHORAMIENTO GENETICO DE BOVINOS DE CORTE- ISBN 978-85-98934-12-9- 24 AUTORES=0,33</t>
  </si>
  <si>
    <t xml:space="preserve">NO REGISTRA </t>
  </si>
  <si>
    <t>UNIVERSIDAD DE LA AMAZONIA-
AUXILIAR DE INVESTIGACION17/01/2005 AL 16/07/2005 = 0,49
UNIVERSIDAD DE LA AMAZONIA- PROFESOR OCASIONAL TIEMPO COMPLETO 17/01/2005 AL 16/07/2005= 0,49
EXCEDE EL MAXIMO PUNTAJE</t>
  </si>
  <si>
    <t xml:space="preserve">UNIVERSIDAD DE LA AMAZONIA- 
DOCENTE DE TIEMPO COMPLETO = 11/02/209 AL 23/12/2014 = 4,50 PUNTOS 
UNIVERSIDAD DE LA AMAZONIA- 
CATEDRATICO =  1,60 PUNTOS 
EXCEDE EL TOPE REQUERIDO </t>
  </si>
  <si>
    <t xml:space="preserve">REVISTA LUNA AZUL-UNIVERSIDAD DE CALDAS - ESCUELAS DE CAMPO DE AGRICULTORES DE THEOBROMA CACAO- CATEGORIA A2- 2 AUTORES= 4 PUNTOS
REVISTA AMAZONIA COMPORTAMIENTO DE COPOAZU = 2012 ISSN 1692-7389 CATEGORIA C 3 AUTORES = 2 PUNTOS 
REVISTA AMAZONIA COMPORTAMIENTO INFLUENCIA DEL BALANCE CON MICRONUTRIENTES  = 2011 ISSN 1692-7389 CATEGORIA C 5 AUTORES = 1 PUNTO
LIBRO VALORACIÓN DE RASTROJOS PARA LA FORMACION DE SISTEMAS SIMBOPASTORILES EL LA AMAZONIA COLOMBIANA- ISBN 978-958-8286-88-4  3 AUTORES =4 PUNTOS
EXCEDE EL TOPE REQUERIDO 
</t>
  </si>
  <si>
    <t>UNIVERSIDAD DE LA SALLE : 01/05/2012 AL 07/01/2014 = 1,68 PUNTOS 
UNIVERSIDAD NACIONAL SEDE PALMIRA- 01/07/2009 AL 31/12/2010= 1,50 PUNTOS
UNIVERSIDAD NACIONAL- 19/03/2014 AL 02/07/2014-12 H/SEMANALES= 0,36 PUNTOS
UNIVERSIDAD NACIONAL -03/09/2014 AL 24/12/2014- 12 H/SEMANALES= 0,39 PUNTOS
UNIVERSIDAD NACIONAL-25/02/2009 AL 24/08/2009= 0,49 PUNTOS
UNIVERSIDAD NACIONAL-27/10/2009 AL 26/02/2010= 0,33 PUNTOS</t>
  </si>
  <si>
    <t xml:space="preserve">INSTITUCION UNIVERSITARIA COLEGIO MAYOR DE ANTIOQUIA
DOCENTE CATEDRATICO 08/02/ AL 30/06/2008 = 0,62 PUNTOS </t>
  </si>
  <si>
    <t xml:space="preserve">ARTICULO- AGRONOMIA COLOMBIANA  ESTRUCTURA POBLACIONAL DE PHYTOPHORA INSEXTNAS EN CULTIVOS DE PAPA DE ANQIOQUIA, BOYACA, CUNDINARAMA Y NORTE DE SANTANDER (COLOMBIA)- ISSN 0120-9965 CATEGORIA A2- 3 AUTORES= 4 PUNTOS
ARTICULO-  ACTA AGRONOMICA ANALISIS DE MEDIAS GENERACIONALES PARA ESTIMAR PARAMETROS GENETICOS DE RENDIMIENTO EN UNA CRUZA DE PIMENTON Y AJI CAYENNE (CAPSICUN ANNWM)-  ISSN 0120-2812 2013 CATEGORIA A2- 3 AUTORES=  4 PUNTOS.
PONENCIAS NO ANEXO MEMORAS </t>
  </si>
  <si>
    <t>VAC/BENÍTEZ/ESTEBAN LARA</t>
  </si>
  <si>
    <t>ÁREA</t>
  </si>
  <si>
    <t>DIAZ AVILA VICENTE ALFONSO</t>
  </si>
  <si>
    <t>MEDICO VETERINARIO Y ZOOTECNISTA - UNIVERSIDAD DEL TOLIMA - 26/09/2008</t>
  </si>
  <si>
    <t>MAGISTER EN CIENCIAS-BIOLOGIA - UNIVERSIDAD NACIONAL DE COLOMBIA - 28/02/2013</t>
  </si>
  <si>
    <t>Auditoría Ambiental S.A.S/contratista= 105 días=0,29 años.
Daphnia/contratista= 105 días=0,26 años.
Universidad Nacional de Colombia/contratista=734 días=2,04 años.
Las demás certificaciones no cumplen con lo especificado en la normatividad vigente (acuerdos y términos de referencia de la convocatoria), por lo tanto no se puntúan.</t>
  </si>
  <si>
    <t>Universidad de Cundinamarca/Catedrático=100 horas=0,21 años.
Universidad de Cundinamarca/ocasional=538 días=1,49 años.
Las demás certificaciones no cumplen con lo especificado en la normatividad vigente (acuerdos y términos de referencia de la convocatoria), por lo tanto no se puntúan.</t>
  </si>
  <si>
    <t>*Libro derivado de investigación:
-Guía ilustrada de polen y plantas nativas visitadas por abejas... ISBN: 978-958-719-983-3. 8 autores=1 punto.
*Ponencia en evento internacional:
-Evaluación de algunos parámetros de calidad en tomate bajo invernadero... VIII Congreso mesoamericano de abejas nativas. 3 autores=0,5 puntos. 
*Ponencias en eventos nacionales:
-Propuesta metodológica para el análisis numérico en melisopalinología... III Congreso Colombiano de Zoología. 1 autor=0,2 puntos. 
-Los recursos florales empleados por apis mellifera... III Congreso Colombiano de Zoología. 4 autores=0,1 puntos. 
-Origen botánico de la miel y el polen de apis mellifera... III Congreso Colombiano de Zoología. 4 autores=0,1 puntos.
-Variación en las concentraciones de polen de mieles de apis mellifera... Congreso Socolen. 4 autores=0,1 puntos. 
* Artículos en revistas no indexadas:
--Stability of temperature, relative humidity and dew point inside melipona eburnea... Revista Ciencias Agropecuarias. 3 autores=0,5 puntos. 
Los demás soportes no cumplen con lo especificado en la normatividad vigente (acuerdos y términos de referencia de la convocatoria), por lo tanto no se puntúan.</t>
  </si>
  <si>
    <t>UNIVERSIDAD DEL TOLIMA 08/08/2011 AL 30/12/2013= 2,04
UNIVERSIDADA DEL TOLIMA 01/07/2014 AL 19/12/2014=0,46</t>
  </si>
  <si>
    <t>REVISTA COLOMBIANA DE CIENCIA ANIMAL UT- MECANISMOS FISIOLOGICOS DE LA TERMOREGULACIÓN EN ANIMALES DE PRODUCCIÓN- NO INDEXADA- 2 AUTORES=0,5 PUNTOS
REVISTA COLOMBIANA DE CIENCIA ANIMAL UT- DESEMPEÑO ANIMAL DE OVINOS DE PELO COLOMBIANO SUPLEMENTADOS CON ESPECIES ARBOREAS DEL BOSQUE SECO TROPICAL- CATEGORIA C= 2 PUNTOS
PONENCIA XXIII ALPA- EVALUACION DEL DESEMPEÑO ANIMAL DE OVINOS DE PELO COLOMBIANOS SUPLEMENTADOS CON ESPECIES ARBOREAS DEL BOSQUE SECO TROPICAL- 2 AUTORES=0,5
PONENCIA XLI REUNION DE LA ASOCIANCION MEXICANA PARA LA PRODUCCIÓN ANIMAL Y SEGURIDAD ALIMENTARIA A.C- EFECTO DE LA SUPLEMENTACIÓN CON ESPECIES ARBOREAS DEL BOSQUE SECO TROPICAL EN EL DESEMPEÑO ANIMAL DE OVINOS DE PELO- 0,5
REVISTA AGROFORESTERIA NEOTROPICAL-  POTENCIAL DE SENNA SPECTABILIS COMO ALTERNATIVA EN ARREGLOS AGROFORESTALES Y EN ALIMENTACIÓN PARA RUMIANTES EN EL BOSUQE SECO TROPICAL= 0,5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</si>
  <si>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</si>
  <si>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PRUEBA DE CONOCIMIENTOS</t>
  </si>
  <si>
    <t>PRESENTACIÓN ORAL/ EVALUACION JURADOS AREA (HASTA 15 PUNTOS)</t>
  </si>
  <si>
    <t>TOTAL</t>
  </si>
  <si>
    <t xml:space="preserve">NO PRESENTÓ PRUEBAS DE CONOCIMIENTOS </t>
  </si>
  <si>
    <t xml:space="preserve">                                                      LISTADO DE GANADORES AL CÓDIGO DE CONCURSO MVZ-P-01-5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</si>
</sst>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5" borderId="47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49" xfId="4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49" fontId="7" fillId="5" borderId="6" xfId="4" applyNumberFormat="1" applyFont="1" applyFill="1" applyBorder="1" applyAlignment="1">
      <alignment horizontal="center" vertical="center" wrapText="1"/>
    </xf>
    <xf numFmtId="49" fontId="7" fillId="5" borderId="50" xfId="4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0" fillId="0" borderId="0" xfId="0" applyFill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34" fillId="5" borderId="6" xfId="0" applyNumberFormat="1" applyFont="1" applyFill="1" applyBorder="1" applyAlignment="1">
      <alignment horizontal="center" vertical="center"/>
    </xf>
    <xf numFmtId="0" fontId="7" fillId="5" borderId="43" xfId="4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2" fontId="26" fillId="5" borderId="44" xfId="0" applyNumberFormat="1" applyFont="1" applyFill="1" applyBorder="1" applyAlignment="1">
      <alignment horizontal="center" vertical="center"/>
    </xf>
    <xf numFmtId="2" fontId="34" fillId="5" borderId="44" xfId="0" applyNumberFormat="1" applyFont="1" applyFill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2" fontId="34" fillId="5" borderId="50" xfId="0" applyNumberFormat="1" applyFont="1" applyFill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257177</xdr:rowOff>
    </xdr:from>
    <xdr:to>
      <xdr:col>1</xdr:col>
      <xdr:colOff>1304925</xdr:colOff>
      <xdr:row>2</xdr:row>
      <xdr:rowOff>116170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7"/>
          <a:ext cx="1695450" cy="592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amboatabares@gmail.com" TargetMode="External"/><Relationship Id="rId7" Type="http://schemas.openxmlformats.org/officeDocument/2006/relationships/hyperlink" Target="mailto:lorlando82@hotmail.com" TargetMode="External"/><Relationship Id="rId2" Type="http://schemas.openxmlformats.org/officeDocument/2006/relationships/hyperlink" Target="mailto:longas2000@gmail.com" TargetMode="External"/><Relationship Id="rId1" Type="http://schemas.openxmlformats.org/officeDocument/2006/relationships/hyperlink" Target="mailto:karime.montes@gmail.com" TargetMode="External"/><Relationship Id="rId6" Type="http://schemas.openxmlformats.org/officeDocument/2006/relationships/hyperlink" Target="mailto:vmsolartec@gmail.com" TargetMode="External"/><Relationship Id="rId5" Type="http://schemas.openxmlformats.org/officeDocument/2006/relationships/hyperlink" Target="mailto:bsilva0407@hotmail.com" TargetMode="External"/><Relationship Id="rId4" Type="http://schemas.openxmlformats.org/officeDocument/2006/relationships/hyperlink" Target="mailto:zootjam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A8" zoomScale="80" zoomScaleNormal="80" workbookViewId="0">
      <selection activeCell="D9" sqref="D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157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6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C1" s="119">
        <f>COUNTA(C:C)-1</f>
        <v>8</v>
      </c>
    </row>
    <row r="2" spans="1:29" ht="17.25" thickBot="1" x14ac:dyDescent="0.35">
      <c r="A2" s="196" t="s">
        <v>103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0" t="s">
        <v>93</v>
      </c>
      <c r="B3" s="190" t="s">
        <v>91</v>
      </c>
      <c r="C3" s="190" t="s">
        <v>92</v>
      </c>
      <c r="D3" s="190" t="s">
        <v>89</v>
      </c>
      <c r="E3" s="190" t="s">
        <v>90</v>
      </c>
      <c r="F3" s="190" t="s">
        <v>0</v>
      </c>
      <c r="G3" s="190" t="s">
        <v>1</v>
      </c>
      <c r="H3" s="190" t="s">
        <v>2</v>
      </c>
      <c r="I3" s="193" t="s">
        <v>3</v>
      </c>
      <c r="J3" s="193" t="s">
        <v>101</v>
      </c>
      <c r="K3" s="203" t="s">
        <v>4</v>
      </c>
      <c r="L3" s="204"/>
      <c r="M3" s="204"/>
      <c r="N3" s="205"/>
      <c r="O3" s="190" t="s">
        <v>5</v>
      </c>
      <c r="P3" s="190" t="s">
        <v>88</v>
      </c>
      <c r="Q3" s="193" t="s">
        <v>97</v>
      </c>
      <c r="R3" s="193" t="s">
        <v>98</v>
      </c>
      <c r="S3" s="190" t="s">
        <v>6</v>
      </c>
      <c r="T3" s="198" t="s">
        <v>16</v>
      </c>
      <c r="U3" s="198" t="s">
        <v>17</v>
      </c>
      <c r="V3" s="198" t="s">
        <v>18</v>
      </c>
      <c r="W3" s="198" t="s">
        <v>19</v>
      </c>
      <c r="X3" s="198" t="s">
        <v>20</v>
      </c>
      <c r="Y3" s="198" t="s">
        <v>21</v>
      </c>
      <c r="Z3" s="198" t="s">
        <v>22</v>
      </c>
      <c r="AA3" s="193" t="s">
        <v>94</v>
      </c>
    </row>
    <row r="4" spans="1:29" s="1" customFormat="1" ht="15.75" customHeight="1" thickBot="1" x14ac:dyDescent="0.25">
      <c r="A4" s="201"/>
      <c r="B4" s="191"/>
      <c r="C4" s="191"/>
      <c r="D4" s="191"/>
      <c r="E4" s="191"/>
      <c r="F4" s="191"/>
      <c r="G4" s="191"/>
      <c r="H4" s="191"/>
      <c r="I4" s="194"/>
      <c r="J4" s="194"/>
      <c r="K4" s="193" t="s">
        <v>7</v>
      </c>
      <c r="L4" s="121"/>
      <c r="M4" s="121" t="s">
        <v>8</v>
      </c>
      <c r="N4" s="122"/>
      <c r="O4" s="191"/>
      <c r="P4" s="191"/>
      <c r="Q4" s="194"/>
      <c r="R4" s="194"/>
      <c r="S4" s="191"/>
      <c r="T4" s="199"/>
      <c r="U4" s="199"/>
      <c r="V4" s="199"/>
      <c r="W4" s="199"/>
      <c r="X4" s="199"/>
      <c r="Y4" s="199"/>
      <c r="Z4" s="199"/>
      <c r="AA4" s="194"/>
    </row>
    <row r="5" spans="1:29" s="1" customFormat="1" ht="13.5" customHeight="1" thickBot="1" x14ac:dyDescent="0.25">
      <c r="A5" s="202"/>
      <c r="B5" s="192"/>
      <c r="C5" s="192"/>
      <c r="D5" s="192"/>
      <c r="E5" s="192"/>
      <c r="F5" s="192"/>
      <c r="G5" s="192"/>
      <c r="H5" s="192"/>
      <c r="I5" s="195"/>
      <c r="J5" s="195"/>
      <c r="K5" s="195"/>
      <c r="L5" s="122" t="s">
        <v>85</v>
      </c>
      <c r="M5" s="123" t="s">
        <v>86</v>
      </c>
      <c r="N5" s="123" t="s">
        <v>87</v>
      </c>
      <c r="O5" s="192"/>
      <c r="P5" s="192"/>
      <c r="Q5" s="195"/>
      <c r="R5" s="195"/>
      <c r="S5" s="192"/>
      <c r="T5" s="199"/>
      <c r="U5" s="199"/>
      <c r="V5" s="199"/>
      <c r="W5" s="199"/>
      <c r="X5" s="199"/>
      <c r="Y5" s="199"/>
      <c r="Z5" s="199"/>
      <c r="AA5" s="195"/>
    </row>
    <row r="6" spans="1:29" s="1" customFormat="1" ht="63.75" x14ac:dyDescent="0.2">
      <c r="A6" s="126">
        <v>1</v>
      </c>
      <c r="B6" s="129" t="s">
        <v>99</v>
      </c>
      <c r="C6" s="120">
        <v>65630166</v>
      </c>
      <c r="D6" s="120" t="s">
        <v>104</v>
      </c>
      <c r="E6" s="120" t="s">
        <v>105</v>
      </c>
      <c r="F6" s="120" t="s">
        <v>106</v>
      </c>
      <c r="G6" s="150" t="s">
        <v>107</v>
      </c>
      <c r="H6" s="120" t="s">
        <v>108</v>
      </c>
      <c r="I6" s="120" t="s">
        <v>109</v>
      </c>
      <c r="J6" s="120" t="s">
        <v>110</v>
      </c>
      <c r="K6" s="120" t="s">
        <v>111</v>
      </c>
      <c r="L6" s="120" t="s">
        <v>100</v>
      </c>
      <c r="M6" s="120" t="s">
        <v>112</v>
      </c>
      <c r="N6" s="120" t="s">
        <v>100</v>
      </c>
      <c r="O6" s="120">
        <v>14</v>
      </c>
      <c r="P6" s="120" t="s">
        <v>102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38.25" x14ac:dyDescent="0.2">
      <c r="A7" s="128">
        <v>2</v>
      </c>
      <c r="B7" s="129" t="s">
        <v>99</v>
      </c>
      <c r="C7" s="120">
        <v>5827440</v>
      </c>
      <c r="D7" s="120" t="s">
        <v>113</v>
      </c>
      <c r="E7" s="120" t="s">
        <v>114</v>
      </c>
      <c r="F7" s="120" t="s">
        <v>115</v>
      </c>
      <c r="G7" s="150" t="s">
        <v>116</v>
      </c>
      <c r="H7" s="120" t="s">
        <v>117</v>
      </c>
      <c r="I7" s="120" t="s">
        <v>109</v>
      </c>
      <c r="J7" s="120" t="s">
        <v>110</v>
      </c>
      <c r="K7" s="120" t="s">
        <v>118</v>
      </c>
      <c r="L7" s="120" t="s">
        <v>100</v>
      </c>
      <c r="M7" s="120" t="s">
        <v>100</v>
      </c>
      <c r="N7" s="120" t="s">
        <v>119</v>
      </c>
      <c r="O7" s="120">
        <v>115</v>
      </c>
      <c r="P7" s="120" t="s">
        <v>102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38.25" x14ac:dyDescent="0.2">
      <c r="A8" s="128">
        <v>3</v>
      </c>
      <c r="B8" s="129" t="s">
        <v>99</v>
      </c>
      <c r="C8" s="120">
        <v>80851492</v>
      </c>
      <c r="D8" s="120" t="s">
        <v>120</v>
      </c>
      <c r="E8" s="120" t="s">
        <v>121</v>
      </c>
      <c r="F8" s="120" t="s">
        <v>122</v>
      </c>
      <c r="G8" s="150" t="s">
        <v>123</v>
      </c>
      <c r="H8" s="120" t="s">
        <v>124</v>
      </c>
      <c r="I8" s="120" t="s">
        <v>109</v>
      </c>
      <c r="J8" s="120"/>
      <c r="K8" s="120" t="s">
        <v>125</v>
      </c>
      <c r="L8" s="120" t="s">
        <v>100</v>
      </c>
      <c r="M8" s="120" t="s">
        <v>126</v>
      </c>
      <c r="N8" s="120" t="s">
        <v>100</v>
      </c>
      <c r="O8" s="120">
        <v>95</v>
      </c>
      <c r="P8" s="120" t="s">
        <v>102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1" x14ac:dyDescent="0.2">
      <c r="A9" s="128">
        <v>4</v>
      </c>
      <c r="B9" s="129" t="s">
        <v>99</v>
      </c>
      <c r="C9" s="120">
        <v>16188808</v>
      </c>
      <c r="D9" s="120" t="s">
        <v>128</v>
      </c>
      <c r="E9" s="120" t="s">
        <v>127</v>
      </c>
      <c r="F9" s="120" t="s">
        <v>129</v>
      </c>
      <c r="G9" s="150" t="s">
        <v>130</v>
      </c>
      <c r="H9" s="120" t="s">
        <v>131</v>
      </c>
      <c r="I9" s="120" t="s">
        <v>132</v>
      </c>
      <c r="J9" s="120" t="s">
        <v>133</v>
      </c>
      <c r="K9" s="120" t="s">
        <v>134</v>
      </c>
      <c r="L9" s="120" t="s">
        <v>135</v>
      </c>
      <c r="M9" s="120" t="s">
        <v>136</v>
      </c>
      <c r="N9" s="120" t="s">
        <v>137</v>
      </c>
      <c r="O9" s="120">
        <v>296</v>
      </c>
      <c r="P9" s="120" t="s">
        <v>102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76.5" x14ac:dyDescent="0.2">
      <c r="A10" s="128">
        <v>5</v>
      </c>
      <c r="B10" s="129" t="s">
        <v>99</v>
      </c>
      <c r="C10" s="120">
        <v>80155170</v>
      </c>
      <c r="D10" s="120" t="s">
        <v>138</v>
      </c>
      <c r="E10" s="120" t="s">
        <v>139</v>
      </c>
      <c r="F10" s="120" t="s">
        <v>140</v>
      </c>
      <c r="G10" s="150" t="s">
        <v>141</v>
      </c>
      <c r="H10" s="120" t="s">
        <v>142</v>
      </c>
      <c r="I10" s="120" t="s">
        <v>109</v>
      </c>
      <c r="J10" s="120" t="s">
        <v>110</v>
      </c>
      <c r="K10" s="120" t="s">
        <v>143</v>
      </c>
      <c r="L10" s="120" t="s">
        <v>144</v>
      </c>
      <c r="M10" s="120" t="s">
        <v>145</v>
      </c>
      <c r="N10" s="120"/>
      <c r="O10" s="120" t="s">
        <v>100</v>
      </c>
      <c r="P10" s="120" t="s">
        <v>102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51" x14ac:dyDescent="0.2">
      <c r="A11" s="128">
        <v>6</v>
      </c>
      <c r="B11" s="129" t="s">
        <v>99</v>
      </c>
      <c r="C11" s="120">
        <v>16894155</v>
      </c>
      <c r="D11" s="120" t="s">
        <v>146</v>
      </c>
      <c r="E11" s="120" t="s">
        <v>147</v>
      </c>
      <c r="F11" s="120" t="s">
        <v>148</v>
      </c>
      <c r="G11" s="150" t="s">
        <v>149</v>
      </c>
      <c r="H11" s="120" t="s">
        <v>150</v>
      </c>
      <c r="I11" s="120" t="s">
        <v>151</v>
      </c>
      <c r="J11" s="120"/>
      <c r="K11" s="120" t="s">
        <v>152</v>
      </c>
      <c r="L11" s="120" t="s">
        <v>100</v>
      </c>
      <c r="M11" s="120" t="s">
        <v>153</v>
      </c>
      <c r="N11" s="120" t="s">
        <v>154</v>
      </c>
      <c r="O11" s="120">
        <v>51</v>
      </c>
      <c r="P11" s="120" t="s">
        <v>102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38.25" x14ac:dyDescent="0.2">
      <c r="A12" s="128">
        <v>7</v>
      </c>
      <c r="B12" s="129" t="s">
        <v>99</v>
      </c>
      <c r="C12" s="120">
        <v>79600848</v>
      </c>
      <c r="D12" s="120" t="s">
        <v>155</v>
      </c>
      <c r="E12" s="120" t="s">
        <v>156</v>
      </c>
      <c r="F12" s="120" t="s">
        <v>157</v>
      </c>
      <c r="G12" s="150" t="s">
        <v>158</v>
      </c>
      <c r="H12" s="120" t="s">
        <v>159</v>
      </c>
      <c r="I12" s="120" t="s">
        <v>160</v>
      </c>
      <c r="J12" s="120"/>
      <c r="K12" s="120" t="s">
        <v>161</v>
      </c>
      <c r="L12" s="120" t="s">
        <v>100</v>
      </c>
      <c r="M12" s="120" t="s">
        <v>162</v>
      </c>
      <c r="N12" s="120" t="s">
        <v>100</v>
      </c>
      <c r="O12" s="120">
        <v>85</v>
      </c>
      <c r="P12" s="120" t="s">
        <v>102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51" x14ac:dyDescent="0.2">
      <c r="A13" s="128">
        <v>8</v>
      </c>
      <c r="B13" s="129" t="s">
        <v>99</v>
      </c>
      <c r="C13" s="120">
        <v>80015876</v>
      </c>
      <c r="D13" s="120" t="s">
        <v>163</v>
      </c>
      <c r="E13" s="120" t="s">
        <v>164</v>
      </c>
      <c r="F13" s="120">
        <v>5516982037300</v>
      </c>
      <c r="G13" s="150" t="s">
        <v>165</v>
      </c>
      <c r="H13" s="120" t="s">
        <v>166</v>
      </c>
      <c r="I13" s="120" t="s">
        <v>167</v>
      </c>
      <c r="J13" s="120" t="s">
        <v>168</v>
      </c>
      <c r="K13" s="120" t="s">
        <v>169</v>
      </c>
      <c r="L13" s="120" t="s">
        <v>100</v>
      </c>
      <c r="M13" s="120" t="s">
        <v>170</v>
      </c>
      <c r="N13" s="120" t="s">
        <v>171</v>
      </c>
      <c r="O13" s="120">
        <v>13</v>
      </c>
      <c r="P13" s="120" t="s">
        <v>172</v>
      </c>
      <c r="Q13" s="125">
        <v>0</v>
      </c>
      <c r="R13" s="125">
        <v>0</v>
      </c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2.75" x14ac:dyDescent="0.2">
      <c r="A14" s="128">
        <v>9</v>
      </c>
      <c r="B14" s="12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2.75" x14ac:dyDescent="0.2">
      <c r="A15" s="128">
        <v>10</v>
      </c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3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9" r:id="rId3"/>
    <hyperlink ref="G10" r:id="rId4"/>
    <hyperlink ref="G11" r:id="rId5"/>
    <hyperlink ref="G12" r:id="rId6"/>
    <hyperlink ref="G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tabSelected="1" topLeftCell="D1" workbookViewId="0">
      <selection activeCell="E7" sqref="E7:E12"/>
    </sheetView>
  </sheetViews>
  <sheetFormatPr baseColWidth="10" defaultRowHeight="15" x14ac:dyDescent="0.25"/>
  <cols>
    <col min="1" max="1" width="8.140625" customWidth="1"/>
    <col min="2" max="2" width="20.85546875" customWidth="1"/>
    <col min="3" max="3" width="14.28515625" customWidth="1"/>
    <col min="4" max="4" width="18.140625" customWidth="1"/>
    <col min="5" max="5" width="23" customWidth="1"/>
    <col min="6" max="6" width="18.7109375" customWidth="1"/>
    <col min="7" max="7" width="18.5703125" customWidth="1"/>
    <col min="8" max="8" width="20.85546875" customWidth="1"/>
    <col min="9" max="9" width="17.42578125" customWidth="1"/>
    <col min="10" max="10" width="17.28515625" customWidth="1"/>
    <col min="11" max="11" width="14.28515625" customWidth="1"/>
    <col min="12" max="12" width="29.5703125" customWidth="1"/>
  </cols>
  <sheetData>
    <row r="1" spans="1:12" ht="28.5" customHeight="1" x14ac:dyDescent="0.25">
      <c r="A1" s="215" t="s">
        <v>178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9.25" customHeight="1" x14ac:dyDescent="0.25">
      <c r="A2" s="216" t="s">
        <v>211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22.5" customHeight="1" thickBot="1" x14ac:dyDescent="0.3">
      <c r="A3" s="174"/>
      <c r="B3" s="174"/>
      <c r="C3" s="174"/>
      <c r="D3" s="174"/>
      <c r="E3" s="174"/>
      <c r="F3" s="174"/>
      <c r="G3" s="174"/>
    </row>
    <row r="4" spans="1:12" s="175" customFormat="1" ht="61.5" customHeight="1" thickBot="1" x14ac:dyDescent="0.3">
      <c r="A4" s="217" t="s">
        <v>206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</row>
    <row r="5" spans="1:12" ht="16.5" thickBot="1" x14ac:dyDescent="0.3">
      <c r="A5" s="220" t="s">
        <v>179</v>
      </c>
      <c r="B5" s="220" t="s">
        <v>180</v>
      </c>
      <c r="C5" s="220" t="s">
        <v>181</v>
      </c>
      <c r="D5" s="220" t="s">
        <v>197</v>
      </c>
      <c r="E5" s="220" t="s">
        <v>182</v>
      </c>
      <c r="F5" s="222" t="s">
        <v>23</v>
      </c>
      <c r="G5" s="224" t="s">
        <v>207</v>
      </c>
      <c r="H5" s="225"/>
      <c r="I5" s="225"/>
      <c r="J5" s="225"/>
      <c r="K5" s="225"/>
      <c r="L5" s="226"/>
    </row>
    <row r="6" spans="1:12" ht="45.75" thickBot="1" x14ac:dyDescent="0.3">
      <c r="A6" s="221"/>
      <c r="B6" s="221"/>
      <c r="C6" s="221"/>
      <c r="D6" s="221"/>
      <c r="E6" s="221"/>
      <c r="F6" s="223"/>
      <c r="G6" s="176" t="s">
        <v>43</v>
      </c>
      <c r="H6" s="176" t="s">
        <v>208</v>
      </c>
      <c r="I6" s="176" t="s">
        <v>68</v>
      </c>
      <c r="J6" s="176" t="s">
        <v>74</v>
      </c>
      <c r="K6" s="177" t="s">
        <v>209</v>
      </c>
      <c r="L6" s="178" t="s">
        <v>6</v>
      </c>
    </row>
    <row r="7" spans="1:12" s="169" customFormat="1" ht="34.5" customHeight="1" x14ac:dyDescent="0.25">
      <c r="A7" s="181">
        <v>1</v>
      </c>
      <c r="B7" s="182" t="s">
        <v>173</v>
      </c>
      <c r="C7" s="206" t="s">
        <v>95</v>
      </c>
      <c r="D7" s="209" t="s">
        <v>183</v>
      </c>
      <c r="E7" s="212" t="s">
        <v>184</v>
      </c>
      <c r="F7" s="183">
        <v>25</v>
      </c>
      <c r="G7" s="183">
        <v>0</v>
      </c>
      <c r="H7" s="184">
        <v>0</v>
      </c>
      <c r="I7" s="184">
        <v>0</v>
      </c>
      <c r="J7" s="184">
        <v>0</v>
      </c>
      <c r="K7" s="185">
        <f>SUM(F7:I7)</f>
        <v>25</v>
      </c>
      <c r="L7" s="186" t="s">
        <v>210</v>
      </c>
    </row>
    <row r="8" spans="1:12" ht="34.5" customHeight="1" x14ac:dyDescent="0.25">
      <c r="A8" s="167">
        <v>2</v>
      </c>
      <c r="B8" s="172" t="s">
        <v>186</v>
      </c>
      <c r="C8" s="207"/>
      <c r="D8" s="210"/>
      <c r="E8" s="213"/>
      <c r="F8" s="168">
        <v>28</v>
      </c>
      <c r="G8" s="168">
        <v>0</v>
      </c>
      <c r="H8" s="168">
        <v>0</v>
      </c>
      <c r="I8" s="168">
        <v>0</v>
      </c>
      <c r="J8" s="168">
        <v>0</v>
      </c>
      <c r="K8" s="180">
        <f t="shared" ref="K8:K12" si="0">SUM(F8:I8)</f>
        <v>28</v>
      </c>
      <c r="L8" s="187" t="s">
        <v>210</v>
      </c>
    </row>
    <row r="9" spans="1:12" ht="34.5" customHeight="1" x14ac:dyDescent="0.25">
      <c r="A9" s="167">
        <v>3</v>
      </c>
      <c r="B9" s="172" t="s">
        <v>176</v>
      </c>
      <c r="C9" s="207"/>
      <c r="D9" s="210"/>
      <c r="E9" s="213"/>
      <c r="F9" s="168">
        <v>20.37</v>
      </c>
      <c r="G9" s="168">
        <v>0</v>
      </c>
      <c r="H9" s="168">
        <v>0</v>
      </c>
      <c r="I9" s="168">
        <v>0</v>
      </c>
      <c r="J9" s="168">
        <v>0</v>
      </c>
      <c r="K9" s="180">
        <f t="shared" si="0"/>
        <v>20.37</v>
      </c>
      <c r="L9" s="187" t="s">
        <v>210</v>
      </c>
    </row>
    <row r="10" spans="1:12" ht="34.5" customHeight="1" x14ac:dyDescent="0.25">
      <c r="A10" s="167">
        <v>4</v>
      </c>
      <c r="B10" s="179" t="s">
        <v>175</v>
      </c>
      <c r="C10" s="207"/>
      <c r="D10" s="210"/>
      <c r="E10" s="213"/>
      <c r="F10" s="168">
        <v>16.27</v>
      </c>
      <c r="G10" s="168">
        <v>0</v>
      </c>
      <c r="H10" s="168">
        <v>0</v>
      </c>
      <c r="I10" s="168">
        <v>0</v>
      </c>
      <c r="J10" s="168">
        <v>0</v>
      </c>
      <c r="K10" s="180">
        <f t="shared" si="0"/>
        <v>16.27</v>
      </c>
      <c r="L10" s="187" t="s">
        <v>210</v>
      </c>
    </row>
    <row r="11" spans="1:12" ht="34.5" customHeight="1" x14ac:dyDescent="0.25">
      <c r="A11" s="167">
        <v>5</v>
      </c>
      <c r="B11" s="179" t="s">
        <v>198</v>
      </c>
      <c r="C11" s="207"/>
      <c r="D11" s="210"/>
      <c r="E11" s="213"/>
      <c r="F11" s="168">
        <v>13.5</v>
      </c>
      <c r="G11" s="168">
        <v>0</v>
      </c>
      <c r="H11" s="168">
        <v>0</v>
      </c>
      <c r="I11" s="168">
        <v>0</v>
      </c>
      <c r="J11" s="168">
        <v>0</v>
      </c>
      <c r="K11" s="180">
        <f t="shared" si="0"/>
        <v>13.5</v>
      </c>
      <c r="L11" s="187" t="s">
        <v>210</v>
      </c>
    </row>
    <row r="12" spans="1:12" ht="34.5" customHeight="1" thickBot="1" x14ac:dyDescent="0.3">
      <c r="A12" s="170">
        <v>6</v>
      </c>
      <c r="B12" s="173" t="s">
        <v>177</v>
      </c>
      <c r="C12" s="208"/>
      <c r="D12" s="211"/>
      <c r="E12" s="214"/>
      <c r="F12" s="171">
        <v>13.79</v>
      </c>
      <c r="G12" s="171">
        <v>0</v>
      </c>
      <c r="H12" s="171">
        <v>0</v>
      </c>
      <c r="I12" s="171">
        <v>0</v>
      </c>
      <c r="J12" s="171">
        <v>0</v>
      </c>
      <c r="K12" s="188">
        <f t="shared" si="0"/>
        <v>13.79</v>
      </c>
      <c r="L12" s="189" t="s">
        <v>210</v>
      </c>
    </row>
    <row r="13" spans="1:12" x14ac:dyDescent="0.25">
      <c r="A13" t="s">
        <v>196</v>
      </c>
    </row>
  </sheetData>
  <sheetProtection password="E53A" sheet="1" objects="1" scenarios="1"/>
  <mergeCells count="13">
    <mergeCell ref="C7:C12"/>
    <mergeCell ref="D7:D12"/>
    <mergeCell ref="E7:E12"/>
    <mergeCell ref="A1:L1"/>
    <mergeCell ref="A2:L2"/>
    <mergeCell ref="A4:L4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2" zoomScaleNormal="100" workbookViewId="0">
      <selection activeCell="D31" sqref="D31:M3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MID(CELL("nombrearchivo",'FORERO LONGAS FREDDY'!E10),FIND("]", CELL("nombrearchivo",'FORERO LONGAS FREDDY'!E10),1)+1,LEN(CELL("nombrearchivo",'FORERO LONGAS FREDDY'!E10))-FIND("]",CELL("nombrearchivo",'FORERO LONGAS FREDDY'!E10),1))</f>
        <v>FORERO LONGAS FREDDY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4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6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173</v>
      </c>
      <c r="B11" s="268"/>
      <c r="C11" s="17">
        <f>O15</f>
        <v>4</v>
      </c>
      <c r="D11" s="18"/>
      <c r="E11" s="231">
        <f>O17</f>
        <v>0</v>
      </c>
      <c r="F11" s="232"/>
      <c r="G11" s="231">
        <f>O19</f>
        <v>0</v>
      </c>
      <c r="H11" s="232"/>
      <c r="I11" s="19">
        <f>O21</f>
        <v>6</v>
      </c>
      <c r="J11" s="19">
        <f>O28</f>
        <v>5</v>
      </c>
      <c r="K11" s="19">
        <f>O33</f>
        <v>0</v>
      </c>
      <c r="L11" s="20">
        <f>O38</f>
        <v>10</v>
      </c>
      <c r="M11" s="21"/>
      <c r="N11" s="21"/>
      <c r="O11" s="22">
        <f>IF( SUM(C11:L11)&lt;=30,SUM(C11:L11),"EXCEDE LOS 30 PUNTOS")</f>
        <v>25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118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9" t="s">
        <v>29</v>
      </c>
      <c r="B19" s="280"/>
      <c r="C19" s="26"/>
      <c r="D19" s="33"/>
      <c r="E19" s="282" t="s">
        <v>100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119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6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3.6" customHeight="1" thickBot="1" x14ac:dyDescent="0.3">
      <c r="A26" s="274" t="s">
        <v>33</v>
      </c>
      <c r="B26" s="275"/>
      <c r="C26" s="26"/>
      <c r="D26" s="276" t="s">
        <v>174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52.15" customHeight="1" thickBot="1" x14ac:dyDescent="0.3">
      <c r="A31" s="274" t="s">
        <v>36</v>
      </c>
      <c r="B31" s="275"/>
      <c r="C31" s="26"/>
      <c r="D31" s="276" t="s">
        <v>100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3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68.6" customHeight="1" thickBot="1" x14ac:dyDescent="0.3">
      <c r="A36" s="279" t="s">
        <v>39</v>
      </c>
      <c r="B36" s="280"/>
      <c r="C36" s="26"/>
      <c r="D36" s="276" t="s">
        <v>187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3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25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90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25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25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1" zoomScaleNormal="100" workbookViewId="0">
      <selection activeCell="E37" sqref="E3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MID(CELL("nombrearchivo",'DIAZ AVILA VICENTE ALFONSO'!E10),FIND("]", CELL("nombrearchivo",'DIAZ AVILA VICENTE ALFONSO'!E10),1)+1,LEN(CELL("nombrearchivo",'DIAZ AVILA VICENTE ALFONSO'!E10))-FIND("]",CELL("nombrearchivo",'DIAZ AVILA VICENTE ALFONSO'!E10),1))</f>
        <v>DIAZ AVILA VICENTE ALFONSO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198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2.5</v>
      </c>
      <c r="K11" s="19">
        <f>O33</f>
        <v>0</v>
      </c>
      <c r="L11" s="20">
        <f>O38</f>
        <v>4</v>
      </c>
      <c r="M11" s="21"/>
      <c r="N11" s="21"/>
      <c r="O11" s="22">
        <f>IF( SUM(C11:L11)&lt;=30,SUM(C11:L11),"EXCEDE LOS 30 PUNTOS")</f>
        <v>13.5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199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35.450000000000003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2.450000000000003" customHeight="1" thickBot="1" x14ac:dyDescent="0.3">
      <c r="A19" s="279" t="s">
        <v>29</v>
      </c>
      <c r="B19" s="280"/>
      <c r="C19" s="26"/>
      <c r="D19" s="165"/>
      <c r="E19" s="282" t="s">
        <v>126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4.150000000000006" customHeight="1" thickBot="1" x14ac:dyDescent="0.3">
      <c r="A26" s="274" t="s">
        <v>33</v>
      </c>
      <c r="B26" s="275"/>
      <c r="C26" s="26"/>
      <c r="D26" s="276" t="s">
        <v>204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f>2.04+0.46</f>
        <v>2.5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2.5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49.15" customHeight="1" thickBot="1" x14ac:dyDescent="0.3">
      <c r="A31" s="274" t="s">
        <v>36</v>
      </c>
      <c r="B31" s="275"/>
      <c r="C31" s="26"/>
      <c r="D31" s="276" t="s">
        <v>100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81.9" customHeight="1" thickBot="1" x14ac:dyDescent="0.3">
      <c r="A36" s="279" t="s">
        <v>39</v>
      </c>
      <c r="B36" s="280"/>
      <c r="C36" s="26"/>
      <c r="D36" s="276" t="s">
        <v>205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4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13.5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13.5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13.5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E20" sqref="E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MID(CELL("nombrearchivo",'DUITAMA CARREÑO LUIS ORLANDO'!E10),FIND("]", CELL("nombrearchivo",'DUITAMA CARREÑO LUIS ORLANDO'!E10),1)+1,LEN(CELL("nombrearchivo",'DUITAMA CARREÑO LUIS ORLANDO'!E10))-FIND("]",CELL("nombrearchivo",'DUITAMA CARREÑO LUIS ORLANDO'!E10),1))</f>
        <v>DUITAMA CARREÑO LUIS ORLANDO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175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3.51</v>
      </c>
      <c r="K11" s="19">
        <f>O33</f>
        <v>0</v>
      </c>
      <c r="L11" s="20">
        <f>O38</f>
        <v>5.76</v>
      </c>
      <c r="M11" s="21"/>
      <c r="N11" s="21"/>
      <c r="O11" s="22">
        <f>IF( SUM(C11:L11)&lt;=30,SUM(C11:L11),"EXCEDE LOS 30 PUNTOS")</f>
        <v>16.27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169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8.15" customHeight="1" thickBot="1" x14ac:dyDescent="0.3">
      <c r="A17" s="279" t="s">
        <v>28</v>
      </c>
      <c r="B17" s="280"/>
      <c r="C17" s="7"/>
      <c r="D17" s="32" t="s">
        <v>100</v>
      </c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6" customHeight="1" thickBot="1" x14ac:dyDescent="0.3">
      <c r="A19" s="279" t="s">
        <v>29</v>
      </c>
      <c r="B19" s="280"/>
      <c r="C19" s="26"/>
      <c r="D19" s="165"/>
      <c r="E19" s="282" t="s">
        <v>170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3.6" customHeight="1" thickBot="1" x14ac:dyDescent="0.3">
      <c r="A26" s="274" t="s">
        <v>33</v>
      </c>
      <c r="B26" s="275"/>
      <c r="C26" s="26"/>
      <c r="D26" s="276" t="s">
        <v>185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3.51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3.51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40.9" customHeight="1" thickBot="1" x14ac:dyDescent="0.3">
      <c r="A31" s="274" t="s">
        <v>36</v>
      </c>
      <c r="B31" s="275"/>
      <c r="C31" s="26"/>
      <c r="D31" s="276" t="s">
        <v>189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214.9" customHeight="1" thickBot="1" x14ac:dyDescent="0.3">
      <c r="A36" s="279" t="s">
        <v>39</v>
      </c>
      <c r="B36" s="280"/>
      <c r="C36" s="26"/>
      <c r="D36" s="276" t="s">
        <v>188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5.76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5.76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16.27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16.27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16.27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O18" sqref="O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MID(CELL("nombrearchivo",'GAMBOA TABARES JEAN ALEXANDER'!E10),FIND("]", CELL("nombrearchivo",'GAMBOA TABARES JEAN ALEXANDER'!E10),1)+1,LEN(CELL("nombrearchivo",'GAMBOA TABARES JEAN ALEXANDER'!E10))-FIND("]",CELL("nombrearchivo",'GAMBOA TABARES JEAN ALEXANDER'!E10),1))</f>
        <v>GAMBOA TABARES JEAN ALEXANDER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186</v>
      </c>
      <c r="B11" s="268"/>
      <c r="C11" s="159">
        <f>O15</f>
        <v>4</v>
      </c>
      <c r="D11" s="160"/>
      <c r="E11" s="231">
        <f>O17</f>
        <v>1</v>
      </c>
      <c r="F11" s="232"/>
      <c r="G11" s="231">
        <f>O19</f>
        <v>3</v>
      </c>
      <c r="H11" s="232"/>
      <c r="I11" s="19">
        <f>O21</f>
        <v>0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134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32.450000000000003" customHeight="1" thickBot="1" x14ac:dyDescent="0.3">
      <c r="A17" s="279" t="s">
        <v>28</v>
      </c>
      <c r="B17" s="280"/>
      <c r="C17" s="7"/>
      <c r="D17" s="32"/>
      <c r="E17" s="281" t="s">
        <v>135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0" customHeight="1" thickBot="1" x14ac:dyDescent="0.3">
      <c r="A19" s="279" t="s">
        <v>29</v>
      </c>
      <c r="B19" s="280"/>
      <c r="C19" s="26"/>
      <c r="D19" s="165"/>
      <c r="E19" s="282" t="s">
        <v>136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5.45" customHeight="1" thickBot="1" x14ac:dyDescent="0.3">
      <c r="A26" s="274" t="s">
        <v>33</v>
      </c>
      <c r="B26" s="275"/>
      <c r="C26" s="26"/>
      <c r="D26" s="276" t="s">
        <v>190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76.900000000000006" customHeight="1" thickBot="1" x14ac:dyDescent="0.3">
      <c r="A31" s="274" t="s">
        <v>36</v>
      </c>
      <c r="B31" s="275"/>
      <c r="C31" s="26"/>
      <c r="D31" s="276" t="s">
        <v>191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82.45" customHeight="1" thickBot="1" x14ac:dyDescent="0.3">
      <c r="A36" s="279" t="s">
        <v>39</v>
      </c>
      <c r="B36" s="280"/>
      <c r="C36" s="26"/>
      <c r="D36" s="276" t="s">
        <v>192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10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28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28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28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1" zoomScaleNormal="100" workbookViewId="0">
      <selection activeCell="E20" sqref="E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MID(CELL("nombrearchivo",'SILVA AGUILAR BERNARDO'!E10),FIND("]", CELL("nombrearchivo",'SILVA AGUILAR BERNARDO'!E10),1)+1,LEN(CELL("nombrearchivo",'SILVA AGUILAR BERNARDO'!E10))-FIND("]",CELL("nombrearchivo",'SILVA AGUILAR BERNARDO'!E10),1))</f>
        <v>SILVA AGUILAR BERNARDO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176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4.75</v>
      </c>
      <c r="K11" s="19">
        <f>O33</f>
        <v>0.62</v>
      </c>
      <c r="L11" s="20">
        <f>O38</f>
        <v>8</v>
      </c>
      <c r="M11" s="21"/>
      <c r="N11" s="21"/>
      <c r="O11" s="22">
        <f>IF( SUM(C11:L11)&lt;=30,SUM(C11:L11),"EXCEDE LOS 30 PUNTOS")</f>
        <v>20.369999999999997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152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8.9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1.9" customHeight="1" thickBot="1" x14ac:dyDescent="0.3">
      <c r="A19" s="279" t="s">
        <v>29</v>
      </c>
      <c r="B19" s="280"/>
      <c r="C19" s="26"/>
      <c r="D19" s="165"/>
      <c r="E19" s="282" t="s">
        <v>153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84" customHeight="1" thickBot="1" x14ac:dyDescent="0.3">
      <c r="A26" s="274" t="s">
        <v>33</v>
      </c>
      <c r="B26" s="275"/>
      <c r="C26" s="26"/>
      <c r="D26" s="276" t="s">
        <v>193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f>1.68+1.5+0.36+0.39+0.49+0.33</f>
        <v>4.75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4.75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44.45" customHeight="1" thickBot="1" x14ac:dyDescent="0.3">
      <c r="A31" s="274" t="s">
        <v>36</v>
      </c>
      <c r="B31" s="275"/>
      <c r="C31" s="26"/>
      <c r="D31" s="276" t="s">
        <v>194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0.62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0.62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12.15" customHeight="1" thickBot="1" x14ac:dyDescent="0.3">
      <c r="A36" s="279" t="s">
        <v>39</v>
      </c>
      <c r="B36" s="280"/>
      <c r="C36" s="26"/>
      <c r="D36" s="276" t="s">
        <v>195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8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8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20.369999999999997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20.369999999999997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20.369999999999997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35" zoomScaleNormal="100" workbookViewId="0">
      <selection activeCell="A40" sqref="A4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MID(CELL("nombrearchivo",'SOLARTE CABRERA VICTOR MANUEL'!E10),FIND("]", CELL("nombrearchivo",'SOLARTE CABRERA VICTOR MANUEL'!E10),1)+1,LEN(CELL("nombrearchivo",'SOLARTE CABRERA VICTOR MANUEL'!E10))-FIND("]",CELL("nombrearchivo",'SOLARTE CABRERA VICTOR MANUEL'!E10),1))</f>
        <v>SOLARTE CABRERA VICTOR MANUEL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177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2.59</v>
      </c>
      <c r="K11" s="19">
        <f>O33</f>
        <v>1.7</v>
      </c>
      <c r="L11" s="20">
        <f>O38</f>
        <v>2.5</v>
      </c>
      <c r="M11" s="21"/>
      <c r="N11" s="21"/>
      <c r="O11" s="22">
        <f>IF( SUM(C11:L11)&lt;=30,SUM(C11:L11),"EXCEDE LOS 30 PUNTOS")</f>
        <v>13.79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161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33.6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9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27.6" customHeight="1" thickBot="1" x14ac:dyDescent="0.3">
      <c r="A19" s="279" t="s">
        <v>29</v>
      </c>
      <c r="B19" s="280"/>
      <c r="C19" s="26"/>
      <c r="D19" s="165"/>
      <c r="E19" s="282" t="s">
        <v>200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9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9" ht="11.45" customHeight="1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9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9" ht="11.45" customHeight="1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9" ht="74.45" customHeight="1" thickBot="1" x14ac:dyDescent="0.3">
      <c r="A26" s="274" t="s">
        <v>33</v>
      </c>
      <c r="B26" s="275"/>
      <c r="C26" s="26"/>
      <c r="D26" s="276" t="s">
        <v>201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2.59</v>
      </c>
      <c r="Q26" s="41"/>
      <c r="R26" s="41"/>
    </row>
    <row r="27" spans="1:19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9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2.59</v>
      </c>
      <c r="Q28" s="41"/>
      <c r="R28" s="41"/>
      <c r="S28" s="6">
        <f>40+40+7+40</f>
        <v>127</v>
      </c>
    </row>
    <row r="29" spans="1:19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9" ht="67.150000000000006" customHeight="1" thickBot="1" x14ac:dyDescent="0.3">
      <c r="A31" s="274" t="s">
        <v>36</v>
      </c>
      <c r="B31" s="275"/>
      <c r="C31" s="26"/>
      <c r="D31" s="276" t="s">
        <v>202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1.7</v>
      </c>
    </row>
    <row r="32" spans="1:19" ht="11.45" customHeight="1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1.7</v>
      </c>
    </row>
    <row r="34" spans="1:15" ht="10.9" customHeight="1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215.45" customHeight="1" thickBot="1" x14ac:dyDescent="0.3">
      <c r="A36" s="279" t="s">
        <v>39</v>
      </c>
      <c r="B36" s="280"/>
      <c r="C36" s="26"/>
      <c r="D36" s="276" t="s">
        <v>203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2.5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2.5</v>
      </c>
    </row>
    <row r="39" spans="1:15" ht="6.6" customHeight="1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8.4499999999999993" customHeight="1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13.79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13.79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13.79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RESULTADOS</vt:lpstr>
      <vt:lpstr>FORERO LONGAS FREDDY</vt:lpstr>
      <vt:lpstr>DIAZ AVILA VICENTE ALFONSO</vt:lpstr>
      <vt:lpstr>DUITAMA CARREÑO LUIS ORLANDO</vt:lpstr>
      <vt:lpstr>GAMBOA TABARES JEAN ALEXANDER</vt:lpstr>
      <vt:lpstr>SILVA AGUILAR BERNARDO</vt:lpstr>
      <vt:lpstr>SOLARTE CABRERA VICTOR MANUEL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2015-04-10T20:39:31Z</cp:lastPrinted>
  <dcterms:created xsi:type="dcterms:W3CDTF">2014-02-18T13:10:52Z</dcterms:created>
  <dcterms:modified xsi:type="dcterms:W3CDTF">2015-06-06T02:35:02Z</dcterms:modified>
</cp:coreProperties>
</file>