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S\"/>
    </mc:Choice>
  </mc:AlternateContent>
  <workbookProtection workbookAlgorithmName="SHA-512" workbookHashValue="Zq/NZfqU63GdktWogmX+GKJ14VkY4xDPDBuYuSIScMFl9S2ZZYpRA4lVarBi6F8H3X2EpaSInrOVHV2n5FDhzw==" workbookSaltValue="Yz73OxVhphHRKbB+s1KXuw==" workbookSpinCount="100000" lockStructure="1"/>
  <bookViews>
    <workbookView xWindow="0" yWindow="0" windowWidth="28800" windowHeight="13725" tabRatio="500" firstSheet="2" activeTab="2"/>
  </bookViews>
  <sheets>
    <sheet name="GENERAL" sheetId="1" state="hidden" r:id="rId1"/>
    <sheet name="1" sheetId="20" state="hidden" r:id="rId2"/>
    <sheet name="EVALUACIÓN DEL PERFIL" sheetId="28" r:id="rId3"/>
    <sheet name="4" sheetId="2" state="hidden" r:id="rId4"/>
    <sheet name="2" sheetId="18" state="hidden" r:id="rId5"/>
    <sheet name="3" sheetId="19" state="hidden" r:id="rId6"/>
    <sheet name="5" sheetId="21" state="hidden" r:id="rId7"/>
    <sheet name="6" sheetId="22" state="hidden" r:id="rId8"/>
    <sheet name="7" sheetId="23" state="hidden" r:id="rId9"/>
    <sheet name="8" sheetId="24" state="hidden" r:id="rId10"/>
    <sheet name="9" sheetId="25" state="hidden" r:id="rId11"/>
    <sheet name="10" sheetId="26" state="hidden" r:id="rId12"/>
  </sheets>
  <externalReferences>
    <externalReference r:id="rId13"/>
  </externalReference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8" l="1"/>
  <c r="H6" i="28"/>
  <c r="G6" i="28"/>
  <c r="F6" i="28"/>
  <c r="J6" i="28" s="1"/>
  <c r="P2" i="20" l="1"/>
  <c r="N32" i="20" l="1"/>
  <c r="N27" i="20"/>
  <c r="N22" i="20"/>
  <c r="N96" i="26" l="1"/>
  <c r="N88" i="26"/>
  <c r="I79" i="26"/>
  <c r="N78" i="26"/>
  <c r="N77" i="26"/>
  <c r="N76" i="26"/>
  <c r="N80" i="26" s="1"/>
  <c r="N95" i="26" s="1"/>
  <c r="K72" i="26"/>
  <c r="J72" i="26"/>
  <c r="I72" i="26"/>
  <c r="N71" i="26"/>
  <c r="N70" i="26"/>
  <c r="N69" i="26"/>
  <c r="K65" i="26"/>
  <c r="J65" i="26"/>
  <c r="I65" i="26"/>
  <c r="N64" i="26"/>
  <c r="N63" i="26"/>
  <c r="N62" i="26"/>
  <c r="N61" i="26"/>
  <c r="N60" i="26"/>
  <c r="N59" i="26"/>
  <c r="N58" i="26"/>
  <c r="N37" i="26"/>
  <c r="N32" i="26"/>
  <c r="N27" i="26"/>
  <c r="H10" i="26" s="1"/>
  <c r="N22" i="26"/>
  <c r="J10" i="26"/>
  <c r="I10" i="26"/>
  <c r="G10" i="26"/>
  <c r="F10" i="26"/>
  <c r="E10" i="26"/>
  <c r="C10" i="26"/>
  <c r="E5" i="26"/>
  <c r="E4" i="26"/>
  <c r="P2" i="26"/>
  <c r="N96" i="25"/>
  <c r="N88" i="25"/>
  <c r="I79" i="25"/>
  <c r="N78" i="25"/>
  <c r="N77" i="25"/>
  <c r="N76" i="25"/>
  <c r="K72" i="25"/>
  <c r="J72" i="25"/>
  <c r="I72" i="25"/>
  <c r="N71" i="25"/>
  <c r="N70" i="25"/>
  <c r="N72" i="25" s="1"/>
  <c r="N73" i="25" s="1"/>
  <c r="N94" i="25" s="1"/>
  <c r="N69" i="25"/>
  <c r="K65" i="25"/>
  <c r="J65" i="25"/>
  <c r="I65" i="25"/>
  <c r="N64" i="25"/>
  <c r="N63" i="25"/>
  <c r="N62" i="25"/>
  <c r="N61" i="25"/>
  <c r="N60" i="25"/>
  <c r="N59" i="25"/>
  <c r="N58" i="25"/>
  <c r="N37" i="25"/>
  <c r="N32" i="25"/>
  <c r="I10" i="25" s="1"/>
  <c r="N27" i="25"/>
  <c r="H10" i="25" s="1"/>
  <c r="N22" i="25"/>
  <c r="J10" i="25"/>
  <c r="G10" i="25"/>
  <c r="F10" i="25"/>
  <c r="E10" i="25"/>
  <c r="C10" i="25"/>
  <c r="E5" i="25"/>
  <c r="E4" i="25"/>
  <c r="P2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N32" i="24"/>
  <c r="N27" i="24"/>
  <c r="H10" i="24" s="1"/>
  <c r="N22" i="24"/>
  <c r="J10" i="24"/>
  <c r="I10" i="24"/>
  <c r="G10" i="24"/>
  <c r="F10" i="24"/>
  <c r="E10" i="24"/>
  <c r="C10" i="24"/>
  <c r="E5" i="24"/>
  <c r="E4" i="24"/>
  <c r="P2" i="24"/>
  <c r="N96" i="23"/>
  <c r="N88" i="23"/>
  <c r="I79" i="23"/>
  <c r="N78" i="23"/>
  <c r="N77" i="23"/>
  <c r="N76" i="23"/>
  <c r="K72" i="23"/>
  <c r="J72" i="23"/>
  <c r="I72" i="23"/>
  <c r="N71" i="23"/>
  <c r="N70" i="23"/>
  <c r="N69" i="23"/>
  <c r="N72" i="23" s="1"/>
  <c r="N73" i="23" s="1"/>
  <c r="N94" i="23" s="1"/>
  <c r="K65" i="23"/>
  <c r="J65" i="23"/>
  <c r="I65" i="23"/>
  <c r="N64" i="23"/>
  <c r="N63" i="23"/>
  <c r="N62" i="23"/>
  <c r="N61" i="23"/>
  <c r="N60" i="23"/>
  <c r="N59" i="23"/>
  <c r="N58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P2" i="23"/>
  <c r="N96" i="22"/>
  <c r="N88" i="22"/>
  <c r="I79" i="22"/>
  <c r="N78" i="22"/>
  <c r="N77" i="22"/>
  <c r="N76" i="22"/>
  <c r="K72" i="22"/>
  <c r="J72" i="22"/>
  <c r="I72" i="22"/>
  <c r="N71" i="22"/>
  <c r="N70" i="22"/>
  <c r="N69" i="22"/>
  <c r="N72" i="22" s="1"/>
  <c r="N73" i="22" s="1"/>
  <c r="N94" i="22" s="1"/>
  <c r="K65" i="22"/>
  <c r="J65" i="22"/>
  <c r="I65" i="22"/>
  <c r="N64" i="22"/>
  <c r="N63" i="22"/>
  <c r="N62" i="22"/>
  <c r="N61" i="22"/>
  <c r="N60" i="22"/>
  <c r="N59" i="22"/>
  <c r="N58" i="22"/>
  <c r="N37" i="22"/>
  <c r="N32" i="22"/>
  <c r="N27" i="22"/>
  <c r="H10" i="22" s="1"/>
  <c r="N22" i="22"/>
  <c r="J10" i="22"/>
  <c r="I10" i="22"/>
  <c r="G10" i="22"/>
  <c r="F10" i="22"/>
  <c r="E10" i="22"/>
  <c r="C10" i="22"/>
  <c r="E5" i="22"/>
  <c r="E4" i="22"/>
  <c r="P2" i="22"/>
  <c r="D14" i="26"/>
  <c r="D14" i="22"/>
  <c r="D14" i="24"/>
  <c r="D14" i="25"/>
  <c r="D14" i="23"/>
  <c r="N40" i="22" l="1"/>
  <c r="N92" i="22" s="1"/>
  <c r="N65" i="22"/>
  <c r="N66" i="22" s="1"/>
  <c r="N93" i="22" s="1"/>
  <c r="N80" i="22"/>
  <c r="N95" i="22" s="1"/>
  <c r="N10" i="26"/>
  <c r="N72" i="26"/>
  <c r="N73" i="26" s="1"/>
  <c r="N94" i="26" s="1"/>
  <c r="N10" i="24"/>
  <c r="N40" i="25"/>
  <c r="N92" i="25" s="1"/>
  <c r="N80" i="25"/>
  <c r="N95" i="25" s="1"/>
  <c r="N40" i="26"/>
  <c r="N92" i="26" s="1"/>
  <c r="N97" i="26" s="1"/>
  <c r="N65" i="26"/>
  <c r="N66" i="26" s="1"/>
  <c r="N93" i="26" s="1"/>
  <c r="N40" i="23"/>
  <c r="N92" i="23" s="1"/>
  <c r="N97" i="23" s="1"/>
  <c r="N65" i="23"/>
  <c r="N66" i="23" s="1"/>
  <c r="N93" i="23" s="1"/>
  <c r="N80" i="23"/>
  <c r="N95" i="23" s="1"/>
  <c r="N40" i="24"/>
  <c r="N92" i="24" s="1"/>
  <c r="N65" i="24"/>
  <c r="N66" i="24" s="1"/>
  <c r="N93" i="24" s="1"/>
  <c r="N97" i="24" s="1"/>
  <c r="N80" i="24"/>
  <c r="N95" i="24" s="1"/>
  <c r="N10" i="25"/>
  <c r="N65" i="25"/>
  <c r="N66" i="25" s="1"/>
  <c r="N93" i="25" s="1"/>
  <c r="N97" i="25"/>
  <c r="N10" i="23"/>
  <c r="N10" i="22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I10" i="20"/>
  <c r="H10" i="20"/>
  <c r="G10" i="20"/>
  <c r="F10" i="20"/>
  <c r="E10" i="20"/>
  <c r="C10" i="20"/>
  <c r="E5" i="20"/>
  <c r="E4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H10" i="19" s="1"/>
  <c r="N22" i="19"/>
  <c r="J10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A10" i="26"/>
  <c r="D14" i="19"/>
  <c r="E16" i="18"/>
  <c r="E18" i="25"/>
  <c r="A10" i="23"/>
  <c r="E18" i="22"/>
  <c r="D20" i="24"/>
  <c r="E18" i="23"/>
  <c r="D20" i="22"/>
  <c r="A10" i="24"/>
  <c r="D20" i="26"/>
  <c r="E18" i="26"/>
  <c r="E16" i="24"/>
  <c r="E16" i="25"/>
  <c r="E18" i="24"/>
  <c r="D20" i="25"/>
  <c r="E16" i="23"/>
  <c r="E16" i="26"/>
  <c r="E16" i="22"/>
  <c r="A10" i="25"/>
  <c r="D20" i="23"/>
  <c r="A10" i="22"/>
  <c r="D20" i="2"/>
  <c r="E16" i="21"/>
  <c r="N40" i="18" l="1"/>
  <c r="N92" i="18" s="1"/>
  <c r="N40" i="19"/>
  <c r="N92" i="19" s="1"/>
  <c r="N65" i="19"/>
  <c r="N66" i="19" s="1"/>
  <c r="N93" i="19" s="1"/>
  <c r="N40" i="20"/>
  <c r="N92" i="20" s="1"/>
  <c r="N40" i="21"/>
  <c r="N92" i="21" s="1"/>
  <c r="N10" i="19"/>
  <c r="N65" i="20"/>
  <c r="N66" i="20" s="1"/>
  <c r="N93" i="20" s="1"/>
  <c r="N65" i="21"/>
  <c r="N66" i="21" s="1"/>
  <c r="N93" i="21" s="1"/>
  <c r="N65" i="18"/>
  <c r="N66" i="18" s="1"/>
  <c r="N93" i="18" s="1"/>
  <c r="N97" i="22"/>
  <c r="N10" i="20"/>
  <c r="N40" i="2"/>
  <c r="N10" i="21"/>
  <c r="I10" i="21"/>
  <c r="N97" i="18"/>
  <c r="H10" i="18"/>
  <c r="N10" i="18" s="1"/>
  <c r="Z2" i="1"/>
  <c r="D20" i="20"/>
  <c r="A10" i="19"/>
  <c r="D20" i="19"/>
  <c r="E18" i="19"/>
  <c r="D14" i="2"/>
  <c r="A10" i="20"/>
  <c r="E18" i="2"/>
  <c r="A10" i="2"/>
  <c r="D14" i="18"/>
  <c r="A10" i="21"/>
  <c r="E18" i="21"/>
  <c r="D20" i="18"/>
  <c r="D14" i="21"/>
  <c r="E16" i="2"/>
  <c r="D20" i="21"/>
  <c r="A10" i="18"/>
  <c r="E18" i="20"/>
  <c r="E16" i="20"/>
  <c r="E18" i="18"/>
  <c r="E16" i="19"/>
  <c r="N97" i="20" l="1"/>
  <c r="N97" i="19"/>
  <c r="E3" i="23"/>
  <c r="E3" i="22"/>
  <c r="E3" i="25"/>
  <c r="E3" i="24"/>
  <c r="E3" i="26"/>
  <c r="N97" i="21"/>
  <c r="E3" i="19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<sst xmlns="http://schemas.openxmlformats.org/spreadsheetml/2006/main" count="1085" uniqueCount="159">
  <si>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</si>
  <si>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</si>
  <si>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</si>
  <si>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</si>
  <si>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</si>
  <si>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</si>
  <si>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</si>
  <si>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</si>
  <si>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</si>
  <si>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</si>
  <si>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</si>
  <si>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</si>
  <si>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</si>
  <si>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</si>
  <si>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</si>
  <si>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</si>
  <si>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</si>
  <si>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</si>
  <si>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</si>
  <si>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</si>
  <si>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</si>
  <si>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</si>
  <si>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</si>
  <si>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</si>
  <si>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</si>
  <si>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</si>
  <si>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</si>
  <si>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</si>
  <si>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</si>
  <si>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</si>
  <si>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</si>
  <si>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</si>
  <si>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</si>
  <si>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</si>
  <si>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</si>
  <si>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</si>
  <si>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</si>
  <si>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</si>
  <si>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</si>
  <si>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</si>
  <si>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</si>
  <si>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</si>
  <si>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</si>
  <si>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</si>
  <si>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</si>
  <si>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</si>
  <si>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</si>
  <si>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</si>
  <si>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</si>
  <si>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</si>
  <si>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</si>
  <si>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</si>
  <si>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</si>
  <si>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</si>
  <si>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</si>
  <si>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</si>
  <si>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</si>
  <si>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</si>
  <si>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</si>
  <si>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</si>
  <si>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</si>
  <si>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</si>
  <si>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</si>
  <si>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</si>
  <si>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</si>
  <si>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</si>
  <si>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</si>
  <si>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</si>
  <si>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</si>
  <si>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</si>
  <si>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</si>
  <si>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</si>
  <si>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</si>
  <si>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</si>
  <si>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</si>
  <si>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</si>
  <si>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</si>
  <si>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</si>
  <si>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</si>
  <si>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</si>
  <si>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</si>
  <si>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</si>
  <si>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</si>
  <si>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</si>
  <si>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</si>
  <si>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</si>
  <si>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</si>
  <si>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</si>
  <si>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</si>
  <si>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</si>
  <si>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</si>
  <si>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</si>
  <si>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</si>
  <si>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</si>
  <si>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</si>
  <si>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</si>
  <si>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</si>
  <si>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</si>
  <si>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</si>
  <si>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</si>
  <si>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CS-O-08-3</t>
  </si>
  <si>
    <t>DIAZ CUELLO</t>
  </si>
  <si>
    <t>LIDILIA ISABEL</t>
  </si>
  <si>
    <t>lidiliadiazcuelloyahoo.com.co</t>
  </si>
  <si>
    <t>URBANIZACION LA ESPERANZA MANZANA C CASA 28</t>
  </si>
  <si>
    <t>ENFERMERA/UNIVERSIDAD POPULAR DEL CESAR/2000</t>
  </si>
  <si>
    <t>ESPECIALISTA EN SALUD OCUPACIONAL/UNIVERSIDAD DEL NORTE/2006/ESPECIALISTA EN AUDITURIA Y GARANTIA DE LA CALIDAD EN SERVICIOS DE SALUD/2013</t>
  </si>
  <si>
    <t>MOLINA SANCHEZ</t>
  </si>
  <si>
    <t>MARIA YANETH</t>
  </si>
  <si>
    <t>Mayamosa_62@hotmail.com</t>
  </si>
  <si>
    <t>CARREAR 8 NO 5-05</t>
  </si>
  <si>
    <t>NEIVA</t>
  </si>
  <si>
    <t>ENFERMERIA/UNIVERSIDAD SURCOLOMBIANA/1985</t>
  </si>
  <si>
    <t>ESPECIALISTA EN ADMINISTRACION HOSPITALARIA/ESCUELA DE ADMINISTRACION DE NEGOCIOS EAN/2001</t>
  </si>
  <si>
    <t>AROZA MURILLO</t>
  </si>
  <si>
    <t>SONIA</t>
  </si>
  <si>
    <t>soniaaraoz17@hotmail.com</t>
  </si>
  <si>
    <t>CARRERA 4B NO. 43-135 EDIFICIO EL PALMAR DE VILLA ARKADIA APTO 204B FRENTE A LA FISCALIA</t>
  </si>
  <si>
    <t>ENFERMERO/UNIVERSIDAD DEL TOLIMA/2001</t>
  </si>
  <si>
    <t>ESPECIALISTA EN AUDITORIA Y GARANTIA DE LA CALIDAD EN SALUD /UNIVERSIDAD EAN/2013</t>
  </si>
  <si>
    <t>LOMBO CAICEDO</t>
  </si>
  <si>
    <t>JADITH CRISTINA</t>
  </si>
  <si>
    <t>cristina.lomboz@gmail.com</t>
  </si>
  <si>
    <t>CARRERA 8 NO 60-55 APTO 203 PRADOS DEL NORTE</t>
  </si>
  <si>
    <t>ENFERMERA/UNIVERSIDAD NACIONAL DE COLOMBIA/2002</t>
  </si>
  <si>
    <t>ESPECIALISTA EN ADMINISTRACION DE EMPRESAS/UNIVERSIDAD DEL TOLIMA/2008/ESPECIALIZACION EN PEDAGOGIA 2 SEMESTRE SE ENCUENTRA CURSANDO ACTUALMENTE</t>
  </si>
  <si>
    <t>MAGISTER EN ENFERMERIA CON ENFASIS EN GERENCIA EN SALUD Y ENFERMERIA/UNIVERSIDAD NACIONAL DE COLOMBIA/2013</t>
  </si>
  <si>
    <t>PIZA FERNANDEZ</t>
  </si>
  <si>
    <t>PATRICIA</t>
  </si>
  <si>
    <t>patriciapizaf@yahoo.es</t>
  </si>
  <si>
    <t>MANZANA 5 CASA 10 ETAPA IV B/ JORDAN</t>
  </si>
  <si>
    <t>ENFERMERA/UNIVERSIDAD DEL NORTE/1985</t>
  </si>
  <si>
    <t>ESPECIALISTA EN ADMINISTRACION HOSPITALARIA/ESCUELA DE ADMINISTRACION DE NEGOCIOS EAN/1995/ESPECIALISTA EN INSTITUCIONES JURICO POLITICAS Y DERECHO PUBLICO/UNIVERSIDAD NACIONAL DE COLOMBIA/2000</t>
  </si>
  <si>
    <t>NO CUMPLE PERFIL. NO ACREDITA POSGRADO NI EXPERIENCIA EN EL AREA SOLICITADA POR EL PERFIL.</t>
  </si>
  <si>
    <t>NO CUMPLE PERFIL. NO SE ESPECIFICA TIEMPO DE DEDICACION  DIARIA EN LAS CONSTANCIAS PRESNTANDAS, POR LO QUE NO ES POSIBLE ASIGNAR PUNTOS.</t>
  </si>
  <si>
    <t>NO CUMPLE PERFIL. NO ACREDITA POSGRADO NI EXPERIENCIA EN EL AREA PROFESIONAL SOLICITADA EN EL PERFIL.</t>
  </si>
  <si>
    <t>ENFERMERABASICA CLINICA / UNIDAD RENAL DEL TOLIMA SAS /6 AÑOS = 5 PUNTOS.  -  EXCEDE PUNTAJE MAXIMO PERMITIDO POR EXPERIENCIA PROFESIONAL.</t>
  </si>
  <si>
    <t>CATEDRATICA / UNIVERSIDAD DEL TOLIMA /2,5 AÑOS = 2,5 PUNTOS.</t>
  </si>
  <si>
    <t>ARTICULO REVISTA "ACTA MEDICA COLOMBIANA" / INDEXADA A2  / 2013 / 4 AUTORES / 2 PUNTOS.  -  ARTICULO REVISTA "ENFERMERIA GLOBAL" / INDEXADA A2  / 2013 / 2 AUTORES / 4 PUNTOS.  -  ARTICULO REVISTA "SALUD HISTORIA Y SANIDAD" / NO INDEXADA   / 2013 / 1 AUTOR / 0,5 PUNTOS.  -  ARTICULO REVISTA "SALUD HISTORIA Y SANIDAD" / NO INDEXADA   / 2013 / 1 AUTOR / 0,5 PUNTOS.  -  LAS PONENCIAS ANEXADAS NO FUERON PRESENTADAS COMO SE SOLICITO EN LOS TERMINOS DE REFERENCIA POR LO QUE NO ES POSIBLE ASIGNAR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</si>
  <si>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</si>
  <si>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</si>
  <si>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</si>
  <si>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</si>
  <si>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</si>
  <si>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</si>
  <si>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LOMBO CAICEDO JADITH CRISTINA</t>
  </si>
  <si>
    <t>PROFESIONAL DE ENFERMERÍA, CON TÍTULO DE POSGRADO EN ADMINISTRACIÓN HOSPITALARIA O EN ADMINISTRACIÓN DE SERVICIOS DE SALUD, CON EXPERIENCIA PROFESIONAL DE TRES AÑOS.</t>
  </si>
  <si>
    <t>SU HOJA DE VIDA LLEGÓ EXTEMPORÁNEA NO ES SUSCEPTIBLE DE REVISIÓN DEL PERFIL - NO CUMPLE PERFIL. NO ACREDITA LA EXPERIENCIA PROFESIONAL SOLICITADA EN EL PERFIL.</t>
  </si>
  <si>
    <t>2</t>
  </si>
  <si>
    <t>3</t>
  </si>
  <si>
    <t>4</t>
  </si>
  <si>
    <t>1</t>
  </si>
  <si>
    <t>5</t>
  </si>
  <si>
    <t>PRUEBA DE CONOCIMIENTOS</t>
  </si>
  <si>
    <t xml:space="preserve">TOTAL </t>
  </si>
  <si>
    <t>PRESENTACIÓN ORAL/ EVALUACION JURADOS AREA (HASTA 15 PUNTOS)</t>
  </si>
  <si>
    <r>
      <t xml:space="preserve">NO GANADOR
</t>
    </r>
    <r>
      <rPr>
        <sz val="11"/>
        <rFont val="Arial"/>
        <family val="2"/>
      </rPr>
      <t xml:space="preserve">NO PRESENTÓ PRUEBAS DE CONOCIMIENTOS </t>
    </r>
  </si>
  <si>
    <t>CONVOCATORIA DECLARADA DESIERTA. EL ÚNICO ASPIRANTE PRESELECCIONADO NO PRESENTÓ PRUEBAS DE CONOCIMIENTOS.</t>
  </si>
  <si>
    <t>RESULTADOS DEFINITIVOS DE LAS PRUEBAS DE CONOCIMIENTOS, DEL CÓDIGO DE CONCURSO CS-O-08-3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</si>
</sst>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7" fillId="0" borderId="46" xfId="4" applyFont="1" applyBorder="1" applyAlignment="1">
      <alignment horizontal="center" vertical="center" wrapText="1"/>
    </xf>
    <xf numFmtId="2" fontId="28" fillId="0" borderId="46" xfId="4" applyNumberFormat="1" applyFont="1" applyBorder="1" applyAlignment="1">
      <alignment horizontal="center" vertical="center" wrapText="1"/>
    </xf>
    <xf numFmtId="0" fontId="9" fillId="7" borderId="1" xfId="4" applyFont="1" applyFill="1" applyBorder="1" applyAlignment="1" applyProtection="1">
      <alignment horizontal="center" vertical="center" wrapText="1"/>
    </xf>
    <xf numFmtId="2" fontId="13" fillId="0" borderId="91" xfId="4" applyNumberFormat="1" applyFont="1" applyBorder="1" applyAlignment="1">
      <alignment horizontal="center" vertical="center" wrapText="1"/>
    </xf>
    <xf numFmtId="4" fontId="13" fillId="0" borderId="91" xfId="1" applyNumberFormat="1" applyFont="1" applyFill="1" applyBorder="1" applyAlignment="1" applyProtection="1">
      <alignment horizontal="center" vertical="center"/>
    </xf>
    <xf numFmtId="2" fontId="13" fillId="0" borderId="92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2" fontId="31" fillId="7" borderId="1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57151</xdr:rowOff>
    </xdr:from>
    <xdr:to>
      <xdr:col>2</xdr:col>
      <xdr:colOff>971550</xdr:colOff>
      <xdr:row>1</xdr:row>
      <xdr:rowOff>209550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1"/>
          <a:ext cx="22479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-O-0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RESULTADOS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niaaraoz17@hotmail.com" TargetMode="External"/><Relationship Id="rId2" Type="http://schemas.openxmlformats.org/officeDocument/2006/relationships/hyperlink" Target="mailto:Mayamosa_62@hotmail.com" TargetMode="External"/><Relationship Id="rId1" Type="http://schemas.openxmlformats.org/officeDocument/2006/relationships/hyperlink" Target="mailto:emlarah@ut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atriciapizaf@yahoo.es" TargetMode="External"/><Relationship Id="rId4" Type="http://schemas.openxmlformats.org/officeDocument/2006/relationships/hyperlink" Target="mailto:cristina.lomboz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B9" sqref="B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1" t="s">
        <v>99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Z1" s="121">
        <f>COUNTA(C:C)-1</f>
        <v>5</v>
      </c>
    </row>
    <row r="2" spans="1:26" ht="17.25" thickBot="1" x14ac:dyDescent="0.35">
      <c r="A2" s="191" t="s">
        <v>100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98" t="s">
        <v>93</v>
      </c>
      <c r="B3" s="195" t="s">
        <v>91</v>
      </c>
      <c r="C3" s="195" t="s">
        <v>92</v>
      </c>
      <c r="D3" s="195" t="s">
        <v>89</v>
      </c>
      <c r="E3" s="195" t="s">
        <v>90</v>
      </c>
      <c r="F3" s="195" t="s">
        <v>0</v>
      </c>
      <c r="G3" s="195" t="s">
        <v>1</v>
      </c>
      <c r="H3" s="195" t="s">
        <v>2</v>
      </c>
      <c r="I3" s="188" t="s">
        <v>3</v>
      </c>
      <c r="J3" s="201" t="s">
        <v>4</v>
      </c>
      <c r="K3" s="202"/>
      <c r="L3" s="202"/>
      <c r="M3" s="203"/>
      <c r="N3" s="195" t="s">
        <v>5</v>
      </c>
      <c r="O3" s="195" t="s">
        <v>88</v>
      </c>
      <c r="P3" s="195" t="s">
        <v>6</v>
      </c>
      <c r="Q3" s="193" t="s">
        <v>16</v>
      </c>
      <c r="R3" s="193" t="s">
        <v>17</v>
      </c>
      <c r="S3" s="193" t="s">
        <v>18</v>
      </c>
      <c r="T3" s="193" t="s">
        <v>19</v>
      </c>
      <c r="U3" s="193" t="s">
        <v>20</v>
      </c>
      <c r="V3" s="193" t="s">
        <v>21</v>
      </c>
      <c r="W3" s="193" t="s">
        <v>22</v>
      </c>
      <c r="X3" s="188" t="s">
        <v>97</v>
      </c>
    </row>
    <row r="4" spans="1:26" s="1" customFormat="1" ht="15.75" customHeight="1" thickBot="1" x14ac:dyDescent="0.25">
      <c r="A4" s="199"/>
      <c r="B4" s="196"/>
      <c r="C4" s="196"/>
      <c r="D4" s="196"/>
      <c r="E4" s="196"/>
      <c r="F4" s="196"/>
      <c r="G4" s="196"/>
      <c r="H4" s="196"/>
      <c r="I4" s="189"/>
      <c r="J4" s="188" t="s">
        <v>7</v>
      </c>
      <c r="K4" s="123"/>
      <c r="L4" s="123" t="s">
        <v>8</v>
      </c>
      <c r="M4" s="124"/>
      <c r="N4" s="196"/>
      <c r="O4" s="196"/>
      <c r="P4" s="196"/>
      <c r="Q4" s="194"/>
      <c r="R4" s="194"/>
      <c r="S4" s="194"/>
      <c r="T4" s="194"/>
      <c r="U4" s="194"/>
      <c r="V4" s="194"/>
      <c r="W4" s="194"/>
      <c r="X4" s="189"/>
    </row>
    <row r="5" spans="1:26" s="1" customFormat="1" ht="13.5" customHeight="1" thickBot="1" x14ac:dyDescent="0.25">
      <c r="A5" s="200"/>
      <c r="B5" s="197"/>
      <c r="C5" s="197"/>
      <c r="D5" s="197"/>
      <c r="E5" s="197"/>
      <c r="F5" s="197"/>
      <c r="G5" s="197"/>
      <c r="H5" s="197"/>
      <c r="I5" s="190"/>
      <c r="J5" s="190"/>
      <c r="K5" s="124" t="s">
        <v>85</v>
      </c>
      <c r="L5" s="126" t="s">
        <v>86</v>
      </c>
      <c r="M5" s="126" t="s">
        <v>87</v>
      </c>
      <c r="N5" s="197"/>
      <c r="O5" s="197"/>
      <c r="P5" s="197"/>
      <c r="Q5" s="194"/>
      <c r="R5" s="194"/>
      <c r="S5" s="194"/>
      <c r="T5" s="194"/>
      <c r="U5" s="194"/>
      <c r="V5" s="194"/>
      <c r="W5" s="194"/>
      <c r="X5" s="190"/>
    </row>
    <row r="6" spans="1:26" s="1" customFormat="1" ht="63.75" x14ac:dyDescent="0.2">
      <c r="A6" s="180" t="s">
        <v>148</v>
      </c>
      <c r="B6" s="130" t="s">
        <v>94</v>
      </c>
      <c r="C6" s="172">
        <v>49787659</v>
      </c>
      <c r="D6" s="169" t="s">
        <v>101</v>
      </c>
      <c r="E6" s="125" t="s">
        <v>102</v>
      </c>
      <c r="F6" s="125">
        <v>3004669331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16</v>
      </c>
      <c r="O6" s="125" t="s">
        <v>96</v>
      </c>
      <c r="P6" s="128" t="s">
        <v>133</v>
      </c>
      <c r="Q6" s="131">
        <v>0</v>
      </c>
      <c r="R6" s="152">
        <v>0</v>
      </c>
      <c r="S6" s="152">
        <v>0</v>
      </c>
      <c r="T6" s="152">
        <v>0</v>
      </c>
      <c r="U6" s="152">
        <v>0</v>
      </c>
      <c r="V6" s="152">
        <v>0</v>
      </c>
      <c r="W6" s="152">
        <v>0</v>
      </c>
      <c r="X6" s="153">
        <v>0</v>
      </c>
    </row>
    <row r="7" spans="1:26" s="2" customFormat="1" ht="51" x14ac:dyDescent="0.2">
      <c r="A7" s="181" t="s">
        <v>149</v>
      </c>
      <c r="B7" s="133" t="s">
        <v>94</v>
      </c>
      <c r="C7" s="171">
        <v>36169013</v>
      </c>
      <c r="D7" s="170" t="s">
        <v>107</v>
      </c>
      <c r="E7" s="122" t="s">
        <v>108</v>
      </c>
      <c r="F7" s="122">
        <v>3146176223</v>
      </c>
      <c r="G7" s="154" t="s">
        <v>109</v>
      </c>
      <c r="H7" s="122" t="s">
        <v>110</v>
      </c>
      <c r="I7" s="122" t="s">
        <v>111</v>
      </c>
      <c r="J7" s="122" t="s">
        <v>112</v>
      </c>
      <c r="K7" s="122" t="s">
        <v>113</v>
      </c>
      <c r="L7" s="122" t="s">
        <v>98</v>
      </c>
      <c r="M7" s="122" t="s">
        <v>98</v>
      </c>
      <c r="N7" s="122">
        <v>20</v>
      </c>
      <c r="O7" s="122" t="s">
        <v>96</v>
      </c>
      <c r="P7" s="129" t="s">
        <v>134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63.75" x14ac:dyDescent="0.2">
      <c r="A8" s="181" t="s">
        <v>150</v>
      </c>
      <c r="B8" s="133" t="s">
        <v>94</v>
      </c>
      <c r="C8" s="171">
        <v>65763184</v>
      </c>
      <c r="D8" s="170" t="s">
        <v>114</v>
      </c>
      <c r="E8" s="122" t="s">
        <v>115</v>
      </c>
      <c r="F8" s="122">
        <v>3164251324</v>
      </c>
      <c r="G8" s="154" t="s">
        <v>116</v>
      </c>
      <c r="H8" s="122" t="s">
        <v>117</v>
      </c>
      <c r="I8" s="122" t="s">
        <v>95</v>
      </c>
      <c r="J8" s="122" t="s">
        <v>118</v>
      </c>
      <c r="K8" s="122" t="s">
        <v>119</v>
      </c>
      <c r="L8" s="122" t="s">
        <v>98</v>
      </c>
      <c r="M8" s="122" t="s">
        <v>98</v>
      </c>
      <c r="N8" s="122">
        <v>12</v>
      </c>
      <c r="O8" s="122" t="s">
        <v>96</v>
      </c>
      <c r="P8" s="129" t="s">
        <v>135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63.75" x14ac:dyDescent="0.2">
      <c r="A9" s="181" t="s">
        <v>151</v>
      </c>
      <c r="B9" s="133" t="s">
        <v>94</v>
      </c>
      <c r="C9" s="173">
        <v>38143293</v>
      </c>
      <c r="D9" s="170" t="s">
        <v>120</v>
      </c>
      <c r="E9" s="122" t="s">
        <v>121</v>
      </c>
      <c r="F9" s="122">
        <v>3103217539</v>
      </c>
      <c r="G9" s="154" t="s">
        <v>122</v>
      </c>
      <c r="H9" s="122" t="s">
        <v>123</v>
      </c>
      <c r="I9" s="122" t="s">
        <v>95</v>
      </c>
      <c r="J9" s="122" t="s">
        <v>124</v>
      </c>
      <c r="K9" s="122" t="s">
        <v>125</v>
      </c>
      <c r="L9" s="122" t="s">
        <v>126</v>
      </c>
      <c r="M9" s="122" t="s">
        <v>98</v>
      </c>
      <c r="N9" s="122">
        <v>71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89.25" x14ac:dyDescent="0.2">
      <c r="A10" s="181" t="s">
        <v>152</v>
      </c>
      <c r="B10" s="133" t="s">
        <v>94</v>
      </c>
      <c r="C10" s="171">
        <v>39551264</v>
      </c>
      <c r="D10" s="170" t="s">
        <v>127</v>
      </c>
      <c r="E10" s="122" t="s">
        <v>128</v>
      </c>
      <c r="F10" s="122">
        <v>3017688242</v>
      </c>
      <c r="G10" s="154" t="s">
        <v>129</v>
      </c>
      <c r="H10" s="122" t="s">
        <v>130</v>
      </c>
      <c r="I10" s="122" t="s">
        <v>95</v>
      </c>
      <c r="J10" s="122" t="s">
        <v>131</v>
      </c>
      <c r="K10" s="122" t="s">
        <v>132</v>
      </c>
      <c r="L10" s="122" t="s">
        <v>98</v>
      </c>
      <c r="M10" s="122" t="s">
        <v>98</v>
      </c>
      <c r="N10" s="122">
        <v>35</v>
      </c>
      <c r="O10" s="122" t="s">
        <v>96</v>
      </c>
      <c r="P10" s="129" t="s">
        <v>147</v>
      </c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12.75" x14ac:dyDescent="0.2">
      <c r="A11" s="132"/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32"/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32"/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32"/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32"/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32"/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32"/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32"/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32"/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32"/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32"/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32"/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32"/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32"/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32"/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32"/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32"/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32"/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32"/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32"/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32"/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32"/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32"/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32"/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32"/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32"/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32"/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32"/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32"/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32"/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32"/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32"/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32"/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32"/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32"/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32"/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32"/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32"/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32"/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32"/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32"/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32"/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32"/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32"/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45"/>
      <c r="B55" s="146"/>
      <c r="C55" s="147"/>
      <c r="D55" s="147"/>
      <c r="E55" s="148"/>
      <c r="F55" s="148"/>
      <c r="G55" s="148"/>
      <c r="H55" s="148"/>
      <c r="I55" s="148"/>
      <c r="J55" s="146"/>
      <c r="K55" s="146"/>
      <c r="L55" s="146"/>
      <c r="M55" s="146"/>
      <c r="N55" s="146"/>
      <c r="O55" s="146"/>
      <c r="P55" s="149"/>
      <c r="Q55" s="150"/>
      <c r="R55" s="146"/>
      <c r="S55" s="146"/>
      <c r="T55" s="146"/>
      <c r="U55" s="146"/>
      <c r="V55" s="146"/>
      <c r="W55" s="146"/>
      <c r="X55" s="151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 display="emlarah@ut.edu.co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65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66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67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 xml:space="preserve"> 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>
        <f ca="1">(INDIRECT("GENERAL!J"&amp;P2+5))</f>
        <v>0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>
        <f ca="1">(INDIRECT("GENERAL!K"&amp;P2+5))</f>
        <v>0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64"/>
      <c r="E18" s="297">
        <f ca="1">(INDIRECT("GENERAL!L"&amp;P2+5))</f>
        <v>0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>
        <f ca="1">(INDIRECT("GENERAL!M"&amp;P2+5))</f>
        <v>0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8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65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66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67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 xml:space="preserve"> 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>
        <f ca="1">(INDIRECT("GENERAL!J"&amp;P2+5))</f>
        <v>0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>
        <f ca="1">(INDIRECT("GENERAL!K"&amp;P2+5))</f>
        <v>0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64"/>
      <c r="E18" s="297">
        <f ca="1">(INDIRECT("GENERAL!L"&amp;P2+5))</f>
        <v>0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>
        <f ca="1">(INDIRECT("GENERAL!M"&amp;P2+5))</f>
        <v>0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8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"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65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66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67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 xml:space="preserve"> 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>
        <f ca="1">(INDIRECT("GENERAL!J"&amp;P2+5))</f>
        <v>0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>
        <f ca="1">(INDIRECT("GENERAL!K"&amp;P2+5))</f>
        <v>0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64"/>
      <c r="E18" s="297">
        <f ca="1">(INDIRECT("GENERAL!L"&amp;P2+5))</f>
        <v>0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>
        <f ca="1">(INDIRECT("GENERAL!M"&amp;P2+5))</f>
        <v>0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8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40"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10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57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58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59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>LOMBO CAICEDO JADITH CRISTINA</v>
      </c>
      <c r="B10" s="316"/>
      <c r="C10" s="19">
        <f>N14</f>
        <v>4</v>
      </c>
      <c r="D10" s="20"/>
      <c r="E10" s="21">
        <f>N16</f>
        <v>1.5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2.5</v>
      </c>
      <c r="J10" s="22">
        <f>N37</f>
        <v>7</v>
      </c>
      <c r="K10" s="23"/>
      <c r="L10" s="23"/>
      <c r="M10" s="23"/>
      <c r="N10" s="24">
        <f>IF( SUM(C10:J10)&lt;=30,SUM(C10:J10),"EXCEDE LOS 30 PUNTOS")</f>
        <v>23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 t="str">
        <f ca="1">(INDIRECT("GENERAL!J"&amp;P2+5))</f>
        <v>ENFERMERA/UNIVERSIDAD NACIONAL DE COLOMBIA/2002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 t="str">
        <f ca="1">(INDIRECT("GENERAL!K"&amp;P2+5))</f>
        <v>ESPECIALISTA EN ADMINISTRACION DE EMPRESAS/UNIVERSIDAD DEL TOLIMA/2008/ESPECIALIZACION EN PEDAGOGIA 2 SEMESTRE SE ENCUENTRA CURSANDO ACTUALMENTE</v>
      </c>
      <c r="F16" s="297"/>
      <c r="G16" s="297"/>
      <c r="H16" s="297"/>
      <c r="I16" s="297"/>
      <c r="J16" s="297"/>
      <c r="K16" s="297"/>
      <c r="L16" s="298"/>
      <c r="M16" s="29"/>
      <c r="N16" s="30">
        <v>1.5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56"/>
      <c r="E18" s="297" t="str">
        <f ca="1">(INDIRECT("GENERAL!L"&amp;P2+5))</f>
        <v>MAGISTER EN ENFERMERIA CON ENFASIS EN GERENCIA EN SALUD Y ENFERMERIA/UNIVERSIDAD NACIONAL DE COLOMBIA/2013</v>
      </c>
      <c r="F18" s="297"/>
      <c r="G18" s="297"/>
      <c r="H18" s="297"/>
      <c r="I18" s="297"/>
      <c r="J18" s="297"/>
      <c r="K18" s="297"/>
      <c r="L18" s="298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 t="str">
        <f ca="1">(INDIRECT("GENERAL!M"&amp;P2+5))</f>
        <v>NO REGISTRA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>
        <v>0</v>
      </c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8.5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 t="s">
        <v>136</v>
      </c>
      <c r="E25" s="286"/>
      <c r="F25" s="286"/>
      <c r="G25" s="286"/>
      <c r="H25" s="286"/>
      <c r="I25" s="286"/>
      <c r="J25" s="286"/>
      <c r="K25" s="286"/>
      <c r="L25" s="287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55"/>
      <c r="N27" s="161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 t="s">
        <v>137</v>
      </c>
      <c r="E30" s="286"/>
      <c r="F30" s="286"/>
      <c r="G30" s="286"/>
      <c r="H30" s="286"/>
      <c r="I30" s="286"/>
      <c r="J30" s="286"/>
      <c r="K30" s="286"/>
      <c r="L30" s="287"/>
      <c r="M30" s="29"/>
      <c r="N30" s="30">
        <v>2.5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55"/>
      <c r="N32" s="161">
        <f>IF(N30&lt;=5,N30,"EXCEDE LOS 5 PUNTOS PERMITIDOS")</f>
        <v>2.5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96.75" customHeight="1" thickBot="1" x14ac:dyDescent="0.3">
      <c r="A35" s="288" t="s">
        <v>39</v>
      </c>
      <c r="B35" s="289"/>
      <c r="C35" s="28"/>
      <c r="D35" s="285" t="s">
        <v>138</v>
      </c>
      <c r="E35" s="286"/>
      <c r="F35" s="286"/>
      <c r="G35" s="286"/>
      <c r="H35" s="286"/>
      <c r="I35" s="286"/>
      <c r="J35" s="286"/>
      <c r="K35" s="286"/>
      <c r="L35" s="287"/>
      <c r="M35" s="29"/>
      <c r="N35" s="30">
        <v>7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55"/>
      <c r="N37" s="161">
        <f>IF(N35&lt;=10,N35,"EXCEDE LOS 10 PUNTOS PERMITIDOS")</f>
        <v>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23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0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23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23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A3" sqref="A3:K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31.7109375" customWidth="1"/>
    <col min="5" max="5" width="17.28515625" customWidth="1"/>
    <col min="6" max="9" width="17.140625" customWidth="1"/>
    <col min="10" max="10" width="16.42578125" customWidth="1"/>
    <col min="11" max="11" width="27.5703125" customWidth="1"/>
  </cols>
  <sheetData>
    <row r="1" spans="1:11" ht="22.5" customHeight="1" x14ac:dyDescent="0.25">
      <c r="A1" s="336" t="s">
        <v>139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22.5" customHeight="1" thickBot="1" x14ac:dyDescent="0.3">
      <c r="A2" s="337" t="s">
        <v>158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40.5" customHeight="1" thickBot="1" x14ac:dyDescent="0.3">
      <c r="A3" s="342" t="s">
        <v>157</v>
      </c>
      <c r="B3" s="343"/>
      <c r="C3" s="343"/>
      <c r="D3" s="343"/>
      <c r="E3" s="343"/>
      <c r="F3" s="343"/>
      <c r="G3" s="343"/>
      <c r="H3" s="343"/>
      <c r="I3" s="343"/>
      <c r="J3" s="343"/>
      <c r="K3" s="344"/>
    </row>
    <row r="4" spans="1:11" ht="41.25" customHeight="1" thickBot="1" x14ac:dyDescent="0.3">
      <c r="A4" s="338" t="s">
        <v>140</v>
      </c>
      <c r="B4" s="338" t="s">
        <v>141</v>
      </c>
      <c r="C4" s="338" t="s">
        <v>142</v>
      </c>
      <c r="D4" s="340" t="s">
        <v>143</v>
      </c>
      <c r="E4" s="345" t="s">
        <v>23</v>
      </c>
      <c r="F4" s="333" t="s">
        <v>153</v>
      </c>
      <c r="G4" s="333"/>
      <c r="H4" s="333"/>
      <c r="I4" s="333"/>
      <c r="J4" s="334" t="s">
        <v>154</v>
      </c>
      <c r="K4" s="335" t="s">
        <v>6</v>
      </c>
    </row>
    <row r="5" spans="1:11" ht="103.5" customHeight="1" thickBot="1" x14ac:dyDescent="0.3">
      <c r="A5" s="339"/>
      <c r="B5" s="339"/>
      <c r="C5" s="339"/>
      <c r="D5" s="341"/>
      <c r="E5" s="345"/>
      <c r="F5" s="184" t="s">
        <v>43</v>
      </c>
      <c r="G5" s="184" t="s">
        <v>155</v>
      </c>
      <c r="H5" s="184" t="s">
        <v>68</v>
      </c>
      <c r="I5" s="184" t="s">
        <v>74</v>
      </c>
      <c r="J5" s="334"/>
      <c r="K5" s="335"/>
    </row>
    <row r="6" spans="1:11" ht="154.5" customHeight="1" thickBot="1" x14ac:dyDescent="0.3">
      <c r="A6" s="174">
        <v>1</v>
      </c>
      <c r="B6" s="175" t="s">
        <v>145</v>
      </c>
      <c r="C6" s="182" t="s">
        <v>99</v>
      </c>
      <c r="D6" s="183" t="s">
        <v>146</v>
      </c>
      <c r="E6" s="185">
        <v>23</v>
      </c>
      <c r="F6" s="186">
        <f>'[1]1'!T70</f>
        <v>0</v>
      </c>
      <c r="G6" s="186">
        <f>'[1]1'!T77</f>
        <v>0</v>
      </c>
      <c r="H6" s="186">
        <f>'[1]1'!T84</f>
        <v>0</v>
      </c>
      <c r="I6" s="186">
        <f>'[1]1'!T92</f>
        <v>0</v>
      </c>
      <c r="J6" s="185">
        <f>SUM(E6:I6)</f>
        <v>23</v>
      </c>
      <c r="K6" s="187" t="s">
        <v>156</v>
      </c>
    </row>
    <row r="7" spans="1:11" x14ac:dyDescent="0.25">
      <c r="A7" s="176" t="s">
        <v>144</v>
      </c>
      <c r="B7" s="177"/>
      <c r="C7" s="177"/>
      <c r="D7" s="178"/>
    </row>
    <row r="8" spans="1:11" x14ac:dyDescent="0.25">
      <c r="B8" s="179"/>
    </row>
    <row r="11" spans="1:11" x14ac:dyDescent="0.25">
      <c r="B11" s="179"/>
    </row>
  </sheetData>
  <sheetProtection password="F56E" sheet="1" objects="1" scenarios="1" selectLockedCells="1" selectUnlockedCells="1"/>
  <mergeCells count="11">
    <mergeCell ref="F4:I4"/>
    <mergeCell ref="J4:J5"/>
    <mergeCell ref="K4:K5"/>
    <mergeCell ref="A1:K1"/>
    <mergeCell ref="A2:K2"/>
    <mergeCell ref="A4:A5"/>
    <mergeCell ref="B4:B5"/>
    <mergeCell ref="C4:C5"/>
    <mergeCell ref="D4:D5"/>
    <mergeCell ref="A3:K3"/>
    <mergeCell ref="E4:E5"/>
  </mergeCells>
  <pageMargins left="0.11811023622047245" right="0" top="0.15748031496062992" bottom="0.15748031496062992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J45" sqref="J4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5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6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8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>LOMBO CAICEDO JADITH CRISTINA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 t="str">
        <f ca="1">(INDIRECT("GENERAL!J"&amp;P2+5))</f>
        <v>ENFERMERA/UNIVERSIDAD NACIONAL DE COLOMBIA/2002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 t="str">
        <f ca="1">(INDIRECT("GENERAL!K"&amp;P2+5))</f>
        <v>ESPECIALISTA EN ADMINISTRACION DE EMPRESAS/UNIVERSIDAD DEL TOLIMA/2008/ESPECIALIZACION EN PEDAGOGIA 2 SEMESTRE SE ENCUENTRA CURSANDO ACTUALMENTE</v>
      </c>
      <c r="F16" s="297"/>
      <c r="G16" s="297"/>
      <c r="H16" s="297"/>
      <c r="I16" s="297"/>
      <c r="J16" s="297"/>
      <c r="K16" s="297"/>
      <c r="L16" s="298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35"/>
      <c r="E18" s="297" t="str">
        <f ca="1">(INDIRECT("GENERAL!L"&amp;P2+5))</f>
        <v>MAGISTER EN ENFERMERIA CON ENFASIS EN GERENCIA EN SALUD Y ENFERMERIA/UNIVERSIDAD NACIONAL DE COLOMBIA/2013</v>
      </c>
      <c r="F18" s="297"/>
      <c r="G18" s="297"/>
      <c r="H18" s="297"/>
      <c r="I18" s="297"/>
      <c r="J18" s="297"/>
      <c r="K18" s="297"/>
      <c r="L18" s="298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 t="str">
        <f ca="1">(INDIRECT("GENERAL!M"&amp;P2+5))</f>
        <v>NO REGISTRA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3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3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3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92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57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58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59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>MOLINA SANCHEZ MARIA YANETH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 t="str">
        <f ca="1">(INDIRECT("GENERAL!J"&amp;P2+5))</f>
        <v>ENFERMERIA/UNIVERSIDAD SURCOLOMBIANA/1985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 t="str">
        <f ca="1">(INDIRECT("GENERAL!K"&amp;P2+5))</f>
        <v>ESPECIALISTA EN ADMINISTRACION HOSPITALARIA/ESCUELA DE ADMINISTRACION DE NEGOCIOS EAN/2001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56"/>
      <c r="E18" s="297" t="str">
        <f ca="1">(INDIRECT("GENERAL!L"&amp;P2+5))</f>
        <v>NO REGISTRA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 t="str">
        <f ca="1">(INDIRECT("GENERAL!M"&amp;P2+5))</f>
        <v>NO REGISTRA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0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57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58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59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>AROZA MURILLO SONIA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 t="str">
        <f ca="1">(INDIRECT("GENERAL!J"&amp;P2+5))</f>
        <v>ENFERMERO/UNIVERSIDAD DEL TOLIMA/2001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 t="str">
        <f ca="1">(INDIRECT("GENERAL!K"&amp;P2+5))</f>
        <v>ESPECIALISTA EN AUDITORIA Y GARANTIA DE LA CALIDAD EN SALUD /UNIVERSIDAD EAN/2013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56"/>
      <c r="E18" s="297" t="str">
        <f ca="1">(INDIRECT("GENERAL!L"&amp;P2+5))</f>
        <v>NO REGISTRA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 t="str">
        <f ca="1">(INDIRECT("GENERAL!M"&amp;P2+5))</f>
        <v>NO REGISTRA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0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57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58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59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>PIZA FERNANDEZ PATRICIA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 t="str">
        <f ca="1">(INDIRECT("GENERAL!J"&amp;P2+5))</f>
        <v>ENFERMERA/UNIVERSIDAD DEL NORTE/1985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 t="str">
        <f ca="1">(INDIRECT("GENERAL!K"&amp;P2+5))</f>
        <v>ESPECIALISTA EN ADMINISTRACION HOSPITALARIA/ESCUELA DE ADMINISTRACION DE NEGOCIOS EAN/1995/ESPECIALISTA EN INSTITUCIONES JURICO POLITICAS Y DERECHO PUBLICO/UNIVERSIDAD NACIONAL DE COLOMBIA/2000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56"/>
      <c r="E18" s="297" t="str">
        <f ca="1">(INDIRECT("GENERAL!L"&amp;P2+5))</f>
        <v>NO REGISTRA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 t="str">
        <f ca="1">(INDIRECT("GENERAL!M"&amp;P2+5))</f>
        <v>NO REGISTRA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0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/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65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66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67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 xml:space="preserve"> 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>
        <f ca="1">(INDIRECT("GENERAL!J"&amp;P2+5))</f>
        <v>0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>
        <f ca="1">(INDIRECT("GENERAL!K"&amp;P2+5))</f>
        <v>0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64"/>
      <c r="E18" s="297">
        <f ca="1">(INDIRECT("GENERAL!L"&amp;P2+5))</f>
        <v>0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>
        <f ca="1">(INDIRECT("GENERAL!M"&amp;P2+5))</f>
        <v>0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8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22"/>
      <c r="B1" s="323"/>
      <c r="C1" s="326" t="s">
        <v>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6" ht="51" customHeight="1" thickBot="1" x14ac:dyDescent="0.3">
      <c r="A2" s="324"/>
      <c r="B2" s="325"/>
      <c r="C2" s="326" t="s">
        <v>10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P2" s="162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329" t="s">
        <v>11</v>
      </c>
      <c r="B3" s="330"/>
      <c r="C3" s="330"/>
      <c r="D3" s="330"/>
      <c r="E3" s="7" t="str">
        <f>GENERAL!Z$2</f>
        <v>OCASIONAL</v>
      </c>
      <c r="F3" s="331">
        <v>7</v>
      </c>
      <c r="G3" s="331"/>
      <c r="H3" s="331"/>
      <c r="I3" s="331"/>
      <c r="J3" s="331"/>
      <c r="K3" s="331"/>
      <c r="L3" s="331"/>
      <c r="M3" s="331"/>
      <c r="N3" s="332"/>
    </row>
    <row r="4" spans="1:16" ht="15.75" x14ac:dyDescent="0.25">
      <c r="A4" s="299" t="s">
        <v>12</v>
      </c>
      <c r="B4" s="300"/>
      <c r="C4" s="300"/>
      <c r="D4" s="300"/>
      <c r="E4" s="8" t="str">
        <f>GENERAL!A$2</f>
        <v>CS-O-08-3</v>
      </c>
      <c r="F4" s="320"/>
      <c r="G4" s="320"/>
      <c r="H4" s="320"/>
      <c r="I4" s="320"/>
      <c r="J4" s="320"/>
      <c r="K4" s="320"/>
      <c r="L4" s="320"/>
      <c r="M4" s="320"/>
      <c r="N4" s="321"/>
    </row>
    <row r="5" spans="1:16" ht="15.75" x14ac:dyDescent="0.25">
      <c r="A5" s="299" t="s">
        <v>13</v>
      </c>
      <c r="B5" s="300"/>
      <c r="C5" s="300"/>
      <c r="D5" s="30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0" t="s">
        <v>14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</row>
    <row r="8" spans="1:16" x14ac:dyDescent="0.25">
      <c r="A8" s="301" t="s">
        <v>15</v>
      </c>
      <c r="B8" s="302"/>
      <c r="C8" s="305" t="s">
        <v>16</v>
      </c>
      <c r="D8" s="165"/>
      <c r="E8" s="307" t="s">
        <v>17</v>
      </c>
      <c r="F8" s="307" t="s">
        <v>18</v>
      </c>
      <c r="G8" s="307" t="s">
        <v>19</v>
      </c>
      <c r="H8" s="307" t="s">
        <v>20</v>
      </c>
      <c r="I8" s="307" t="s">
        <v>21</v>
      </c>
      <c r="J8" s="309" t="s">
        <v>22</v>
      </c>
      <c r="K8" s="166"/>
      <c r="L8" s="311"/>
      <c r="M8" s="311"/>
      <c r="N8" s="313" t="s">
        <v>23</v>
      </c>
    </row>
    <row r="9" spans="1:16" ht="31.5" customHeight="1" thickBot="1" x14ac:dyDescent="0.3">
      <c r="A9" s="303"/>
      <c r="B9" s="304"/>
      <c r="C9" s="306"/>
      <c r="D9" s="17"/>
      <c r="E9" s="308"/>
      <c r="F9" s="308"/>
      <c r="G9" s="308"/>
      <c r="H9" s="308"/>
      <c r="I9" s="308"/>
      <c r="J9" s="310"/>
      <c r="K9" s="167"/>
      <c r="L9" s="312"/>
      <c r="M9" s="312"/>
      <c r="N9" s="314"/>
    </row>
    <row r="10" spans="1:16" ht="44.25" customHeight="1" thickBot="1" x14ac:dyDescent="0.3">
      <c r="A10" s="315" t="str">
        <f ca="1">CONCATENATE((INDIRECT("GENERAL!D"&amp;P2+5))," ",((INDIRECT("GENERAL!E"&amp;P2+5))))</f>
        <v xml:space="preserve"> </v>
      </c>
      <c r="B10" s="31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17" t="s">
        <v>24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9"/>
      <c r="N12" s="27" t="s">
        <v>25</v>
      </c>
    </row>
    <row r="13" spans="1:16" ht="24" thickBot="1" x14ac:dyDescent="0.3">
      <c r="A13" s="282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4"/>
      <c r="M13" s="8"/>
      <c r="N13" s="26"/>
    </row>
    <row r="14" spans="1:16" ht="31.5" customHeight="1" thickBot="1" x14ac:dyDescent="0.3">
      <c r="A14" s="235" t="s">
        <v>27</v>
      </c>
      <c r="B14" s="237"/>
      <c r="C14" s="28"/>
      <c r="D14" s="285">
        <f ca="1">(INDIRECT("GENERAL!J"&amp;P2+5))</f>
        <v>0</v>
      </c>
      <c r="E14" s="286"/>
      <c r="F14" s="286"/>
      <c r="G14" s="286"/>
      <c r="H14" s="286"/>
      <c r="I14" s="286"/>
      <c r="J14" s="286"/>
      <c r="K14" s="286"/>
      <c r="L14" s="28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88" t="s">
        <v>28</v>
      </c>
      <c r="B16" s="289"/>
      <c r="C16" s="8"/>
      <c r="D16" s="34"/>
      <c r="E16" s="296">
        <f ca="1">(INDIRECT("GENERAL!K"&amp;P2+5))</f>
        <v>0</v>
      </c>
      <c r="F16" s="297"/>
      <c r="G16" s="297"/>
      <c r="H16" s="297"/>
      <c r="I16" s="297"/>
      <c r="J16" s="297"/>
      <c r="K16" s="297"/>
      <c r="L16" s="29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88" t="s">
        <v>29</v>
      </c>
      <c r="B18" s="289"/>
      <c r="C18" s="28"/>
      <c r="D18" s="164"/>
      <c r="E18" s="297">
        <f ca="1">(INDIRECT("GENERAL!L"&amp;P2+5))</f>
        <v>0</v>
      </c>
      <c r="F18" s="297"/>
      <c r="G18" s="297"/>
      <c r="H18" s="297"/>
      <c r="I18" s="297"/>
      <c r="J18" s="297"/>
      <c r="K18" s="297"/>
      <c r="L18" s="29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88" t="s">
        <v>30</v>
      </c>
      <c r="B20" s="289"/>
      <c r="C20" s="28"/>
      <c r="D20" s="293">
        <f ca="1">(INDIRECT("GENERAL!M"&amp;P2+5))</f>
        <v>0</v>
      </c>
      <c r="E20" s="294"/>
      <c r="F20" s="294"/>
      <c r="G20" s="294"/>
      <c r="H20" s="294"/>
      <c r="I20" s="294"/>
      <c r="J20" s="294"/>
      <c r="K20" s="294"/>
      <c r="L20" s="295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79" t="s">
        <v>31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82" t="s">
        <v>32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4"/>
      <c r="M24" s="8"/>
      <c r="N24" s="40"/>
    </row>
    <row r="25" spans="1:17" ht="68.25" customHeight="1" thickBot="1" x14ac:dyDescent="0.3">
      <c r="A25" s="235" t="s">
        <v>33</v>
      </c>
      <c r="B25" s="237"/>
      <c r="C25" s="28"/>
      <c r="D25" s="285"/>
      <c r="E25" s="286"/>
      <c r="F25" s="286"/>
      <c r="G25" s="286"/>
      <c r="H25" s="286"/>
      <c r="I25" s="286"/>
      <c r="J25" s="286"/>
      <c r="K25" s="286"/>
      <c r="L25" s="287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79" t="s">
        <v>34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82" t="s">
        <v>35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4"/>
      <c r="M29" s="45"/>
      <c r="N29" s="40"/>
    </row>
    <row r="30" spans="1:17" ht="35.25" customHeight="1" thickBot="1" x14ac:dyDescent="0.3">
      <c r="A30" s="235" t="s">
        <v>36</v>
      </c>
      <c r="B30" s="237"/>
      <c r="C30" s="28"/>
      <c r="D30" s="285"/>
      <c r="E30" s="286"/>
      <c r="F30" s="286"/>
      <c r="G30" s="286"/>
      <c r="H30" s="286"/>
      <c r="I30" s="286"/>
      <c r="J30" s="286"/>
      <c r="K30" s="286"/>
      <c r="L30" s="28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9" t="s">
        <v>37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1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82" t="s">
        <v>38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4"/>
      <c r="M34" s="8"/>
      <c r="N34" s="40"/>
    </row>
    <row r="35" spans="1:14" ht="39.75" customHeight="1" thickBot="1" x14ac:dyDescent="0.3">
      <c r="A35" s="288" t="s">
        <v>39</v>
      </c>
      <c r="B35" s="289"/>
      <c r="C35" s="28"/>
      <c r="D35" s="285"/>
      <c r="E35" s="286"/>
      <c r="F35" s="286"/>
      <c r="G35" s="286"/>
      <c r="H35" s="286"/>
      <c r="I35" s="286"/>
      <c r="J35" s="286"/>
      <c r="K35" s="286"/>
      <c r="L35" s="287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79" t="s">
        <v>40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1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0" t="s">
        <v>42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3" t="s">
        <v>43</v>
      </c>
      <c r="B57" s="274"/>
      <c r="C57" s="274"/>
      <c r="D57" s="274"/>
      <c r="E57" s="274"/>
      <c r="F57" s="277"/>
      <c r="G57" s="278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2" t="s">
        <v>49</v>
      </c>
      <c r="C58" s="262"/>
      <c r="D58" s="262"/>
      <c r="E58" s="262"/>
      <c r="F58" s="263"/>
      <c r="G58" s="26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0" t="s">
        <v>51</v>
      </c>
      <c r="C59" s="264"/>
      <c r="D59" s="264"/>
      <c r="E59" s="264"/>
      <c r="F59" s="251"/>
      <c r="G59" s="25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4" t="s">
        <v>52</v>
      </c>
      <c r="C60" s="264"/>
      <c r="D60" s="264"/>
      <c r="E60" s="264"/>
      <c r="F60" s="251"/>
      <c r="G60" s="25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4" t="s">
        <v>54</v>
      </c>
      <c r="C61" s="264"/>
      <c r="D61" s="264"/>
      <c r="E61" s="264"/>
      <c r="F61" s="251"/>
      <c r="G61" s="25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4" t="s">
        <v>55</v>
      </c>
      <c r="C62" s="264"/>
      <c r="D62" s="264"/>
      <c r="E62" s="264"/>
      <c r="F62" s="251"/>
      <c r="G62" s="25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4" t="s">
        <v>56</v>
      </c>
      <c r="C63" s="264"/>
      <c r="D63" s="264"/>
      <c r="E63" s="264"/>
      <c r="F63" s="251"/>
      <c r="G63" s="25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5" t="s">
        <v>58</v>
      </c>
      <c r="C64" s="265"/>
      <c r="D64" s="265"/>
      <c r="E64" s="265"/>
      <c r="F64" s="234"/>
      <c r="G64" s="23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3" t="s">
        <v>61</v>
      </c>
      <c r="B68" s="274"/>
      <c r="C68" s="274"/>
      <c r="D68" s="274"/>
      <c r="E68" s="274"/>
      <c r="F68" s="274"/>
      <c r="G68" s="275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76" t="s">
        <v>62</v>
      </c>
      <c r="C69" s="276"/>
      <c r="D69" s="276"/>
      <c r="E69" s="276"/>
      <c r="F69" s="263"/>
      <c r="G69" s="26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0" t="s">
        <v>64</v>
      </c>
      <c r="C70" s="250"/>
      <c r="D70" s="250"/>
      <c r="E70" s="250"/>
      <c r="F70" s="251"/>
      <c r="G70" s="25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33" t="s">
        <v>65</v>
      </c>
      <c r="C71" s="233"/>
      <c r="D71" s="233"/>
      <c r="E71" s="233"/>
      <c r="F71" s="234"/>
      <c r="G71" s="23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36"/>
      <c r="D72" s="236"/>
      <c r="E72" s="236"/>
      <c r="F72" s="236"/>
      <c r="G72" s="23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38" t="s">
        <v>67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40"/>
      <c r="L73" s="82"/>
      <c r="M73" s="45"/>
      <c r="N73" s="77">
        <f>N72/3</f>
        <v>0</v>
      </c>
    </row>
    <row r="74" spans="1:14" ht="19.5" thickTop="1" thickBot="1" x14ac:dyDescent="0.3">
      <c r="A74" s="241"/>
      <c r="B74" s="242"/>
      <c r="C74" s="242"/>
      <c r="D74" s="242"/>
      <c r="E74" s="242"/>
      <c r="F74" s="242"/>
      <c r="G74" s="242"/>
      <c r="H74" s="242"/>
      <c r="I74" s="242"/>
      <c r="J74" s="243"/>
      <c r="K74" s="243"/>
      <c r="L74" s="82"/>
      <c r="M74" s="45"/>
      <c r="N74" s="168"/>
    </row>
    <row r="75" spans="1:14" ht="26.25" thickBot="1" x14ac:dyDescent="0.3">
      <c r="A75" s="244" t="s">
        <v>68</v>
      </c>
      <c r="B75" s="245"/>
      <c r="C75" s="245"/>
      <c r="D75" s="245"/>
      <c r="E75" s="245"/>
      <c r="F75" s="245"/>
      <c r="G75" s="246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47" t="s">
        <v>69</v>
      </c>
      <c r="C76" s="247"/>
      <c r="D76" s="247"/>
      <c r="E76" s="247"/>
      <c r="F76" s="248"/>
      <c r="G76" s="24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0" t="s">
        <v>70</v>
      </c>
      <c r="C77" s="250"/>
      <c r="D77" s="250"/>
      <c r="E77" s="250"/>
      <c r="F77" s="251"/>
      <c r="G77" s="25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33" t="s">
        <v>71</v>
      </c>
      <c r="C78" s="233"/>
      <c r="D78" s="233"/>
      <c r="E78" s="233"/>
      <c r="F78" s="234"/>
      <c r="G78" s="25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54" t="s">
        <v>72</v>
      </c>
      <c r="B79" s="255"/>
      <c r="C79" s="255"/>
      <c r="D79" s="255"/>
      <c r="E79" s="255"/>
      <c r="F79" s="255"/>
      <c r="G79" s="255"/>
      <c r="H79" s="25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57" t="s">
        <v>73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60"/>
      <c r="F81" s="260"/>
      <c r="G81" s="260"/>
      <c r="H81" s="260"/>
      <c r="I81" s="260"/>
      <c r="J81" s="260"/>
      <c r="K81" s="260"/>
      <c r="L81" s="260"/>
      <c r="M81" s="260"/>
      <c r="N81" s="26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0" t="s">
        <v>74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13" t="s">
        <v>75</v>
      </c>
      <c r="B85" s="214"/>
      <c r="C85" s="214"/>
      <c r="D85" s="214"/>
      <c r="E85" s="214"/>
      <c r="F85" s="215"/>
      <c r="G85" s="216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17" t="s">
        <v>76</v>
      </c>
      <c r="C86" s="218"/>
      <c r="D86" s="218"/>
      <c r="E86" s="218"/>
      <c r="F86" s="219"/>
      <c r="G86" s="22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21" t="s">
        <v>78</v>
      </c>
      <c r="B88" s="222"/>
      <c r="C88" s="222"/>
      <c r="D88" s="222"/>
      <c r="E88" s="222"/>
      <c r="F88" s="222"/>
      <c r="G88" s="222"/>
      <c r="H88" s="222"/>
      <c r="I88" s="222"/>
      <c r="J88" s="22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24" t="s">
        <v>79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27" t="s">
        <v>23</v>
      </c>
      <c r="B92" s="228"/>
      <c r="C92" s="228"/>
      <c r="D92" s="228"/>
      <c r="E92" s="228"/>
      <c r="F92" s="228"/>
      <c r="G92" s="228"/>
      <c r="H92" s="228"/>
      <c r="I92" s="228"/>
      <c r="J92" s="229"/>
      <c r="K92" s="111"/>
      <c r="L92" s="111"/>
      <c r="M92" s="112"/>
      <c r="N92" s="113">
        <f>N40</f>
        <v>0</v>
      </c>
    </row>
    <row r="93" spans="1:14" ht="18" x14ac:dyDescent="0.25">
      <c r="A93" s="204" t="s">
        <v>80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111"/>
      <c r="L93" s="111"/>
      <c r="M93" s="112"/>
      <c r="N93" s="114">
        <f>N66</f>
        <v>0</v>
      </c>
    </row>
    <row r="94" spans="1:14" ht="18" x14ac:dyDescent="0.25">
      <c r="A94" s="204" t="s">
        <v>81</v>
      </c>
      <c r="B94" s="205"/>
      <c r="C94" s="205"/>
      <c r="D94" s="205"/>
      <c r="E94" s="205"/>
      <c r="F94" s="205"/>
      <c r="G94" s="205"/>
      <c r="H94" s="205"/>
      <c r="I94" s="205"/>
      <c r="J94" s="206"/>
      <c r="K94" s="111"/>
      <c r="L94" s="111"/>
      <c r="M94" s="112"/>
      <c r="N94" s="115">
        <f>N73</f>
        <v>0</v>
      </c>
    </row>
    <row r="95" spans="1:14" ht="18" x14ac:dyDescent="0.25">
      <c r="A95" s="204" t="s">
        <v>82</v>
      </c>
      <c r="B95" s="205"/>
      <c r="C95" s="205"/>
      <c r="D95" s="205"/>
      <c r="E95" s="205"/>
      <c r="F95" s="205"/>
      <c r="G95" s="205"/>
      <c r="H95" s="205"/>
      <c r="I95" s="205"/>
      <c r="J95" s="206"/>
      <c r="K95" s="111"/>
      <c r="L95" s="111"/>
      <c r="M95" s="112"/>
      <c r="N95" s="116">
        <f>N80</f>
        <v>0</v>
      </c>
    </row>
    <row r="96" spans="1:14" ht="18.75" thickBot="1" x14ac:dyDescent="0.3">
      <c r="A96" s="207" t="s">
        <v>83</v>
      </c>
      <c r="B96" s="208"/>
      <c r="C96" s="208"/>
      <c r="D96" s="208"/>
      <c r="E96" s="208"/>
      <c r="F96" s="208"/>
      <c r="G96" s="208"/>
      <c r="H96" s="208"/>
      <c r="I96" s="208"/>
      <c r="J96" s="20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10" t="s">
        <v>84</v>
      </c>
      <c r="B97" s="211"/>
      <c r="C97" s="211"/>
      <c r="D97" s="211"/>
      <c r="E97" s="211"/>
      <c r="F97" s="211"/>
      <c r="G97" s="211"/>
      <c r="H97" s="211"/>
      <c r="I97" s="211"/>
      <c r="J97" s="21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1</vt:lpstr>
      <vt:lpstr>EVALUACIÓN DEL PERFIL</vt:lpstr>
      <vt:lpstr>4</vt:lpstr>
      <vt:lpstr>2</vt:lpstr>
      <vt:lpstr>3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2014-07-02T23:42:49Z</cp:lastPrinted>
  <dcterms:created xsi:type="dcterms:W3CDTF">2014-02-18T13:10:52Z</dcterms:created>
  <dcterms:modified xsi:type="dcterms:W3CDTF">2014-07-18T15:43:24Z</dcterms:modified>
</cp:coreProperties>
</file>