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T\"/>
    </mc:Choice>
  </mc:AlternateContent>
  <workbookProtection workbookPassword="E57A" lockStructure="1"/>
  <bookViews>
    <workbookView xWindow="0" yWindow="0" windowWidth="28800" windowHeight="11835" tabRatio="500" firstSheet="1" activeTab="2"/>
  </bookViews>
  <sheets>
    <sheet name="GENERAL" sheetId="1" state="hidden" r:id="rId1"/>
    <sheet name="1" sheetId="2" r:id="rId2"/>
    <sheet name="EVALUACIÓN DEL PERFIL" sheetId="22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18"/>
  <c r="D14" i="20"/>
  <c r="E16" i="21"/>
  <c r="D20" i="2"/>
  <c r="D14" i="19"/>
  <c r="N40" i="2" l="1"/>
  <c r="N10" i="21"/>
  <c r="I10" i="21"/>
  <c r="N97" i="18"/>
  <c r="H10" i="18"/>
  <c r="N10" i="18" s="1"/>
  <c r="Z2" i="1"/>
  <c r="D14" i="21"/>
  <c r="A10" i="21"/>
  <c r="E18" i="21"/>
  <c r="D20" i="20"/>
  <c r="A10" i="2"/>
  <c r="E18" i="20"/>
  <c r="D20" i="18"/>
  <c r="A10" i="18"/>
  <c r="A10" i="19"/>
  <c r="E18" i="2"/>
  <c r="D20" i="21"/>
  <c r="D20" i="19"/>
  <c r="E16" i="2"/>
  <c r="E18" i="18"/>
  <c r="D14" i="2"/>
  <c r="E16" i="19"/>
  <c r="E16" i="20"/>
  <c r="A10" i="20"/>
  <c r="E18" i="19"/>
  <c r="D14" i="18"/>
  <c r="E3" i="19" l="1"/>
  <c r="E3" i="18"/>
  <c r="E3" i="20"/>
  <c r="E3" i="21"/>
  <c r="E3" i="2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l="1"/>
  <c r="I10" i="2"/>
  <c r="V6" i="1"/>
  <c r="J10" i="2"/>
  <c r="N10" i="2" l="1"/>
  <c r="N92" i="2"/>
  <c r="N97" i="2" s="1"/>
  <c r="X6" i="1"/>
</calcChain>
</file>

<file path=xl/sharedStrings.xml><?xml version="1.0" encoding="utf-8"?>
<sst xmlns="http://schemas.openxmlformats.org/spreadsheetml/2006/main" count="550" uniqueCount="125">
  <si>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</si>
  <si>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</si>
  <si>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</si>
  <si>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</si>
  <si>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</si>
  <si>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</si>
  <si>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</si>
  <si>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</si>
  <si>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</si>
  <si>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</si>
  <si>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</si>
  <si>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</si>
  <si>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</si>
  <si>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</si>
  <si>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</si>
  <si>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</si>
  <si>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</si>
  <si>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</si>
  <si>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</si>
  <si>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</si>
  <si>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</si>
  <si>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</si>
  <si>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</si>
  <si>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</si>
  <si>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</si>
  <si>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</si>
  <si>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</si>
  <si>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</si>
  <si>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</si>
  <si>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</si>
  <si>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</si>
  <si>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</si>
  <si>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</si>
  <si>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</si>
  <si>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</si>
  <si>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</si>
  <si>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</si>
  <si>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</si>
  <si>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</si>
  <si>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</si>
  <si>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</si>
  <si>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</si>
  <si>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</si>
  <si>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</si>
  <si>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</si>
  <si>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</si>
  <si>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</si>
  <si>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</si>
  <si>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</si>
  <si>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</si>
  <si>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</si>
  <si>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</si>
  <si>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</si>
  <si>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</si>
  <si>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</si>
  <si>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</si>
  <si>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</si>
  <si>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</si>
  <si>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</si>
  <si>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</si>
  <si>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</si>
  <si>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</si>
  <si>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</si>
  <si>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</si>
  <si>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</si>
  <si>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</si>
  <si>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</si>
  <si>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</si>
  <si>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</si>
  <si>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</si>
  <si>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</si>
  <si>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</si>
  <si>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</si>
  <si>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</si>
  <si>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</si>
  <si>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</si>
  <si>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</si>
  <si>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</si>
  <si>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</si>
  <si>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</si>
  <si>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</si>
  <si>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</si>
  <si>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</si>
  <si>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</si>
  <si>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</si>
  <si>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</si>
  <si>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</si>
  <si>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</si>
  <si>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</si>
  <si>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</si>
  <si>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</si>
  <si>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</si>
  <si>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</si>
  <si>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</si>
  <si>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</si>
  <si>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TECNOLOGÍAS</t>
  </si>
  <si>
    <t>T-P-06-1</t>
  </si>
  <si>
    <t>CC</t>
  </si>
  <si>
    <t>ALVAREZ BAYONA</t>
  </si>
  <si>
    <t>ANDRES ALBERTO</t>
  </si>
  <si>
    <t>aaabayona@yahoo.es</t>
  </si>
  <si>
    <t>CALLE 4 SUR No. 35A-139 BLOQ 15 APTO 301</t>
  </si>
  <si>
    <t>VILLAVICENCIO - META</t>
  </si>
  <si>
    <t>ARQUITECTO /UNIVERSIDAD NACIONAL /1998</t>
  </si>
  <si>
    <t>MAGISTER EN CONSTRUCCIÓN /UNIVERSIDAD NACIONAL /2008</t>
  </si>
  <si>
    <t>NO REGISTRA</t>
  </si>
  <si>
    <t>FISICA</t>
  </si>
  <si>
    <t>NINGUNA DE LAS CONSTANCIAS ANEXADAS ESPECIFICA EL TIEMPO DE DEDICACIÓN EN EL SENTIDO DE ACLARAR SI ESTA ERA DE TIEMPO COMPLETO, MEDIO TIEMPO U HORAS, POR LO QUE NO ES POSIBLE ASIGNAR PUNTOS.</t>
  </si>
  <si>
    <t>VICERRECTORÍA ACADÉMICA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</si>
  <si>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EL ASPIRANTE QUE SE PRESENTÓ NO CUMPLE CON LOS REQUISITOS EXIGIDOS EN EL PERFIL.</t>
    </r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</si>
  <si>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</si>
  <si>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</si>
  <si>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</si>
  <si>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</si>
  <si>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</si>
  <si>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</si>
  <si>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</si>
  <si>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</si>
  <si>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</si>
  <si>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VAC/BENÍTEZ/YOLANDA O.</t>
  </si>
  <si>
    <t>ALVAREZ BAYONA ANDRES ALBERTO</t>
  </si>
  <si>
    <t xml:space="preserve">ARQUITECTO CON MAESTRÍA EN EL ÁREA DE LA CONSTRUCCIÓN.  </t>
  </si>
  <si>
    <t>x</t>
  </si>
  <si>
    <r>
      <t xml:space="preserve">NO PRESELECCIONADO
</t>
    </r>
    <r>
      <rPr>
        <sz val="10"/>
        <rFont val="Arial"/>
        <family val="2"/>
      </rPr>
      <t>A PESAR DE CUMPLIR EL PERFIL,</t>
    </r>
    <r>
      <rPr>
        <b/>
        <sz val="10"/>
        <rFont val="Arial"/>
        <family val="2"/>
      </rPr>
      <t xml:space="preserve"> </t>
    </r>
    <r>
      <rPr>
        <sz val="9"/>
        <rFont val="Arial"/>
        <family val="2"/>
      </rPr>
      <t>NO ALCANZA EL PUNTAJE MÍNIMO REQUERIDO PAR APRESELECCIÓN (LITERAL B), ARTÍCULO 8, ACUERDO 039 DE 2008)</t>
    </r>
  </si>
  <si>
    <t xml:space="preserve">                                                     EVALUACIÓN DE LAS HOJAS DE VIDA PARA EL CUMPLIMIENTO DEL PERFIL DE LOS ASPIRANTES AL CÓDIGO DE CONCURSO T-P-06-1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</si>
</sst>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9" fillId="6" borderId="1" xfId="4" applyFont="1" applyFill="1" applyBorder="1" applyAlignment="1">
      <alignment horizontal="center" vertical="center" wrapText="1"/>
    </xf>
    <xf numFmtId="0" fontId="17" fillId="6" borderId="1" xfId="4" applyFont="1" applyFill="1" applyBorder="1" applyAlignment="1">
      <alignment horizontal="center" vertical="center" wrapText="1"/>
    </xf>
    <xf numFmtId="0" fontId="7" fillId="0" borderId="91" xfId="4" applyFont="1" applyBorder="1" applyAlignment="1">
      <alignment horizontal="center" vertical="center" wrapText="1"/>
    </xf>
    <xf numFmtId="49" fontId="7" fillId="0" borderId="92" xfId="4" applyNumberFormat="1" applyFont="1" applyFill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2" fontId="32" fillId="0" borderId="92" xfId="4" applyNumberFormat="1" applyFont="1" applyBorder="1" applyAlignment="1">
      <alignment horizontal="center" vertical="center" wrapText="1"/>
    </xf>
    <xf numFmtId="0" fontId="8" fillId="0" borderId="92" xfId="4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9" fillId="0" borderId="93" xfId="4" applyFont="1" applyBorder="1" applyAlignment="1">
      <alignment horizontal="center" vertical="center" wrapText="1"/>
    </xf>
    <xf numFmtId="0" fontId="33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0" fillId="0" borderId="0" xfId="0" applyFill="1"/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9" fillId="6" borderId="2" xfId="4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5" borderId="13" xfId="4" applyFont="1" applyFill="1" applyBorder="1" applyAlignment="1">
      <alignment horizontal="justify" vertical="center" wrapText="1"/>
    </xf>
    <xf numFmtId="0" fontId="31" fillId="5" borderId="14" xfId="0" applyFont="1" applyFill="1" applyBorder="1" applyAlignment="1">
      <alignment horizontal="justify" vertical="center" wrapText="1"/>
    </xf>
    <xf numFmtId="0" fontId="31" fillId="5" borderId="15" xfId="0" applyFont="1" applyFill="1" applyBorder="1" applyAlignment="1">
      <alignment horizontal="justify" vertical="center" wrapText="1"/>
    </xf>
    <xf numFmtId="0" fontId="9" fillId="6" borderId="61" xfId="4" applyFont="1" applyFill="1" applyBorder="1" applyAlignment="1">
      <alignment horizontal="center" vertical="center" wrapText="1"/>
    </xf>
    <xf numFmtId="0" fontId="9" fillId="6" borderId="64" xfId="4" applyFont="1" applyFill="1" applyBorder="1" applyAlignment="1">
      <alignment horizontal="center" vertical="center" wrapText="1"/>
    </xf>
    <xf numFmtId="0" fontId="9" fillId="6" borderId="13" xfId="4" applyFont="1" applyFill="1" applyBorder="1" applyAlignment="1">
      <alignment horizontal="center" vertical="center" wrapText="1"/>
    </xf>
    <xf numFmtId="0" fontId="9" fillId="6" borderId="15" xfId="4" applyFont="1" applyFill="1" applyBorder="1" applyAlignment="1">
      <alignment horizontal="center" vertical="center" wrapText="1"/>
    </xf>
    <xf numFmtId="2" fontId="8" fillId="6" borderId="2" xfId="4" applyNumberFormat="1" applyFont="1" applyFill="1" applyBorder="1" applyAlignment="1">
      <alignment horizontal="center" vertical="center" wrapText="1"/>
    </xf>
    <xf numFmtId="2" fontId="8" fillId="6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142875</xdr:rowOff>
    </xdr:from>
    <xdr:to>
      <xdr:col>2</xdr:col>
      <xdr:colOff>714376</xdr:colOff>
      <xdr:row>2</xdr:row>
      <xdr:rowOff>142875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42875"/>
          <a:ext cx="21145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bayona@yahoo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D1" zoomScale="80" zoomScaleNormal="80" workbookViewId="0">
      <selection activeCell="L6" activeCellId="1" sqref="J6 L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0" t="s">
        <v>95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Z1" s="121">
        <f>COUNTA(C:C)-1</f>
        <v>1</v>
      </c>
    </row>
    <row r="2" spans="1:26" ht="17.25" thickBot="1" x14ac:dyDescent="0.35">
      <c r="A2" s="190" t="s">
        <v>96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4" t="s">
        <v>93</v>
      </c>
      <c r="B3" s="184" t="s">
        <v>91</v>
      </c>
      <c r="C3" s="184" t="s">
        <v>92</v>
      </c>
      <c r="D3" s="184" t="s">
        <v>89</v>
      </c>
      <c r="E3" s="184" t="s">
        <v>90</v>
      </c>
      <c r="F3" s="184" t="s">
        <v>0</v>
      </c>
      <c r="G3" s="184" t="s">
        <v>1</v>
      </c>
      <c r="H3" s="184" t="s">
        <v>2</v>
      </c>
      <c r="I3" s="187" t="s">
        <v>3</v>
      </c>
      <c r="J3" s="197" t="s">
        <v>4</v>
      </c>
      <c r="K3" s="198"/>
      <c r="L3" s="198"/>
      <c r="M3" s="199"/>
      <c r="N3" s="184" t="s">
        <v>5</v>
      </c>
      <c r="O3" s="184" t="s">
        <v>88</v>
      </c>
      <c r="P3" s="184" t="s">
        <v>6</v>
      </c>
      <c r="Q3" s="192" t="s">
        <v>16</v>
      </c>
      <c r="R3" s="192" t="s">
        <v>17</v>
      </c>
      <c r="S3" s="192" t="s">
        <v>18</v>
      </c>
      <c r="T3" s="192" t="s">
        <v>19</v>
      </c>
      <c r="U3" s="192" t="s">
        <v>20</v>
      </c>
      <c r="V3" s="192" t="s">
        <v>21</v>
      </c>
      <c r="W3" s="192" t="s">
        <v>22</v>
      </c>
      <c r="X3" s="187" t="s">
        <v>94</v>
      </c>
    </row>
    <row r="4" spans="1:26" s="1" customFormat="1" ht="15.75" customHeight="1" thickBot="1" x14ac:dyDescent="0.25">
      <c r="A4" s="195"/>
      <c r="B4" s="185"/>
      <c r="C4" s="185"/>
      <c r="D4" s="185"/>
      <c r="E4" s="185"/>
      <c r="F4" s="185"/>
      <c r="G4" s="185"/>
      <c r="H4" s="185"/>
      <c r="I4" s="188"/>
      <c r="J4" s="187" t="s">
        <v>7</v>
      </c>
      <c r="K4" s="123"/>
      <c r="L4" s="123" t="s">
        <v>8</v>
      </c>
      <c r="M4" s="124"/>
      <c r="N4" s="185"/>
      <c r="O4" s="185"/>
      <c r="P4" s="185"/>
      <c r="Q4" s="193"/>
      <c r="R4" s="193"/>
      <c r="S4" s="193"/>
      <c r="T4" s="193"/>
      <c r="U4" s="193"/>
      <c r="V4" s="193"/>
      <c r="W4" s="193"/>
      <c r="X4" s="188"/>
    </row>
    <row r="5" spans="1:26" s="1" customFormat="1" ht="13.5" customHeight="1" thickBot="1" x14ac:dyDescent="0.25">
      <c r="A5" s="196"/>
      <c r="B5" s="186"/>
      <c r="C5" s="186"/>
      <c r="D5" s="186"/>
      <c r="E5" s="186"/>
      <c r="F5" s="186"/>
      <c r="G5" s="186"/>
      <c r="H5" s="186"/>
      <c r="I5" s="189"/>
      <c r="J5" s="189"/>
      <c r="K5" s="124" t="s">
        <v>85</v>
      </c>
      <c r="L5" s="126" t="s">
        <v>86</v>
      </c>
      <c r="M5" s="126" t="s">
        <v>87</v>
      </c>
      <c r="N5" s="186"/>
      <c r="O5" s="186"/>
      <c r="P5" s="186"/>
      <c r="Q5" s="193"/>
      <c r="R5" s="193"/>
      <c r="S5" s="193"/>
      <c r="T5" s="193"/>
      <c r="U5" s="193"/>
      <c r="V5" s="193"/>
      <c r="W5" s="193"/>
      <c r="X5" s="189"/>
    </row>
    <row r="6" spans="1:26" s="1" customFormat="1" ht="25.5" x14ac:dyDescent="0.2">
      <c r="A6" s="130">
        <v>1</v>
      </c>
      <c r="B6" s="131" t="s">
        <v>97</v>
      </c>
      <c r="C6" s="125">
        <v>86048237</v>
      </c>
      <c r="D6" s="125" t="s">
        <v>98</v>
      </c>
      <c r="E6" s="125" t="s">
        <v>99</v>
      </c>
      <c r="F6" s="125">
        <v>3115497362</v>
      </c>
      <c r="G6" s="127" t="s">
        <v>100</v>
      </c>
      <c r="H6" s="125" t="s">
        <v>101</v>
      </c>
      <c r="I6" s="125" t="s">
        <v>102</v>
      </c>
      <c r="J6" s="125" t="s">
        <v>103</v>
      </c>
      <c r="K6" s="125" t="s">
        <v>105</v>
      </c>
      <c r="L6" s="125" t="s">
        <v>104</v>
      </c>
      <c r="M6" s="125" t="s">
        <v>105</v>
      </c>
      <c r="N6" s="125">
        <v>35</v>
      </c>
      <c r="O6" s="125" t="s">
        <v>106</v>
      </c>
      <c r="P6" s="128"/>
      <c r="Q6" s="132">
        <f>'1'!C10</f>
        <v>4</v>
      </c>
      <c r="R6" s="153">
        <f>'1'!E10</f>
        <v>0</v>
      </c>
      <c r="S6" s="153">
        <f>'1'!F10</f>
        <v>3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0</v>
      </c>
      <c r="X6" s="154">
        <f>'1'!N40</f>
        <v>7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G10" sqref="G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3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9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4"/>
      <c r="B1" s="205"/>
      <c r="C1" s="208" t="s">
        <v>9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6" ht="51" customHeight="1" thickBot="1" x14ac:dyDescent="0.3">
      <c r="A2" s="206"/>
      <c r="B2" s="207"/>
      <c r="C2" s="208" t="s">
        <v>10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11" t="s">
        <v>11</v>
      </c>
      <c r="B3" s="212"/>
      <c r="C3" s="212"/>
      <c r="D3" s="212"/>
      <c r="E3" s="7" t="str">
        <f>GENERAL!Z$2</f>
        <v>PLANTA</v>
      </c>
      <c r="F3" s="213"/>
      <c r="G3" s="213"/>
      <c r="H3" s="213"/>
      <c r="I3" s="213"/>
      <c r="J3" s="213"/>
      <c r="K3" s="213"/>
      <c r="L3" s="213"/>
      <c r="M3" s="213"/>
      <c r="N3" s="214"/>
    </row>
    <row r="4" spans="1:16" ht="15.75" x14ac:dyDescent="0.25">
      <c r="A4" s="200" t="s">
        <v>12</v>
      </c>
      <c r="B4" s="201"/>
      <c r="C4" s="201"/>
      <c r="D4" s="201"/>
      <c r="E4" s="8" t="str">
        <f>GENERAL!A$2</f>
        <v>T-P-06-1</v>
      </c>
      <c r="F4" s="202"/>
      <c r="G4" s="202"/>
      <c r="H4" s="202"/>
      <c r="I4" s="202"/>
      <c r="J4" s="202"/>
      <c r="K4" s="202"/>
      <c r="L4" s="202"/>
      <c r="M4" s="202"/>
      <c r="N4" s="203"/>
    </row>
    <row r="5" spans="1:16" ht="15.75" x14ac:dyDescent="0.25">
      <c r="A5" s="200" t="s">
        <v>13</v>
      </c>
      <c r="B5" s="201"/>
      <c r="C5" s="201"/>
      <c r="D5" s="20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8" t="s">
        <v>14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6" x14ac:dyDescent="0.25">
      <c r="A8" s="221" t="s">
        <v>15</v>
      </c>
      <c r="B8" s="222"/>
      <c r="C8" s="225" t="s">
        <v>16</v>
      </c>
      <c r="D8" s="15"/>
      <c r="E8" s="227" t="s">
        <v>17</v>
      </c>
      <c r="F8" s="227" t="s">
        <v>18</v>
      </c>
      <c r="G8" s="227" t="s">
        <v>19</v>
      </c>
      <c r="H8" s="227" t="s">
        <v>20</v>
      </c>
      <c r="I8" s="227" t="s">
        <v>21</v>
      </c>
      <c r="J8" s="229" t="s">
        <v>22</v>
      </c>
      <c r="K8" s="16"/>
      <c r="L8" s="231"/>
      <c r="M8" s="231"/>
      <c r="N8" s="233" t="s">
        <v>23</v>
      </c>
    </row>
    <row r="9" spans="1:16" ht="31.5" customHeight="1" thickBot="1" x14ac:dyDescent="0.3">
      <c r="A9" s="223"/>
      <c r="B9" s="224"/>
      <c r="C9" s="226"/>
      <c r="D9" s="17"/>
      <c r="E9" s="228"/>
      <c r="F9" s="228"/>
      <c r="G9" s="228"/>
      <c r="H9" s="228"/>
      <c r="I9" s="228"/>
      <c r="J9" s="230"/>
      <c r="K9" s="18"/>
      <c r="L9" s="232"/>
      <c r="M9" s="232"/>
      <c r="N9" s="234"/>
    </row>
    <row r="10" spans="1:16" ht="44.25" customHeight="1" thickBot="1" x14ac:dyDescent="0.3">
      <c r="A10" s="235" t="str">
        <f ca="1">CONCATENATE((INDIRECT("GENERAL!D"&amp;P2+5))," ",((INDIRECT("GENERAL!E"&amp;P2+5))))</f>
        <v>ALVAREZ BAYONA ANDRES ALBERTO</v>
      </c>
      <c r="B10" s="23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7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7" t="s">
        <v>24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27" t="s">
        <v>25</v>
      </c>
    </row>
    <row r="13" spans="1:16" ht="24" thickBot="1" x14ac:dyDescent="0.3">
      <c r="A13" s="215" t="s">
        <v>26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7"/>
      <c r="M13" s="8"/>
      <c r="N13" s="26"/>
    </row>
    <row r="14" spans="1:16" ht="31.5" customHeight="1" thickBot="1" x14ac:dyDescent="0.3">
      <c r="A14" s="240" t="s">
        <v>27</v>
      </c>
      <c r="B14" s="241"/>
      <c r="C14" s="28"/>
      <c r="D14" s="242" t="str">
        <f ca="1">(INDIRECT("GENERAL!J"&amp;P2+5))</f>
        <v>ARQUITECTO /UNIVERSIDAD NACIONAL /1998</v>
      </c>
      <c r="E14" s="243"/>
      <c r="F14" s="243"/>
      <c r="G14" s="243"/>
      <c r="H14" s="243"/>
      <c r="I14" s="243"/>
      <c r="J14" s="243"/>
      <c r="K14" s="243"/>
      <c r="L14" s="24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5" t="s">
        <v>28</v>
      </c>
      <c r="B16" s="246"/>
      <c r="C16" s="8"/>
      <c r="D16" s="34"/>
      <c r="E16" s="247" t="str">
        <f ca="1">(INDIRECT("GENERAL!K"&amp;P2+5))</f>
        <v>NO REGISTRA</v>
      </c>
      <c r="F16" s="248"/>
      <c r="G16" s="248"/>
      <c r="H16" s="248"/>
      <c r="I16" s="248"/>
      <c r="J16" s="248"/>
      <c r="K16" s="248"/>
      <c r="L16" s="24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5" t="s">
        <v>29</v>
      </c>
      <c r="B18" s="246"/>
      <c r="C18" s="28"/>
      <c r="D18" s="35"/>
      <c r="E18" s="248" t="str">
        <f ca="1">(INDIRECT("GENERAL!L"&amp;P2+5))</f>
        <v>MAGISTER EN CONSTRUCCIÓN /UNIVERSIDAD NACIONAL /2008</v>
      </c>
      <c r="F18" s="248"/>
      <c r="G18" s="248"/>
      <c r="H18" s="248"/>
      <c r="I18" s="248"/>
      <c r="J18" s="248"/>
      <c r="K18" s="248"/>
      <c r="L18" s="24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5" t="s">
        <v>30</v>
      </c>
      <c r="B20" s="246"/>
      <c r="C20" s="28"/>
      <c r="D20" s="250" t="str">
        <f ca="1">(INDIRECT("GENERAL!M"&amp;P2+5))</f>
        <v>NO REGISTRA</v>
      </c>
      <c r="E20" s="251"/>
      <c r="F20" s="251"/>
      <c r="G20" s="251"/>
      <c r="H20" s="251"/>
      <c r="I20" s="251"/>
      <c r="J20" s="251"/>
      <c r="K20" s="251"/>
      <c r="L20" s="252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3" t="s">
        <v>31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5"/>
      <c r="M22" s="8"/>
      <c r="N22" s="162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5" t="s">
        <v>32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7"/>
      <c r="M24" s="8"/>
      <c r="N24" s="40"/>
    </row>
    <row r="25" spans="1:17" ht="68.25" customHeight="1" thickBot="1" x14ac:dyDescent="0.3">
      <c r="A25" s="240" t="s">
        <v>33</v>
      </c>
      <c r="B25" s="241"/>
      <c r="C25" s="28"/>
      <c r="D25" s="242" t="s">
        <v>107</v>
      </c>
      <c r="E25" s="243"/>
      <c r="F25" s="243"/>
      <c r="G25" s="243"/>
      <c r="H25" s="243"/>
      <c r="I25" s="243"/>
      <c r="J25" s="243"/>
      <c r="K25" s="243"/>
      <c r="L25" s="244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3" t="s">
        <v>34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5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5" t="s">
        <v>35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7"/>
      <c r="M29" s="45"/>
      <c r="N29" s="40"/>
    </row>
    <row r="30" spans="1:17" ht="51" customHeight="1" thickBot="1" x14ac:dyDescent="0.3">
      <c r="A30" s="240" t="s">
        <v>36</v>
      </c>
      <c r="B30" s="241"/>
      <c r="C30" s="28"/>
      <c r="D30" s="242" t="s">
        <v>107</v>
      </c>
      <c r="E30" s="243"/>
      <c r="F30" s="243"/>
      <c r="G30" s="243"/>
      <c r="H30" s="243"/>
      <c r="I30" s="243"/>
      <c r="J30" s="243"/>
      <c r="K30" s="243"/>
      <c r="L30" s="244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3" t="s">
        <v>37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5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5" t="s">
        <v>38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7"/>
      <c r="M34" s="8"/>
      <c r="N34" s="40"/>
    </row>
    <row r="35" spans="1:14" ht="39.75" customHeight="1" thickBot="1" x14ac:dyDescent="0.3">
      <c r="A35" s="245" t="s">
        <v>39</v>
      </c>
      <c r="B35" s="246"/>
      <c r="C35" s="28"/>
      <c r="D35" s="242" t="s">
        <v>105</v>
      </c>
      <c r="E35" s="243"/>
      <c r="F35" s="243"/>
      <c r="G35" s="243"/>
      <c r="H35" s="243"/>
      <c r="I35" s="243"/>
      <c r="J35" s="243"/>
      <c r="K35" s="243"/>
      <c r="L35" s="244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3" t="s">
        <v>40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0" t="s">
        <v>23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2"/>
      <c r="M40" s="48"/>
      <c r="N40" s="49">
        <f>IF((N22+N27+N32+N37)&lt;=30,(N22+N27+N32+N37),"ERROR EXCEDE LOS 30 PUNTOS")</f>
        <v>7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8" t="s">
        <v>42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2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6" t="s">
        <v>43</v>
      </c>
      <c r="B57" s="257"/>
      <c r="C57" s="257"/>
      <c r="D57" s="257"/>
      <c r="E57" s="257"/>
      <c r="F57" s="258"/>
      <c r="G57" s="25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3" t="s">
        <v>51</v>
      </c>
      <c r="C59" s="267"/>
      <c r="D59" s="267"/>
      <c r="E59" s="267"/>
      <c r="F59" s="264"/>
      <c r="G59" s="26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64"/>
      <c r="G60" s="26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64"/>
      <c r="G61" s="26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64"/>
      <c r="G62" s="26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64"/>
      <c r="G63" s="26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69"/>
      <c r="G64" s="26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6" t="s">
        <v>61</v>
      </c>
      <c r="B68" s="257"/>
      <c r="C68" s="257"/>
      <c r="D68" s="257"/>
      <c r="E68" s="257"/>
      <c r="F68" s="257"/>
      <c r="G68" s="277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8" t="s">
        <v>62</v>
      </c>
      <c r="C69" s="278"/>
      <c r="D69" s="278"/>
      <c r="E69" s="278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3" t="s">
        <v>64</v>
      </c>
      <c r="C70" s="263"/>
      <c r="D70" s="263"/>
      <c r="E70" s="263"/>
      <c r="F70" s="264"/>
      <c r="G70" s="26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9" t="s">
        <v>65</v>
      </c>
      <c r="C71" s="279"/>
      <c r="D71" s="279"/>
      <c r="E71" s="279"/>
      <c r="F71" s="269"/>
      <c r="G71" s="26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0" t="s">
        <v>66</v>
      </c>
      <c r="C72" s="280"/>
      <c r="D72" s="280"/>
      <c r="E72" s="280"/>
      <c r="F72" s="280"/>
      <c r="G72" s="28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1" t="s">
        <v>67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3"/>
      <c r="L73" s="82"/>
      <c r="M73" s="45"/>
      <c r="N73" s="77">
        <f>N72/3</f>
        <v>0</v>
      </c>
    </row>
    <row r="74" spans="1:14" ht="19.5" thickTop="1" thickBot="1" x14ac:dyDescent="0.3">
      <c r="A74" s="284"/>
      <c r="B74" s="285"/>
      <c r="C74" s="285"/>
      <c r="D74" s="285"/>
      <c r="E74" s="285"/>
      <c r="F74" s="285"/>
      <c r="G74" s="285"/>
      <c r="H74" s="285"/>
      <c r="I74" s="285"/>
      <c r="J74" s="286"/>
      <c r="K74" s="286"/>
      <c r="L74" s="82"/>
      <c r="M74" s="45"/>
      <c r="N74" s="92"/>
    </row>
    <row r="75" spans="1:14" ht="26.25" thickBot="1" x14ac:dyDescent="0.3">
      <c r="A75" s="287" t="s">
        <v>68</v>
      </c>
      <c r="B75" s="288"/>
      <c r="C75" s="288"/>
      <c r="D75" s="288"/>
      <c r="E75" s="288"/>
      <c r="F75" s="288"/>
      <c r="G75" s="28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0" t="s">
        <v>69</v>
      </c>
      <c r="C76" s="290"/>
      <c r="D76" s="290"/>
      <c r="E76" s="290"/>
      <c r="F76" s="291"/>
      <c r="G76" s="29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3" t="s">
        <v>70</v>
      </c>
      <c r="C77" s="263"/>
      <c r="D77" s="263"/>
      <c r="E77" s="263"/>
      <c r="F77" s="264"/>
      <c r="G77" s="29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9" t="s">
        <v>71</v>
      </c>
      <c r="C78" s="279"/>
      <c r="D78" s="279"/>
      <c r="E78" s="279"/>
      <c r="F78" s="269"/>
      <c r="G78" s="29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5" t="s">
        <v>72</v>
      </c>
      <c r="B79" s="296"/>
      <c r="C79" s="296"/>
      <c r="D79" s="296"/>
      <c r="E79" s="296"/>
      <c r="F79" s="296"/>
      <c r="G79" s="296"/>
      <c r="H79" s="29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8" t="s">
        <v>73</v>
      </c>
      <c r="B80" s="299"/>
      <c r="C80" s="299"/>
      <c r="D80" s="299"/>
      <c r="E80" s="299"/>
      <c r="F80" s="299"/>
      <c r="G80" s="299"/>
      <c r="H80" s="299"/>
      <c r="I80" s="299"/>
      <c r="J80" s="299"/>
      <c r="K80" s="30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1"/>
      <c r="F81" s="301"/>
      <c r="G81" s="301"/>
      <c r="H81" s="301"/>
      <c r="I81" s="301"/>
      <c r="J81" s="301"/>
      <c r="K81" s="301"/>
      <c r="L81" s="301"/>
      <c r="M81" s="301"/>
      <c r="N81" s="30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8" t="s">
        <v>74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2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2" t="s">
        <v>75</v>
      </c>
      <c r="B85" s="313"/>
      <c r="C85" s="313"/>
      <c r="D85" s="313"/>
      <c r="E85" s="313"/>
      <c r="F85" s="314"/>
      <c r="G85" s="315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6" t="s">
        <v>76</v>
      </c>
      <c r="C86" s="317"/>
      <c r="D86" s="317"/>
      <c r="E86" s="317"/>
      <c r="F86" s="318"/>
      <c r="G86" s="31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0" t="s">
        <v>78</v>
      </c>
      <c r="B88" s="321"/>
      <c r="C88" s="321"/>
      <c r="D88" s="321"/>
      <c r="E88" s="321"/>
      <c r="F88" s="321"/>
      <c r="G88" s="321"/>
      <c r="H88" s="321"/>
      <c r="I88" s="321"/>
      <c r="J88" s="32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3" t="s">
        <v>79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6" t="s">
        <v>23</v>
      </c>
      <c r="B92" s="327"/>
      <c r="C92" s="327"/>
      <c r="D92" s="327"/>
      <c r="E92" s="327"/>
      <c r="F92" s="327"/>
      <c r="G92" s="327"/>
      <c r="H92" s="327"/>
      <c r="I92" s="327"/>
      <c r="J92" s="328"/>
      <c r="K92" s="111"/>
      <c r="L92" s="111"/>
      <c r="M92" s="112"/>
      <c r="N92" s="113">
        <f>N40</f>
        <v>7</v>
      </c>
    </row>
    <row r="93" spans="1:14" ht="18" x14ac:dyDescent="0.25">
      <c r="A93" s="303" t="s">
        <v>80</v>
      </c>
      <c r="B93" s="304"/>
      <c r="C93" s="304"/>
      <c r="D93" s="304"/>
      <c r="E93" s="304"/>
      <c r="F93" s="304"/>
      <c r="G93" s="304"/>
      <c r="H93" s="304"/>
      <c r="I93" s="304"/>
      <c r="J93" s="305"/>
      <c r="K93" s="111"/>
      <c r="L93" s="111"/>
      <c r="M93" s="112"/>
      <c r="N93" s="114">
        <f>N66</f>
        <v>0</v>
      </c>
    </row>
    <row r="94" spans="1:14" ht="18" x14ac:dyDescent="0.25">
      <c r="A94" s="303" t="s">
        <v>81</v>
      </c>
      <c r="B94" s="304"/>
      <c r="C94" s="304"/>
      <c r="D94" s="304"/>
      <c r="E94" s="304"/>
      <c r="F94" s="304"/>
      <c r="G94" s="304"/>
      <c r="H94" s="304"/>
      <c r="I94" s="304"/>
      <c r="J94" s="305"/>
      <c r="K94" s="111"/>
      <c r="L94" s="111"/>
      <c r="M94" s="112"/>
      <c r="N94" s="115">
        <f>N73</f>
        <v>0</v>
      </c>
    </row>
    <row r="95" spans="1:14" ht="18" x14ac:dyDescent="0.25">
      <c r="A95" s="303" t="s">
        <v>82</v>
      </c>
      <c r="B95" s="304"/>
      <c r="C95" s="304"/>
      <c r="D95" s="304"/>
      <c r="E95" s="304"/>
      <c r="F95" s="304"/>
      <c r="G95" s="304"/>
      <c r="H95" s="304"/>
      <c r="I95" s="304"/>
      <c r="J95" s="305"/>
      <c r="K95" s="111"/>
      <c r="L95" s="111"/>
      <c r="M95" s="112"/>
      <c r="N95" s="116">
        <f>N80</f>
        <v>0</v>
      </c>
    </row>
    <row r="96" spans="1:14" ht="18.75" thickBot="1" x14ac:dyDescent="0.3">
      <c r="A96" s="306" t="s">
        <v>83</v>
      </c>
      <c r="B96" s="307"/>
      <c r="C96" s="307"/>
      <c r="D96" s="307"/>
      <c r="E96" s="307"/>
      <c r="F96" s="307"/>
      <c r="G96" s="307"/>
      <c r="H96" s="307"/>
      <c r="I96" s="307"/>
      <c r="J96" s="30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9" t="s">
        <v>84</v>
      </c>
      <c r="B97" s="310"/>
      <c r="C97" s="310"/>
      <c r="D97" s="310"/>
      <c r="E97" s="310"/>
      <c r="F97" s="310"/>
      <c r="G97" s="310"/>
      <c r="H97" s="310"/>
      <c r="I97" s="310"/>
      <c r="J97" s="311"/>
      <c r="K97" s="117"/>
      <c r="L97" s="118"/>
      <c r="M97" s="119"/>
      <c r="N97" s="120">
        <f>SUM(N92:N96)</f>
        <v>7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BkxMBmcXjzCAGQ9bhIVGbU9OzasFT/mQDF3LJhpOxF9QbvlyTsmYbb8pVB7Hu/+k/G97AyZQJzlkscv3nK1PQw==" saltValue="qMAlo/96mk/WGEBjnAM8hA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" top="0.15748031496062992" bottom="0.15748031496062992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"/>
  <sheetViews>
    <sheetView tabSelected="1" workbookViewId="0">
      <selection activeCell="I8" sqref="I8"/>
    </sheetView>
  </sheetViews>
  <sheetFormatPr baseColWidth="10" defaultRowHeight="15" x14ac:dyDescent="0.25"/>
  <cols>
    <col min="1" max="1" width="4.7109375" customWidth="1"/>
    <col min="2" max="2" width="16.85546875" customWidth="1"/>
    <col min="3" max="3" width="21.28515625" customWidth="1"/>
    <col min="4" max="4" width="22.140625" customWidth="1"/>
    <col min="5" max="5" width="21.42578125" customWidth="1"/>
    <col min="6" max="6" width="26.140625" customWidth="1"/>
    <col min="7" max="8" width="9.5703125" customWidth="1"/>
    <col min="9" max="9" width="13.7109375" customWidth="1"/>
    <col min="10" max="10" width="31.28515625" customWidth="1"/>
  </cols>
  <sheetData>
    <row r="1" spans="1:10" ht="18" x14ac:dyDescent="0.25">
      <c r="A1" s="331" t="s">
        <v>108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x14ac:dyDescent="0.25">
      <c r="A2" s="332" t="s">
        <v>124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0" ht="16.5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61.5" customHeight="1" thickBot="1" x14ac:dyDescent="0.3">
      <c r="A4" s="333" t="s">
        <v>109</v>
      </c>
      <c r="B4" s="334"/>
      <c r="C4" s="334"/>
      <c r="D4" s="334"/>
      <c r="E4" s="334"/>
      <c r="F4" s="334"/>
      <c r="G4" s="334"/>
      <c r="H4" s="334"/>
      <c r="I4" s="334"/>
      <c r="J4" s="335"/>
    </row>
    <row r="5" spans="1:10" ht="42.75" customHeight="1" thickBot="1" x14ac:dyDescent="0.3">
      <c r="A5" s="336" t="s">
        <v>110</v>
      </c>
      <c r="B5" s="336" t="s">
        <v>111</v>
      </c>
      <c r="C5" s="336" t="s">
        <v>112</v>
      </c>
      <c r="D5" s="338" t="s">
        <v>113</v>
      </c>
      <c r="E5" s="339"/>
      <c r="F5" s="329" t="s">
        <v>114</v>
      </c>
      <c r="G5" s="338" t="s">
        <v>115</v>
      </c>
      <c r="H5" s="339"/>
      <c r="I5" s="340" t="s">
        <v>116</v>
      </c>
      <c r="J5" s="329" t="s">
        <v>6</v>
      </c>
    </row>
    <row r="6" spans="1:10" ht="15.75" thickBot="1" x14ac:dyDescent="0.3">
      <c r="A6" s="337"/>
      <c r="B6" s="337"/>
      <c r="C6" s="337"/>
      <c r="D6" s="165" t="s">
        <v>7</v>
      </c>
      <c r="E6" s="165" t="s">
        <v>8</v>
      </c>
      <c r="F6" s="330"/>
      <c r="G6" s="166" t="s">
        <v>117</v>
      </c>
      <c r="H6" s="166" t="s">
        <v>118</v>
      </c>
      <c r="I6" s="341"/>
      <c r="J6" s="330"/>
    </row>
    <row r="7" spans="1:10" ht="87" thickBot="1" x14ac:dyDescent="0.3">
      <c r="A7" s="167">
        <f>+A6+1</f>
        <v>1</v>
      </c>
      <c r="B7" s="168" t="s">
        <v>120</v>
      </c>
      <c r="C7" s="169" t="s">
        <v>95</v>
      </c>
      <c r="D7" s="170" t="s">
        <v>103</v>
      </c>
      <c r="E7" s="170" t="s">
        <v>104</v>
      </c>
      <c r="F7" s="171" t="s">
        <v>121</v>
      </c>
      <c r="G7" s="172" t="s">
        <v>122</v>
      </c>
      <c r="H7" s="172"/>
      <c r="I7" s="173">
        <v>7</v>
      </c>
      <c r="J7" s="174" t="s">
        <v>123</v>
      </c>
    </row>
    <row r="8" spans="1:10" ht="18" x14ac:dyDescent="0.25">
      <c r="A8" s="175" t="s">
        <v>119</v>
      </c>
      <c r="B8" s="176"/>
      <c r="C8" s="176"/>
      <c r="D8" s="176"/>
      <c r="E8" s="176"/>
      <c r="F8" s="177"/>
      <c r="G8" s="178"/>
      <c r="H8" s="179"/>
      <c r="I8" s="180"/>
      <c r="J8" s="181"/>
    </row>
    <row r="9" spans="1:10" x14ac:dyDescent="0.25">
      <c r="B9" s="182"/>
    </row>
    <row r="12" spans="1:10" x14ac:dyDescent="0.25">
      <c r="B12" s="182"/>
      <c r="C12" s="183"/>
      <c r="D12" s="183"/>
      <c r="E12" s="183"/>
    </row>
    <row r="13" spans="1:10" x14ac:dyDescent="0.25">
      <c r="C13" s="183"/>
      <c r="D13" s="183"/>
      <c r="E13" s="183"/>
    </row>
    <row r="14" spans="1:10" x14ac:dyDescent="0.25">
      <c r="C14" s="183"/>
      <c r="D14" s="183"/>
      <c r="E14" s="183"/>
    </row>
    <row r="15" spans="1:10" x14ac:dyDescent="0.25">
      <c r="C15" s="183"/>
      <c r="D15" s="183"/>
      <c r="E15" s="183"/>
    </row>
    <row r="16" spans="1:10" x14ac:dyDescent="0.25">
      <c r="C16" s="183"/>
      <c r="D16" s="183"/>
      <c r="E16" s="183"/>
    </row>
    <row r="17" spans="3:5" x14ac:dyDescent="0.25">
      <c r="C17" s="183"/>
      <c r="D17" s="183"/>
      <c r="E17" s="183"/>
    </row>
  </sheetData>
  <sheetProtection algorithmName="SHA-512" hashValue="SKYAvYJUaJCTMD+0rPU9afyyhH3YduIN05r2uf8PuzAaCW2yLR1reN+JNHeeF3hxknnQiIQ6SZkDRfobOSNfQA==" saltValue="d9RI7+dG8WPUv2A+gC3jFg==" spinCount="100000" sheet="1" objects="1" scenarios="1" selectLockedCells="1" selectUnlockedCells="1"/>
  <mergeCells count="11">
    <mergeCell ref="J5:J6"/>
    <mergeCell ref="A1:J1"/>
    <mergeCell ref="A2:J2"/>
    <mergeCell ref="A4:J4"/>
    <mergeCell ref="A5:A6"/>
    <mergeCell ref="B5:B6"/>
    <mergeCell ref="C5:C6"/>
    <mergeCell ref="D5:E5"/>
    <mergeCell ref="F5:F6"/>
    <mergeCell ref="G5:H5"/>
    <mergeCell ref="I5:I6"/>
  </mergeCells>
  <pageMargins left="0.31496062992125984" right="0" top="0.74803149606299213" bottom="0.74803149606299213" header="0.31496062992125984" footer="0.31496062992125984"/>
  <pageSetup paperSize="14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4"/>
      <c r="B1" s="205"/>
      <c r="C1" s="208" t="s">
        <v>9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6" ht="51" customHeight="1" thickBot="1" x14ac:dyDescent="0.3">
      <c r="A2" s="206"/>
      <c r="B2" s="207"/>
      <c r="C2" s="208" t="s">
        <v>10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11" t="s">
        <v>11</v>
      </c>
      <c r="B3" s="212"/>
      <c r="C3" s="212"/>
      <c r="D3" s="212"/>
      <c r="E3" s="7" t="str">
        <f>GENERAL!Z$2</f>
        <v>PLANTA</v>
      </c>
      <c r="F3" s="213"/>
      <c r="G3" s="213"/>
      <c r="H3" s="213"/>
      <c r="I3" s="213"/>
      <c r="J3" s="213"/>
      <c r="K3" s="213"/>
      <c r="L3" s="213"/>
      <c r="M3" s="213"/>
      <c r="N3" s="214"/>
    </row>
    <row r="4" spans="1:16" ht="15.75" x14ac:dyDescent="0.25">
      <c r="A4" s="200" t="s">
        <v>12</v>
      </c>
      <c r="B4" s="201"/>
      <c r="C4" s="201"/>
      <c r="D4" s="201"/>
      <c r="E4" s="8" t="str">
        <f>GENERAL!A$2</f>
        <v>T-P-06-1</v>
      </c>
      <c r="F4" s="202"/>
      <c r="G4" s="202"/>
      <c r="H4" s="202"/>
      <c r="I4" s="202"/>
      <c r="J4" s="202"/>
      <c r="K4" s="202"/>
      <c r="L4" s="202"/>
      <c r="M4" s="202"/>
      <c r="N4" s="203"/>
    </row>
    <row r="5" spans="1:16" ht="15.75" x14ac:dyDescent="0.25">
      <c r="A5" s="200" t="s">
        <v>13</v>
      </c>
      <c r="B5" s="201"/>
      <c r="C5" s="201"/>
      <c r="D5" s="20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8" t="s">
        <v>14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6" x14ac:dyDescent="0.25">
      <c r="A8" s="221" t="s">
        <v>15</v>
      </c>
      <c r="B8" s="222"/>
      <c r="C8" s="225" t="s">
        <v>16</v>
      </c>
      <c r="D8" s="158"/>
      <c r="E8" s="227" t="s">
        <v>17</v>
      </c>
      <c r="F8" s="227" t="s">
        <v>18</v>
      </c>
      <c r="G8" s="227" t="s">
        <v>19</v>
      </c>
      <c r="H8" s="227" t="s">
        <v>20</v>
      </c>
      <c r="I8" s="227" t="s">
        <v>21</v>
      </c>
      <c r="J8" s="229" t="s">
        <v>22</v>
      </c>
      <c r="K8" s="159"/>
      <c r="L8" s="231"/>
      <c r="M8" s="231"/>
      <c r="N8" s="233" t="s">
        <v>23</v>
      </c>
    </row>
    <row r="9" spans="1:16" ht="31.5" customHeight="1" thickBot="1" x14ac:dyDescent="0.3">
      <c r="A9" s="223"/>
      <c r="B9" s="224"/>
      <c r="C9" s="226"/>
      <c r="D9" s="17"/>
      <c r="E9" s="228"/>
      <c r="F9" s="228"/>
      <c r="G9" s="228"/>
      <c r="H9" s="228"/>
      <c r="I9" s="228"/>
      <c r="J9" s="230"/>
      <c r="K9" s="160"/>
      <c r="L9" s="232"/>
      <c r="M9" s="232"/>
      <c r="N9" s="234"/>
    </row>
    <row r="10" spans="1:16" ht="44.25" customHeight="1" thickBot="1" x14ac:dyDescent="0.3">
      <c r="A10" s="235" t="str">
        <f ca="1">CONCATENATE((INDIRECT("GENERAL!D"&amp;P2+5))," ",((INDIRECT("GENERAL!E"&amp;P2+5))))</f>
        <v xml:space="preserve"> </v>
      </c>
      <c r="B10" s="23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7" t="s">
        <v>24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27" t="s">
        <v>25</v>
      </c>
    </row>
    <row r="13" spans="1:16" ht="24" thickBot="1" x14ac:dyDescent="0.3">
      <c r="A13" s="215" t="s">
        <v>26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7"/>
      <c r="M13" s="8"/>
      <c r="N13" s="26"/>
    </row>
    <row r="14" spans="1:16" ht="31.5" customHeight="1" thickBot="1" x14ac:dyDescent="0.3">
      <c r="A14" s="240" t="s">
        <v>27</v>
      </c>
      <c r="B14" s="241"/>
      <c r="C14" s="28"/>
      <c r="D14" s="242">
        <f ca="1">(INDIRECT("GENERAL!J"&amp;P2+5))</f>
        <v>0</v>
      </c>
      <c r="E14" s="243"/>
      <c r="F14" s="243"/>
      <c r="G14" s="243"/>
      <c r="H14" s="243"/>
      <c r="I14" s="243"/>
      <c r="J14" s="243"/>
      <c r="K14" s="243"/>
      <c r="L14" s="24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5" t="s">
        <v>28</v>
      </c>
      <c r="B16" s="246"/>
      <c r="C16" s="8"/>
      <c r="D16" s="34"/>
      <c r="E16" s="247">
        <f ca="1">(INDIRECT("GENERAL!K"&amp;P2+5))</f>
        <v>0</v>
      </c>
      <c r="F16" s="248"/>
      <c r="G16" s="248"/>
      <c r="H16" s="248"/>
      <c r="I16" s="248"/>
      <c r="J16" s="248"/>
      <c r="K16" s="248"/>
      <c r="L16" s="24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5" t="s">
        <v>29</v>
      </c>
      <c r="B18" s="246"/>
      <c r="C18" s="28"/>
      <c r="D18" s="157"/>
      <c r="E18" s="248">
        <f ca="1">(INDIRECT("GENERAL!L"&amp;P2+5))</f>
        <v>0</v>
      </c>
      <c r="F18" s="248"/>
      <c r="G18" s="248"/>
      <c r="H18" s="248"/>
      <c r="I18" s="248"/>
      <c r="J18" s="248"/>
      <c r="K18" s="248"/>
      <c r="L18" s="24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5" t="s">
        <v>30</v>
      </c>
      <c r="B20" s="246"/>
      <c r="C20" s="28"/>
      <c r="D20" s="250">
        <f ca="1">(INDIRECT("GENERAL!M"&amp;P2+5))</f>
        <v>0</v>
      </c>
      <c r="E20" s="251"/>
      <c r="F20" s="251"/>
      <c r="G20" s="251"/>
      <c r="H20" s="251"/>
      <c r="I20" s="251"/>
      <c r="J20" s="251"/>
      <c r="K20" s="251"/>
      <c r="L20" s="25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53" t="s">
        <v>31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5" t="s">
        <v>32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7"/>
      <c r="M24" s="8"/>
      <c r="N24" s="40"/>
    </row>
    <row r="25" spans="1:17" ht="68.25" customHeight="1" thickBot="1" x14ac:dyDescent="0.3">
      <c r="A25" s="240" t="s">
        <v>33</v>
      </c>
      <c r="B25" s="241"/>
      <c r="C25" s="28"/>
      <c r="D25" s="242"/>
      <c r="E25" s="243"/>
      <c r="F25" s="243"/>
      <c r="G25" s="243"/>
      <c r="H25" s="243"/>
      <c r="I25" s="243"/>
      <c r="J25" s="243"/>
      <c r="K25" s="243"/>
      <c r="L25" s="24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53" t="s">
        <v>34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5" t="s">
        <v>35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7"/>
      <c r="M29" s="45"/>
      <c r="N29" s="40"/>
    </row>
    <row r="30" spans="1:17" ht="35.25" customHeight="1" thickBot="1" x14ac:dyDescent="0.3">
      <c r="A30" s="240" t="s">
        <v>36</v>
      </c>
      <c r="B30" s="241"/>
      <c r="C30" s="28"/>
      <c r="D30" s="242"/>
      <c r="E30" s="243"/>
      <c r="F30" s="243"/>
      <c r="G30" s="243"/>
      <c r="H30" s="243"/>
      <c r="I30" s="243"/>
      <c r="J30" s="243"/>
      <c r="K30" s="243"/>
      <c r="L30" s="24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3" t="s">
        <v>37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5" t="s">
        <v>38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7"/>
      <c r="M34" s="8"/>
      <c r="N34" s="40"/>
    </row>
    <row r="35" spans="1:14" ht="39.75" customHeight="1" thickBot="1" x14ac:dyDescent="0.3">
      <c r="A35" s="245" t="s">
        <v>39</v>
      </c>
      <c r="B35" s="246"/>
      <c r="C35" s="28"/>
      <c r="D35" s="242"/>
      <c r="E35" s="243"/>
      <c r="F35" s="243"/>
      <c r="G35" s="243"/>
      <c r="H35" s="243"/>
      <c r="I35" s="243"/>
      <c r="J35" s="243"/>
      <c r="K35" s="243"/>
      <c r="L35" s="24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53" t="s">
        <v>40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0" t="s">
        <v>23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8" t="s">
        <v>42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2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6" t="s">
        <v>43</v>
      </c>
      <c r="B57" s="257"/>
      <c r="C57" s="257"/>
      <c r="D57" s="257"/>
      <c r="E57" s="257"/>
      <c r="F57" s="258"/>
      <c r="G57" s="25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3" t="s">
        <v>51</v>
      </c>
      <c r="C59" s="267"/>
      <c r="D59" s="267"/>
      <c r="E59" s="267"/>
      <c r="F59" s="264"/>
      <c r="G59" s="26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64"/>
      <c r="G60" s="26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64"/>
      <c r="G61" s="26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64"/>
      <c r="G62" s="26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64"/>
      <c r="G63" s="26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69"/>
      <c r="G64" s="26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6" t="s">
        <v>61</v>
      </c>
      <c r="B68" s="257"/>
      <c r="C68" s="257"/>
      <c r="D68" s="257"/>
      <c r="E68" s="257"/>
      <c r="F68" s="257"/>
      <c r="G68" s="277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8" t="s">
        <v>62</v>
      </c>
      <c r="C69" s="278"/>
      <c r="D69" s="278"/>
      <c r="E69" s="278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3" t="s">
        <v>64</v>
      </c>
      <c r="C70" s="263"/>
      <c r="D70" s="263"/>
      <c r="E70" s="263"/>
      <c r="F70" s="264"/>
      <c r="G70" s="26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9" t="s">
        <v>65</v>
      </c>
      <c r="C71" s="279"/>
      <c r="D71" s="279"/>
      <c r="E71" s="279"/>
      <c r="F71" s="269"/>
      <c r="G71" s="26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0" t="s">
        <v>66</v>
      </c>
      <c r="C72" s="280"/>
      <c r="D72" s="280"/>
      <c r="E72" s="280"/>
      <c r="F72" s="280"/>
      <c r="G72" s="28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1" t="s">
        <v>67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3"/>
      <c r="L73" s="82"/>
      <c r="M73" s="45"/>
      <c r="N73" s="77">
        <f>N72/3</f>
        <v>0</v>
      </c>
    </row>
    <row r="74" spans="1:14" ht="19.5" thickTop="1" thickBot="1" x14ac:dyDescent="0.3">
      <c r="A74" s="284"/>
      <c r="B74" s="285"/>
      <c r="C74" s="285"/>
      <c r="D74" s="285"/>
      <c r="E74" s="285"/>
      <c r="F74" s="285"/>
      <c r="G74" s="285"/>
      <c r="H74" s="285"/>
      <c r="I74" s="285"/>
      <c r="J74" s="286"/>
      <c r="K74" s="286"/>
      <c r="L74" s="82"/>
      <c r="M74" s="45"/>
      <c r="N74" s="161"/>
    </row>
    <row r="75" spans="1:14" ht="26.25" thickBot="1" x14ac:dyDescent="0.3">
      <c r="A75" s="287" t="s">
        <v>68</v>
      </c>
      <c r="B75" s="288"/>
      <c r="C75" s="288"/>
      <c r="D75" s="288"/>
      <c r="E75" s="288"/>
      <c r="F75" s="288"/>
      <c r="G75" s="28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90" t="s">
        <v>69</v>
      </c>
      <c r="C76" s="290"/>
      <c r="D76" s="290"/>
      <c r="E76" s="290"/>
      <c r="F76" s="291"/>
      <c r="G76" s="29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3" t="s">
        <v>70</v>
      </c>
      <c r="C77" s="263"/>
      <c r="D77" s="263"/>
      <c r="E77" s="263"/>
      <c r="F77" s="264"/>
      <c r="G77" s="29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9" t="s">
        <v>71</v>
      </c>
      <c r="C78" s="279"/>
      <c r="D78" s="279"/>
      <c r="E78" s="279"/>
      <c r="F78" s="269"/>
      <c r="G78" s="29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5" t="s">
        <v>72</v>
      </c>
      <c r="B79" s="296"/>
      <c r="C79" s="296"/>
      <c r="D79" s="296"/>
      <c r="E79" s="296"/>
      <c r="F79" s="296"/>
      <c r="G79" s="296"/>
      <c r="H79" s="29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8" t="s">
        <v>73</v>
      </c>
      <c r="B80" s="299"/>
      <c r="C80" s="299"/>
      <c r="D80" s="299"/>
      <c r="E80" s="299"/>
      <c r="F80" s="299"/>
      <c r="G80" s="299"/>
      <c r="H80" s="299"/>
      <c r="I80" s="299"/>
      <c r="J80" s="299"/>
      <c r="K80" s="30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1"/>
      <c r="F81" s="301"/>
      <c r="G81" s="301"/>
      <c r="H81" s="301"/>
      <c r="I81" s="301"/>
      <c r="J81" s="301"/>
      <c r="K81" s="301"/>
      <c r="L81" s="301"/>
      <c r="M81" s="301"/>
      <c r="N81" s="30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8" t="s">
        <v>74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2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2" t="s">
        <v>75</v>
      </c>
      <c r="B85" s="313"/>
      <c r="C85" s="313"/>
      <c r="D85" s="313"/>
      <c r="E85" s="313"/>
      <c r="F85" s="314"/>
      <c r="G85" s="315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6" t="s">
        <v>76</v>
      </c>
      <c r="C86" s="317"/>
      <c r="D86" s="317"/>
      <c r="E86" s="317"/>
      <c r="F86" s="318"/>
      <c r="G86" s="31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0" t="s">
        <v>78</v>
      </c>
      <c r="B88" s="321"/>
      <c r="C88" s="321"/>
      <c r="D88" s="321"/>
      <c r="E88" s="321"/>
      <c r="F88" s="321"/>
      <c r="G88" s="321"/>
      <c r="H88" s="321"/>
      <c r="I88" s="321"/>
      <c r="J88" s="32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3" t="s">
        <v>79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6" t="s">
        <v>23</v>
      </c>
      <c r="B92" s="327"/>
      <c r="C92" s="327"/>
      <c r="D92" s="327"/>
      <c r="E92" s="327"/>
      <c r="F92" s="327"/>
      <c r="G92" s="327"/>
      <c r="H92" s="327"/>
      <c r="I92" s="327"/>
      <c r="J92" s="328"/>
      <c r="K92" s="111"/>
      <c r="L92" s="111"/>
      <c r="M92" s="112"/>
      <c r="N92" s="113">
        <f>N40</f>
        <v>0</v>
      </c>
    </row>
    <row r="93" spans="1:14" ht="18" x14ac:dyDescent="0.25">
      <c r="A93" s="303" t="s">
        <v>80</v>
      </c>
      <c r="B93" s="304"/>
      <c r="C93" s="304"/>
      <c r="D93" s="304"/>
      <c r="E93" s="304"/>
      <c r="F93" s="304"/>
      <c r="G93" s="304"/>
      <c r="H93" s="304"/>
      <c r="I93" s="304"/>
      <c r="J93" s="305"/>
      <c r="K93" s="111"/>
      <c r="L93" s="111"/>
      <c r="M93" s="112"/>
      <c r="N93" s="114">
        <f>N66</f>
        <v>0</v>
      </c>
    </row>
    <row r="94" spans="1:14" ht="18" x14ac:dyDescent="0.25">
      <c r="A94" s="303" t="s">
        <v>81</v>
      </c>
      <c r="B94" s="304"/>
      <c r="C94" s="304"/>
      <c r="D94" s="304"/>
      <c r="E94" s="304"/>
      <c r="F94" s="304"/>
      <c r="G94" s="304"/>
      <c r="H94" s="304"/>
      <c r="I94" s="304"/>
      <c r="J94" s="305"/>
      <c r="K94" s="111"/>
      <c r="L94" s="111"/>
      <c r="M94" s="112"/>
      <c r="N94" s="115">
        <f>N73</f>
        <v>0</v>
      </c>
    </row>
    <row r="95" spans="1:14" ht="18" x14ac:dyDescent="0.25">
      <c r="A95" s="303" t="s">
        <v>82</v>
      </c>
      <c r="B95" s="304"/>
      <c r="C95" s="304"/>
      <c r="D95" s="304"/>
      <c r="E95" s="304"/>
      <c r="F95" s="304"/>
      <c r="G95" s="304"/>
      <c r="H95" s="304"/>
      <c r="I95" s="304"/>
      <c r="J95" s="305"/>
      <c r="K95" s="111"/>
      <c r="L95" s="111"/>
      <c r="M95" s="112"/>
      <c r="N95" s="116">
        <f>N80</f>
        <v>0</v>
      </c>
    </row>
    <row r="96" spans="1:14" ht="18.75" thickBot="1" x14ac:dyDescent="0.3">
      <c r="A96" s="306" t="s">
        <v>83</v>
      </c>
      <c r="B96" s="307"/>
      <c r="C96" s="307"/>
      <c r="D96" s="307"/>
      <c r="E96" s="307"/>
      <c r="F96" s="307"/>
      <c r="G96" s="307"/>
      <c r="H96" s="307"/>
      <c r="I96" s="307"/>
      <c r="J96" s="30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9" t="s">
        <v>84</v>
      </c>
      <c r="B97" s="310"/>
      <c r="C97" s="310"/>
      <c r="D97" s="310"/>
      <c r="E97" s="310"/>
      <c r="F97" s="310"/>
      <c r="G97" s="310"/>
      <c r="H97" s="310"/>
      <c r="I97" s="310"/>
      <c r="J97" s="31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4"/>
      <c r="B1" s="205"/>
      <c r="C1" s="208" t="s">
        <v>9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6" ht="51" customHeight="1" thickBot="1" x14ac:dyDescent="0.3">
      <c r="A2" s="206"/>
      <c r="B2" s="207"/>
      <c r="C2" s="208" t="s">
        <v>10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1" t="s">
        <v>11</v>
      </c>
      <c r="B3" s="212"/>
      <c r="C3" s="212"/>
      <c r="D3" s="212"/>
      <c r="E3" s="7" t="str">
        <f>GENERAL!Z$2</f>
        <v>PLANTA</v>
      </c>
      <c r="F3" s="213"/>
      <c r="G3" s="213"/>
      <c r="H3" s="213"/>
      <c r="I3" s="213"/>
      <c r="J3" s="213"/>
      <c r="K3" s="213"/>
      <c r="L3" s="213"/>
      <c r="M3" s="213"/>
      <c r="N3" s="214"/>
    </row>
    <row r="4" spans="1:16" ht="15.75" x14ac:dyDescent="0.25">
      <c r="A4" s="200" t="s">
        <v>12</v>
      </c>
      <c r="B4" s="201"/>
      <c r="C4" s="201"/>
      <c r="D4" s="201"/>
      <c r="E4" s="8" t="str">
        <f>GENERAL!A$2</f>
        <v>T-P-06-1</v>
      </c>
      <c r="F4" s="202"/>
      <c r="G4" s="202"/>
      <c r="H4" s="202"/>
      <c r="I4" s="202"/>
      <c r="J4" s="202"/>
      <c r="K4" s="202"/>
      <c r="L4" s="202"/>
      <c r="M4" s="202"/>
      <c r="N4" s="203"/>
    </row>
    <row r="5" spans="1:16" ht="15.75" x14ac:dyDescent="0.25">
      <c r="A5" s="200" t="s">
        <v>13</v>
      </c>
      <c r="B5" s="201"/>
      <c r="C5" s="201"/>
      <c r="D5" s="20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8" t="s">
        <v>14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6" x14ac:dyDescent="0.25">
      <c r="A8" s="221" t="s">
        <v>15</v>
      </c>
      <c r="B8" s="222"/>
      <c r="C8" s="225" t="s">
        <v>16</v>
      </c>
      <c r="D8" s="158"/>
      <c r="E8" s="227" t="s">
        <v>17</v>
      </c>
      <c r="F8" s="227" t="s">
        <v>18</v>
      </c>
      <c r="G8" s="227" t="s">
        <v>19</v>
      </c>
      <c r="H8" s="227" t="s">
        <v>20</v>
      </c>
      <c r="I8" s="227" t="s">
        <v>21</v>
      </c>
      <c r="J8" s="229" t="s">
        <v>22</v>
      </c>
      <c r="K8" s="159"/>
      <c r="L8" s="231"/>
      <c r="M8" s="231"/>
      <c r="N8" s="233" t="s">
        <v>23</v>
      </c>
    </row>
    <row r="9" spans="1:16" ht="31.5" customHeight="1" thickBot="1" x14ac:dyDescent="0.3">
      <c r="A9" s="223"/>
      <c r="B9" s="224"/>
      <c r="C9" s="226"/>
      <c r="D9" s="17"/>
      <c r="E9" s="228"/>
      <c r="F9" s="228"/>
      <c r="G9" s="228"/>
      <c r="H9" s="228"/>
      <c r="I9" s="228"/>
      <c r="J9" s="230"/>
      <c r="K9" s="160"/>
      <c r="L9" s="232"/>
      <c r="M9" s="232"/>
      <c r="N9" s="234"/>
    </row>
    <row r="10" spans="1:16" ht="44.25" customHeight="1" thickBot="1" x14ac:dyDescent="0.3">
      <c r="A10" s="235" t="str">
        <f ca="1">CONCATENATE((INDIRECT("GENERAL!D"&amp;P2+5))," ",((INDIRECT("GENERAL!E"&amp;P2+5))))</f>
        <v xml:space="preserve"> </v>
      </c>
      <c r="B10" s="23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7" t="s">
        <v>24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27" t="s">
        <v>25</v>
      </c>
    </row>
    <row r="13" spans="1:16" ht="24" thickBot="1" x14ac:dyDescent="0.3">
      <c r="A13" s="215" t="s">
        <v>26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7"/>
      <c r="M13" s="8"/>
      <c r="N13" s="26"/>
    </row>
    <row r="14" spans="1:16" ht="31.5" customHeight="1" thickBot="1" x14ac:dyDescent="0.3">
      <c r="A14" s="240" t="s">
        <v>27</v>
      </c>
      <c r="B14" s="241"/>
      <c r="C14" s="28"/>
      <c r="D14" s="242">
        <f ca="1">(INDIRECT("GENERAL!J"&amp;P2+5))</f>
        <v>0</v>
      </c>
      <c r="E14" s="243"/>
      <c r="F14" s="243"/>
      <c r="G14" s="243"/>
      <c r="H14" s="243"/>
      <c r="I14" s="243"/>
      <c r="J14" s="243"/>
      <c r="K14" s="243"/>
      <c r="L14" s="24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5" t="s">
        <v>28</v>
      </c>
      <c r="B16" s="246"/>
      <c r="C16" s="8"/>
      <c r="D16" s="34"/>
      <c r="E16" s="247">
        <f ca="1">(INDIRECT("GENERAL!K"&amp;P2+5))</f>
        <v>0</v>
      </c>
      <c r="F16" s="248"/>
      <c r="G16" s="248"/>
      <c r="H16" s="248"/>
      <c r="I16" s="248"/>
      <c r="J16" s="248"/>
      <c r="K16" s="248"/>
      <c r="L16" s="24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5" t="s">
        <v>29</v>
      </c>
      <c r="B18" s="246"/>
      <c r="C18" s="28"/>
      <c r="D18" s="157"/>
      <c r="E18" s="248">
        <f ca="1">(INDIRECT("GENERAL!L"&amp;P2+5))</f>
        <v>0</v>
      </c>
      <c r="F18" s="248"/>
      <c r="G18" s="248"/>
      <c r="H18" s="248"/>
      <c r="I18" s="248"/>
      <c r="J18" s="248"/>
      <c r="K18" s="248"/>
      <c r="L18" s="24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5" t="s">
        <v>30</v>
      </c>
      <c r="B20" s="246"/>
      <c r="C20" s="28"/>
      <c r="D20" s="250">
        <f ca="1">(INDIRECT("GENERAL!M"&amp;P2+5))</f>
        <v>0</v>
      </c>
      <c r="E20" s="251"/>
      <c r="F20" s="251"/>
      <c r="G20" s="251"/>
      <c r="H20" s="251"/>
      <c r="I20" s="251"/>
      <c r="J20" s="251"/>
      <c r="K20" s="251"/>
      <c r="L20" s="25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53" t="s">
        <v>31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5" t="s">
        <v>32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7"/>
      <c r="M24" s="8"/>
      <c r="N24" s="40"/>
    </row>
    <row r="25" spans="1:17" ht="68.25" customHeight="1" thickBot="1" x14ac:dyDescent="0.3">
      <c r="A25" s="240" t="s">
        <v>33</v>
      </c>
      <c r="B25" s="241"/>
      <c r="C25" s="28"/>
      <c r="D25" s="242"/>
      <c r="E25" s="243"/>
      <c r="F25" s="243"/>
      <c r="G25" s="243"/>
      <c r="H25" s="243"/>
      <c r="I25" s="243"/>
      <c r="J25" s="243"/>
      <c r="K25" s="243"/>
      <c r="L25" s="24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53" t="s">
        <v>34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5" t="s">
        <v>35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7"/>
      <c r="M29" s="45"/>
      <c r="N29" s="40"/>
    </row>
    <row r="30" spans="1:17" ht="35.25" customHeight="1" thickBot="1" x14ac:dyDescent="0.3">
      <c r="A30" s="240" t="s">
        <v>36</v>
      </c>
      <c r="B30" s="241"/>
      <c r="C30" s="28"/>
      <c r="D30" s="242"/>
      <c r="E30" s="243"/>
      <c r="F30" s="243"/>
      <c r="G30" s="243"/>
      <c r="H30" s="243"/>
      <c r="I30" s="243"/>
      <c r="J30" s="243"/>
      <c r="K30" s="243"/>
      <c r="L30" s="24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3" t="s">
        <v>37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5" t="s">
        <v>38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7"/>
      <c r="M34" s="8"/>
      <c r="N34" s="40"/>
    </row>
    <row r="35" spans="1:14" ht="39.75" customHeight="1" thickBot="1" x14ac:dyDescent="0.3">
      <c r="A35" s="245" t="s">
        <v>39</v>
      </c>
      <c r="B35" s="246"/>
      <c r="C35" s="28"/>
      <c r="D35" s="242"/>
      <c r="E35" s="243"/>
      <c r="F35" s="243"/>
      <c r="G35" s="243"/>
      <c r="H35" s="243"/>
      <c r="I35" s="243"/>
      <c r="J35" s="243"/>
      <c r="K35" s="243"/>
      <c r="L35" s="24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53" t="s">
        <v>40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0" t="s">
        <v>23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8" t="s">
        <v>42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2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6" t="s">
        <v>43</v>
      </c>
      <c r="B57" s="257"/>
      <c r="C57" s="257"/>
      <c r="D57" s="257"/>
      <c r="E57" s="257"/>
      <c r="F57" s="258"/>
      <c r="G57" s="25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3" t="s">
        <v>51</v>
      </c>
      <c r="C59" s="267"/>
      <c r="D59" s="267"/>
      <c r="E59" s="267"/>
      <c r="F59" s="264"/>
      <c r="G59" s="26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64"/>
      <c r="G60" s="26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64"/>
      <c r="G61" s="26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64"/>
      <c r="G62" s="26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64"/>
      <c r="G63" s="26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69"/>
      <c r="G64" s="26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6" t="s">
        <v>61</v>
      </c>
      <c r="B68" s="257"/>
      <c r="C68" s="257"/>
      <c r="D68" s="257"/>
      <c r="E68" s="257"/>
      <c r="F68" s="257"/>
      <c r="G68" s="277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8" t="s">
        <v>62</v>
      </c>
      <c r="C69" s="278"/>
      <c r="D69" s="278"/>
      <c r="E69" s="278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3" t="s">
        <v>64</v>
      </c>
      <c r="C70" s="263"/>
      <c r="D70" s="263"/>
      <c r="E70" s="263"/>
      <c r="F70" s="264"/>
      <c r="G70" s="26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9" t="s">
        <v>65</v>
      </c>
      <c r="C71" s="279"/>
      <c r="D71" s="279"/>
      <c r="E71" s="279"/>
      <c r="F71" s="269"/>
      <c r="G71" s="26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0" t="s">
        <v>66</v>
      </c>
      <c r="C72" s="280"/>
      <c r="D72" s="280"/>
      <c r="E72" s="280"/>
      <c r="F72" s="280"/>
      <c r="G72" s="28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1" t="s">
        <v>67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3"/>
      <c r="L73" s="82"/>
      <c r="M73" s="45"/>
      <c r="N73" s="77">
        <f>N72/3</f>
        <v>0</v>
      </c>
    </row>
    <row r="74" spans="1:14" ht="19.5" thickTop="1" thickBot="1" x14ac:dyDescent="0.3">
      <c r="A74" s="284"/>
      <c r="B74" s="285"/>
      <c r="C74" s="285"/>
      <c r="D74" s="285"/>
      <c r="E74" s="285"/>
      <c r="F74" s="285"/>
      <c r="G74" s="285"/>
      <c r="H74" s="285"/>
      <c r="I74" s="285"/>
      <c r="J74" s="286"/>
      <c r="K74" s="286"/>
      <c r="L74" s="82"/>
      <c r="M74" s="45"/>
      <c r="N74" s="161"/>
    </row>
    <row r="75" spans="1:14" ht="26.25" thickBot="1" x14ac:dyDescent="0.3">
      <c r="A75" s="287" t="s">
        <v>68</v>
      </c>
      <c r="B75" s="288"/>
      <c r="C75" s="288"/>
      <c r="D75" s="288"/>
      <c r="E75" s="288"/>
      <c r="F75" s="288"/>
      <c r="G75" s="28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90" t="s">
        <v>69</v>
      </c>
      <c r="C76" s="290"/>
      <c r="D76" s="290"/>
      <c r="E76" s="290"/>
      <c r="F76" s="291"/>
      <c r="G76" s="29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3" t="s">
        <v>70</v>
      </c>
      <c r="C77" s="263"/>
      <c r="D77" s="263"/>
      <c r="E77" s="263"/>
      <c r="F77" s="264"/>
      <c r="G77" s="29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9" t="s">
        <v>71</v>
      </c>
      <c r="C78" s="279"/>
      <c r="D78" s="279"/>
      <c r="E78" s="279"/>
      <c r="F78" s="269"/>
      <c r="G78" s="29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5" t="s">
        <v>72</v>
      </c>
      <c r="B79" s="296"/>
      <c r="C79" s="296"/>
      <c r="D79" s="296"/>
      <c r="E79" s="296"/>
      <c r="F79" s="296"/>
      <c r="G79" s="296"/>
      <c r="H79" s="29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8" t="s">
        <v>73</v>
      </c>
      <c r="B80" s="299"/>
      <c r="C80" s="299"/>
      <c r="D80" s="299"/>
      <c r="E80" s="299"/>
      <c r="F80" s="299"/>
      <c r="G80" s="299"/>
      <c r="H80" s="299"/>
      <c r="I80" s="299"/>
      <c r="J80" s="299"/>
      <c r="K80" s="30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1"/>
      <c r="F81" s="301"/>
      <c r="G81" s="301"/>
      <c r="H81" s="301"/>
      <c r="I81" s="301"/>
      <c r="J81" s="301"/>
      <c r="K81" s="301"/>
      <c r="L81" s="301"/>
      <c r="M81" s="301"/>
      <c r="N81" s="30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8" t="s">
        <v>74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2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2" t="s">
        <v>75</v>
      </c>
      <c r="B85" s="313"/>
      <c r="C85" s="313"/>
      <c r="D85" s="313"/>
      <c r="E85" s="313"/>
      <c r="F85" s="314"/>
      <c r="G85" s="315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6" t="s">
        <v>76</v>
      </c>
      <c r="C86" s="317"/>
      <c r="D86" s="317"/>
      <c r="E86" s="317"/>
      <c r="F86" s="318"/>
      <c r="G86" s="31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0" t="s">
        <v>78</v>
      </c>
      <c r="B88" s="321"/>
      <c r="C88" s="321"/>
      <c r="D88" s="321"/>
      <c r="E88" s="321"/>
      <c r="F88" s="321"/>
      <c r="G88" s="321"/>
      <c r="H88" s="321"/>
      <c r="I88" s="321"/>
      <c r="J88" s="32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3" t="s">
        <v>79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6" t="s">
        <v>23</v>
      </c>
      <c r="B92" s="327"/>
      <c r="C92" s="327"/>
      <c r="D92" s="327"/>
      <c r="E92" s="327"/>
      <c r="F92" s="327"/>
      <c r="G92" s="327"/>
      <c r="H92" s="327"/>
      <c r="I92" s="327"/>
      <c r="J92" s="328"/>
      <c r="K92" s="111"/>
      <c r="L92" s="111"/>
      <c r="M92" s="112"/>
      <c r="N92" s="113">
        <f>N40</f>
        <v>0</v>
      </c>
    </row>
    <row r="93" spans="1:14" ht="18" x14ac:dyDescent="0.25">
      <c r="A93" s="303" t="s">
        <v>80</v>
      </c>
      <c r="B93" s="304"/>
      <c r="C93" s="304"/>
      <c r="D93" s="304"/>
      <c r="E93" s="304"/>
      <c r="F93" s="304"/>
      <c r="G93" s="304"/>
      <c r="H93" s="304"/>
      <c r="I93" s="304"/>
      <c r="J93" s="305"/>
      <c r="K93" s="111"/>
      <c r="L93" s="111"/>
      <c r="M93" s="112"/>
      <c r="N93" s="114">
        <f>N66</f>
        <v>0</v>
      </c>
    </row>
    <row r="94" spans="1:14" ht="18" x14ac:dyDescent="0.25">
      <c r="A94" s="303" t="s">
        <v>81</v>
      </c>
      <c r="B94" s="304"/>
      <c r="C94" s="304"/>
      <c r="D94" s="304"/>
      <c r="E94" s="304"/>
      <c r="F94" s="304"/>
      <c r="G94" s="304"/>
      <c r="H94" s="304"/>
      <c r="I94" s="304"/>
      <c r="J94" s="305"/>
      <c r="K94" s="111"/>
      <c r="L94" s="111"/>
      <c r="M94" s="112"/>
      <c r="N94" s="115">
        <f>N73</f>
        <v>0</v>
      </c>
    </row>
    <row r="95" spans="1:14" ht="18" x14ac:dyDescent="0.25">
      <c r="A95" s="303" t="s">
        <v>82</v>
      </c>
      <c r="B95" s="304"/>
      <c r="C95" s="304"/>
      <c r="D95" s="304"/>
      <c r="E95" s="304"/>
      <c r="F95" s="304"/>
      <c r="G95" s="304"/>
      <c r="H95" s="304"/>
      <c r="I95" s="304"/>
      <c r="J95" s="305"/>
      <c r="K95" s="111"/>
      <c r="L95" s="111"/>
      <c r="M95" s="112"/>
      <c r="N95" s="116">
        <f>N80</f>
        <v>0</v>
      </c>
    </row>
    <row r="96" spans="1:14" ht="18.75" thickBot="1" x14ac:dyDescent="0.3">
      <c r="A96" s="306" t="s">
        <v>83</v>
      </c>
      <c r="B96" s="307"/>
      <c r="C96" s="307"/>
      <c r="D96" s="307"/>
      <c r="E96" s="307"/>
      <c r="F96" s="307"/>
      <c r="G96" s="307"/>
      <c r="H96" s="307"/>
      <c r="I96" s="307"/>
      <c r="J96" s="30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9" t="s">
        <v>84</v>
      </c>
      <c r="B97" s="310"/>
      <c r="C97" s="310"/>
      <c r="D97" s="310"/>
      <c r="E97" s="310"/>
      <c r="F97" s="310"/>
      <c r="G97" s="310"/>
      <c r="H97" s="310"/>
      <c r="I97" s="310"/>
      <c r="J97" s="31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4"/>
      <c r="B1" s="205"/>
      <c r="C1" s="208" t="s">
        <v>9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6" ht="51" customHeight="1" thickBot="1" x14ac:dyDescent="0.3">
      <c r="A2" s="206"/>
      <c r="B2" s="207"/>
      <c r="C2" s="208" t="s">
        <v>10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1" t="s">
        <v>11</v>
      </c>
      <c r="B3" s="212"/>
      <c r="C3" s="212"/>
      <c r="D3" s="212"/>
      <c r="E3" s="7" t="str">
        <f>GENERAL!Z$2</f>
        <v>PLANTA</v>
      </c>
      <c r="F3" s="213"/>
      <c r="G3" s="213"/>
      <c r="H3" s="213"/>
      <c r="I3" s="213"/>
      <c r="J3" s="213"/>
      <c r="K3" s="213"/>
      <c r="L3" s="213"/>
      <c r="M3" s="213"/>
      <c r="N3" s="214"/>
    </row>
    <row r="4" spans="1:16" ht="15.75" x14ac:dyDescent="0.25">
      <c r="A4" s="200" t="s">
        <v>12</v>
      </c>
      <c r="B4" s="201"/>
      <c r="C4" s="201"/>
      <c r="D4" s="201"/>
      <c r="E4" s="8" t="str">
        <f>GENERAL!A$2</f>
        <v>T-P-06-1</v>
      </c>
      <c r="F4" s="202"/>
      <c r="G4" s="202"/>
      <c r="H4" s="202"/>
      <c r="I4" s="202"/>
      <c r="J4" s="202"/>
      <c r="K4" s="202"/>
      <c r="L4" s="202"/>
      <c r="M4" s="202"/>
      <c r="N4" s="203"/>
    </row>
    <row r="5" spans="1:16" ht="15.75" x14ac:dyDescent="0.25">
      <c r="A5" s="200" t="s">
        <v>13</v>
      </c>
      <c r="B5" s="201"/>
      <c r="C5" s="201"/>
      <c r="D5" s="20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8" t="s">
        <v>14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6" x14ac:dyDescent="0.25">
      <c r="A8" s="221" t="s">
        <v>15</v>
      </c>
      <c r="B8" s="222"/>
      <c r="C8" s="225" t="s">
        <v>16</v>
      </c>
      <c r="D8" s="158"/>
      <c r="E8" s="227" t="s">
        <v>17</v>
      </c>
      <c r="F8" s="227" t="s">
        <v>18</v>
      </c>
      <c r="G8" s="227" t="s">
        <v>19</v>
      </c>
      <c r="H8" s="227" t="s">
        <v>20</v>
      </c>
      <c r="I8" s="227" t="s">
        <v>21</v>
      </c>
      <c r="J8" s="229" t="s">
        <v>22</v>
      </c>
      <c r="K8" s="159"/>
      <c r="L8" s="231"/>
      <c r="M8" s="231"/>
      <c r="N8" s="233" t="s">
        <v>23</v>
      </c>
    </row>
    <row r="9" spans="1:16" ht="31.5" customHeight="1" thickBot="1" x14ac:dyDescent="0.3">
      <c r="A9" s="223"/>
      <c r="B9" s="224"/>
      <c r="C9" s="226"/>
      <c r="D9" s="17"/>
      <c r="E9" s="228"/>
      <c r="F9" s="228"/>
      <c r="G9" s="228"/>
      <c r="H9" s="228"/>
      <c r="I9" s="228"/>
      <c r="J9" s="230"/>
      <c r="K9" s="160"/>
      <c r="L9" s="232"/>
      <c r="M9" s="232"/>
      <c r="N9" s="234"/>
    </row>
    <row r="10" spans="1:16" ht="44.25" customHeight="1" thickBot="1" x14ac:dyDescent="0.3">
      <c r="A10" s="235" t="str">
        <f ca="1">CONCATENATE((INDIRECT("GENERAL!D"&amp;P2+5))," ",((INDIRECT("GENERAL!E"&amp;P2+5))))</f>
        <v xml:space="preserve"> </v>
      </c>
      <c r="B10" s="23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7" t="s">
        <v>24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27" t="s">
        <v>25</v>
      </c>
    </row>
    <row r="13" spans="1:16" ht="24" thickBot="1" x14ac:dyDescent="0.3">
      <c r="A13" s="215" t="s">
        <v>26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7"/>
      <c r="M13" s="8"/>
      <c r="N13" s="26"/>
    </row>
    <row r="14" spans="1:16" ht="31.5" customHeight="1" thickBot="1" x14ac:dyDescent="0.3">
      <c r="A14" s="240" t="s">
        <v>27</v>
      </c>
      <c r="B14" s="241"/>
      <c r="C14" s="28"/>
      <c r="D14" s="242">
        <f ca="1">(INDIRECT("GENERAL!J"&amp;P2+5))</f>
        <v>0</v>
      </c>
      <c r="E14" s="243"/>
      <c r="F14" s="243"/>
      <c r="G14" s="243"/>
      <c r="H14" s="243"/>
      <c r="I14" s="243"/>
      <c r="J14" s="243"/>
      <c r="K14" s="243"/>
      <c r="L14" s="24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5" t="s">
        <v>28</v>
      </c>
      <c r="B16" s="246"/>
      <c r="C16" s="8"/>
      <c r="D16" s="34"/>
      <c r="E16" s="247">
        <f ca="1">(INDIRECT("GENERAL!K"&amp;P2+5))</f>
        <v>0</v>
      </c>
      <c r="F16" s="248"/>
      <c r="G16" s="248"/>
      <c r="H16" s="248"/>
      <c r="I16" s="248"/>
      <c r="J16" s="248"/>
      <c r="K16" s="248"/>
      <c r="L16" s="24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5" t="s">
        <v>29</v>
      </c>
      <c r="B18" s="246"/>
      <c r="C18" s="28"/>
      <c r="D18" s="157"/>
      <c r="E18" s="248">
        <f ca="1">(INDIRECT("GENERAL!L"&amp;P2+5))</f>
        <v>0</v>
      </c>
      <c r="F18" s="248"/>
      <c r="G18" s="248"/>
      <c r="H18" s="248"/>
      <c r="I18" s="248"/>
      <c r="J18" s="248"/>
      <c r="K18" s="248"/>
      <c r="L18" s="24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5" t="s">
        <v>30</v>
      </c>
      <c r="B20" s="246"/>
      <c r="C20" s="28"/>
      <c r="D20" s="250">
        <f ca="1">(INDIRECT("GENERAL!M"&amp;P2+5))</f>
        <v>0</v>
      </c>
      <c r="E20" s="251"/>
      <c r="F20" s="251"/>
      <c r="G20" s="251"/>
      <c r="H20" s="251"/>
      <c r="I20" s="251"/>
      <c r="J20" s="251"/>
      <c r="K20" s="251"/>
      <c r="L20" s="25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53" t="s">
        <v>31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5" t="s">
        <v>32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7"/>
      <c r="M24" s="8"/>
      <c r="N24" s="40"/>
    </row>
    <row r="25" spans="1:17" ht="68.25" customHeight="1" thickBot="1" x14ac:dyDescent="0.3">
      <c r="A25" s="240" t="s">
        <v>33</v>
      </c>
      <c r="B25" s="241"/>
      <c r="C25" s="28"/>
      <c r="D25" s="242"/>
      <c r="E25" s="243"/>
      <c r="F25" s="243"/>
      <c r="G25" s="243"/>
      <c r="H25" s="243"/>
      <c r="I25" s="243"/>
      <c r="J25" s="243"/>
      <c r="K25" s="243"/>
      <c r="L25" s="24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53" t="s">
        <v>34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5" t="s">
        <v>35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7"/>
      <c r="M29" s="45"/>
      <c r="N29" s="40"/>
    </row>
    <row r="30" spans="1:17" ht="35.25" customHeight="1" thickBot="1" x14ac:dyDescent="0.3">
      <c r="A30" s="240" t="s">
        <v>36</v>
      </c>
      <c r="B30" s="241"/>
      <c r="C30" s="28"/>
      <c r="D30" s="242"/>
      <c r="E30" s="243"/>
      <c r="F30" s="243"/>
      <c r="G30" s="243"/>
      <c r="H30" s="243"/>
      <c r="I30" s="243"/>
      <c r="J30" s="243"/>
      <c r="K30" s="243"/>
      <c r="L30" s="24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3" t="s">
        <v>37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5" t="s">
        <v>38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7"/>
      <c r="M34" s="8"/>
      <c r="N34" s="40"/>
    </row>
    <row r="35" spans="1:14" ht="39.75" customHeight="1" thickBot="1" x14ac:dyDescent="0.3">
      <c r="A35" s="245" t="s">
        <v>39</v>
      </c>
      <c r="B35" s="246"/>
      <c r="C35" s="28"/>
      <c r="D35" s="242"/>
      <c r="E35" s="243"/>
      <c r="F35" s="243"/>
      <c r="G35" s="243"/>
      <c r="H35" s="243"/>
      <c r="I35" s="243"/>
      <c r="J35" s="243"/>
      <c r="K35" s="243"/>
      <c r="L35" s="24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53" t="s">
        <v>40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0" t="s">
        <v>23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8" t="s">
        <v>42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2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6" t="s">
        <v>43</v>
      </c>
      <c r="B57" s="257"/>
      <c r="C57" s="257"/>
      <c r="D57" s="257"/>
      <c r="E57" s="257"/>
      <c r="F57" s="258"/>
      <c r="G57" s="25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3" t="s">
        <v>51</v>
      </c>
      <c r="C59" s="267"/>
      <c r="D59" s="267"/>
      <c r="E59" s="267"/>
      <c r="F59" s="264"/>
      <c r="G59" s="26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64"/>
      <c r="G60" s="26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64"/>
      <c r="G61" s="26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64"/>
      <c r="G62" s="26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64"/>
      <c r="G63" s="26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69"/>
      <c r="G64" s="26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6" t="s">
        <v>61</v>
      </c>
      <c r="B68" s="257"/>
      <c r="C68" s="257"/>
      <c r="D68" s="257"/>
      <c r="E68" s="257"/>
      <c r="F68" s="257"/>
      <c r="G68" s="277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8" t="s">
        <v>62</v>
      </c>
      <c r="C69" s="278"/>
      <c r="D69" s="278"/>
      <c r="E69" s="278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3" t="s">
        <v>64</v>
      </c>
      <c r="C70" s="263"/>
      <c r="D70" s="263"/>
      <c r="E70" s="263"/>
      <c r="F70" s="264"/>
      <c r="G70" s="26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9" t="s">
        <v>65</v>
      </c>
      <c r="C71" s="279"/>
      <c r="D71" s="279"/>
      <c r="E71" s="279"/>
      <c r="F71" s="269"/>
      <c r="G71" s="26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0" t="s">
        <v>66</v>
      </c>
      <c r="C72" s="280"/>
      <c r="D72" s="280"/>
      <c r="E72" s="280"/>
      <c r="F72" s="280"/>
      <c r="G72" s="28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1" t="s">
        <v>67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3"/>
      <c r="L73" s="82"/>
      <c r="M73" s="45"/>
      <c r="N73" s="77">
        <f>N72/3</f>
        <v>0</v>
      </c>
    </row>
    <row r="74" spans="1:14" ht="19.5" thickTop="1" thickBot="1" x14ac:dyDescent="0.3">
      <c r="A74" s="284"/>
      <c r="B74" s="285"/>
      <c r="C74" s="285"/>
      <c r="D74" s="285"/>
      <c r="E74" s="285"/>
      <c r="F74" s="285"/>
      <c r="G74" s="285"/>
      <c r="H74" s="285"/>
      <c r="I74" s="285"/>
      <c r="J74" s="286"/>
      <c r="K74" s="286"/>
      <c r="L74" s="82"/>
      <c r="M74" s="45"/>
      <c r="N74" s="161"/>
    </row>
    <row r="75" spans="1:14" ht="26.25" thickBot="1" x14ac:dyDescent="0.3">
      <c r="A75" s="287" t="s">
        <v>68</v>
      </c>
      <c r="B75" s="288"/>
      <c r="C75" s="288"/>
      <c r="D75" s="288"/>
      <c r="E75" s="288"/>
      <c r="F75" s="288"/>
      <c r="G75" s="28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90" t="s">
        <v>69</v>
      </c>
      <c r="C76" s="290"/>
      <c r="D76" s="290"/>
      <c r="E76" s="290"/>
      <c r="F76" s="291"/>
      <c r="G76" s="29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3" t="s">
        <v>70</v>
      </c>
      <c r="C77" s="263"/>
      <c r="D77" s="263"/>
      <c r="E77" s="263"/>
      <c r="F77" s="264"/>
      <c r="G77" s="29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9" t="s">
        <v>71</v>
      </c>
      <c r="C78" s="279"/>
      <c r="D78" s="279"/>
      <c r="E78" s="279"/>
      <c r="F78" s="269"/>
      <c r="G78" s="29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5" t="s">
        <v>72</v>
      </c>
      <c r="B79" s="296"/>
      <c r="C79" s="296"/>
      <c r="D79" s="296"/>
      <c r="E79" s="296"/>
      <c r="F79" s="296"/>
      <c r="G79" s="296"/>
      <c r="H79" s="29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8" t="s">
        <v>73</v>
      </c>
      <c r="B80" s="299"/>
      <c r="C80" s="299"/>
      <c r="D80" s="299"/>
      <c r="E80" s="299"/>
      <c r="F80" s="299"/>
      <c r="G80" s="299"/>
      <c r="H80" s="299"/>
      <c r="I80" s="299"/>
      <c r="J80" s="299"/>
      <c r="K80" s="30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1"/>
      <c r="F81" s="301"/>
      <c r="G81" s="301"/>
      <c r="H81" s="301"/>
      <c r="I81" s="301"/>
      <c r="J81" s="301"/>
      <c r="K81" s="301"/>
      <c r="L81" s="301"/>
      <c r="M81" s="301"/>
      <c r="N81" s="30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8" t="s">
        <v>74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2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2" t="s">
        <v>75</v>
      </c>
      <c r="B85" s="313"/>
      <c r="C85" s="313"/>
      <c r="D85" s="313"/>
      <c r="E85" s="313"/>
      <c r="F85" s="314"/>
      <c r="G85" s="315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6" t="s">
        <v>76</v>
      </c>
      <c r="C86" s="317"/>
      <c r="D86" s="317"/>
      <c r="E86" s="317"/>
      <c r="F86" s="318"/>
      <c r="G86" s="31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0" t="s">
        <v>78</v>
      </c>
      <c r="B88" s="321"/>
      <c r="C88" s="321"/>
      <c r="D88" s="321"/>
      <c r="E88" s="321"/>
      <c r="F88" s="321"/>
      <c r="G88" s="321"/>
      <c r="H88" s="321"/>
      <c r="I88" s="321"/>
      <c r="J88" s="32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3" t="s">
        <v>79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6" t="s">
        <v>23</v>
      </c>
      <c r="B92" s="327"/>
      <c r="C92" s="327"/>
      <c r="D92" s="327"/>
      <c r="E92" s="327"/>
      <c r="F92" s="327"/>
      <c r="G92" s="327"/>
      <c r="H92" s="327"/>
      <c r="I92" s="327"/>
      <c r="J92" s="328"/>
      <c r="K92" s="111"/>
      <c r="L92" s="111"/>
      <c r="M92" s="112"/>
      <c r="N92" s="113">
        <f>N40</f>
        <v>0</v>
      </c>
    </row>
    <row r="93" spans="1:14" ht="18" x14ac:dyDescent="0.25">
      <c r="A93" s="303" t="s">
        <v>80</v>
      </c>
      <c r="B93" s="304"/>
      <c r="C93" s="304"/>
      <c r="D93" s="304"/>
      <c r="E93" s="304"/>
      <c r="F93" s="304"/>
      <c r="G93" s="304"/>
      <c r="H93" s="304"/>
      <c r="I93" s="304"/>
      <c r="J93" s="305"/>
      <c r="K93" s="111"/>
      <c r="L93" s="111"/>
      <c r="M93" s="112"/>
      <c r="N93" s="114">
        <f>N66</f>
        <v>0</v>
      </c>
    </row>
    <row r="94" spans="1:14" ht="18" x14ac:dyDescent="0.25">
      <c r="A94" s="303" t="s">
        <v>81</v>
      </c>
      <c r="B94" s="304"/>
      <c r="C94" s="304"/>
      <c r="D94" s="304"/>
      <c r="E94" s="304"/>
      <c r="F94" s="304"/>
      <c r="G94" s="304"/>
      <c r="H94" s="304"/>
      <c r="I94" s="304"/>
      <c r="J94" s="305"/>
      <c r="K94" s="111"/>
      <c r="L94" s="111"/>
      <c r="M94" s="112"/>
      <c r="N94" s="115">
        <f>N73</f>
        <v>0</v>
      </c>
    </row>
    <row r="95" spans="1:14" ht="18" x14ac:dyDescent="0.25">
      <c r="A95" s="303" t="s">
        <v>82</v>
      </c>
      <c r="B95" s="304"/>
      <c r="C95" s="304"/>
      <c r="D95" s="304"/>
      <c r="E95" s="304"/>
      <c r="F95" s="304"/>
      <c r="G95" s="304"/>
      <c r="H95" s="304"/>
      <c r="I95" s="304"/>
      <c r="J95" s="305"/>
      <c r="K95" s="111"/>
      <c r="L95" s="111"/>
      <c r="M95" s="112"/>
      <c r="N95" s="116">
        <f>N80</f>
        <v>0</v>
      </c>
    </row>
    <row r="96" spans="1:14" ht="18.75" thickBot="1" x14ac:dyDescent="0.3">
      <c r="A96" s="306" t="s">
        <v>83</v>
      </c>
      <c r="B96" s="307"/>
      <c r="C96" s="307"/>
      <c r="D96" s="307"/>
      <c r="E96" s="307"/>
      <c r="F96" s="307"/>
      <c r="G96" s="307"/>
      <c r="H96" s="307"/>
      <c r="I96" s="307"/>
      <c r="J96" s="30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9" t="s">
        <v>84</v>
      </c>
      <c r="B97" s="310"/>
      <c r="C97" s="310"/>
      <c r="D97" s="310"/>
      <c r="E97" s="310"/>
      <c r="F97" s="310"/>
      <c r="G97" s="310"/>
      <c r="H97" s="310"/>
      <c r="I97" s="310"/>
      <c r="J97" s="31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4"/>
      <c r="B1" s="205"/>
      <c r="C1" s="208" t="s">
        <v>9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6" ht="51" customHeight="1" thickBot="1" x14ac:dyDescent="0.3">
      <c r="A2" s="206"/>
      <c r="B2" s="207"/>
      <c r="C2" s="208" t="s">
        <v>10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1" t="s">
        <v>11</v>
      </c>
      <c r="B3" s="212"/>
      <c r="C3" s="212"/>
      <c r="D3" s="212"/>
      <c r="E3" s="7" t="str">
        <f>GENERAL!Z$2</f>
        <v>PLANTA</v>
      </c>
      <c r="F3" s="213"/>
      <c r="G3" s="213"/>
      <c r="H3" s="213"/>
      <c r="I3" s="213"/>
      <c r="J3" s="213"/>
      <c r="K3" s="213"/>
      <c r="L3" s="213"/>
      <c r="M3" s="213"/>
      <c r="N3" s="214"/>
    </row>
    <row r="4" spans="1:16" ht="15.75" x14ac:dyDescent="0.25">
      <c r="A4" s="200" t="s">
        <v>12</v>
      </c>
      <c r="B4" s="201"/>
      <c r="C4" s="201"/>
      <c r="D4" s="201"/>
      <c r="E4" s="8" t="str">
        <f>GENERAL!A$2</f>
        <v>T-P-06-1</v>
      </c>
      <c r="F4" s="202"/>
      <c r="G4" s="202"/>
      <c r="H4" s="202"/>
      <c r="I4" s="202"/>
      <c r="J4" s="202"/>
      <c r="K4" s="202"/>
      <c r="L4" s="202"/>
      <c r="M4" s="202"/>
      <c r="N4" s="203"/>
    </row>
    <row r="5" spans="1:16" ht="15.75" x14ac:dyDescent="0.25">
      <c r="A5" s="200" t="s">
        <v>13</v>
      </c>
      <c r="B5" s="201"/>
      <c r="C5" s="201"/>
      <c r="D5" s="20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8" t="s">
        <v>14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6" x14ac:dyDescent="0.25">
      <c r="A8" s="221" t="s">
        <v>15</v>
      </c>
      <c r="B8" s="222"/>
      <c r="C8" s="225" t="s">
        <v>16</v>
      </c>
      <c r="D8" s="158"/>
      <c r="E8" s="227" t="s">
        <v>17</v>
      </c>
      <c r="F8" s="227" t="s">
        <v>18</v>
      </c>
      <c r="G8" s="227" t="s">
        <v>19</v>
      </c>
      <c r="H8" s="227" t="s">
        <v>20</v>
      </c>
      <c r="I8" s="227" t="s">
        <v>21</v>
      </c>
      <c r="J8" s="229" t="s">
        <v>22</v>
      </c>
      <c r="K8" s="159"/>
      <c r="L8" s="231"/>
      <c r="M8" s="231"/>
      <c r="N8" s="233" t="s">
        <v>23</v>
      </c>
    </row>
    <row r="9" spans="1:16" ht="31.5" customHeight="1" thickBot="1" x14ac:dyDescent="0.3">
      <c r="A9" s="223"/>
      <c r="B9" s="224"/>
      <c r="C9" s="226"/>
      <c r="D9" s="17"/>
      <c r="E9" s="228"/>
      <c r="F9" s="228"/>
      <c r="G9" s="228"/>
      <c r="H9" s="228"/>
      <c r="I9" s="228"/>
      <c r="J9" s="230"/>
      <c r="K9" s="160"/>
      <c r="L9" s="232"/>
      <c r="M9" s="232"/>
      <c r="N9" s="234"/>
    </row>
    <row r="10" spans="1:16" ht="44.25" customHeight="1" thickBot="1" x14ac:dyDescent="0.3">
      <c r="A10" s="235" t="str">
        <f ca="1">CONCATENATE((INDIRECT("GENERAL!D"&amp;P2+5))," ",((INDIRECT("GENERAL!E"&amp;P2+5))))</f>
        <v xml:space="preserve"> </v>
      </c>
      <c r="B10" s="23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7" t="s">
        <v>24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N12" s="27" t="s">
        <v>25</v>
      </c>
    </row>
    <row r="13" spans="1:16" ht="24" thickBot="1" x14ac:dyDescent="0.3">
      <c r="A13" s="215" t="s">
        <v>26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7"/>
      <c r="M13" s="8"/>
      <c r="N13" s="26"/>
    </row>
    <row r="14" spans="1:16" ht="31.5" customHeight="1" thickBot="1" x14ac:dyDescent="0.3">
      <c r="A14" s="240" t="s">
        <v>27</v>
      </c>
      <c r="B14" s="241"/>
      <c r="C14" s="28"/>
      <c r="D14" s="242">
        <f ca="1">(INDIRECT("GENERAL!J"&amp;P2+5))</f>
        <v>0</v>
      </c>
      <c r="E14" s="243"/>
      <c r="F14" s="243"/>
      <c r="G14" s="243"/>
      <c r="H14" s="243"/>
      <c r="I14" s="243"/>
      <c r="J14" s="243"/>
      <c r="K14" s="243"/>
      <c r="L14" s="24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5" t="s">
        <v>28</v>
      </c>
      <c r="B16" s="246"/>
      <c r="C16" s="8"/>
      <c r="D16" s="34"/>
      <c r="E16" s="247">
        <f ca="1">(INDIRECT("GENERAL!K"&amp;P2+5))</f>
        <v>0</v>
      </c>
      <c r="F16" s="248"/>
      <c r="G16" s="248"/>
      <c r="H16" s="248"/>
      <c r="I16" s="248"/>
      <c r="J16" s="248"/>
      <c r="K16" s="248"/>
      <c r="L16" s="24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5" t="s">
        <v>29</v>
      </c>
      <c r="B18" s="246"/>
      <c r="C18" s="28"/>
      <c r="D18" s="157"/>
      <c r="E18" s="248">
        <f ca="1">(INDIRECT("GENERAL!L"&amp;P2+5))</f>
        <v>0</v>
      </c>
      <c r="F18" s="248"/>
      <c r="G18" s="248"/>
      <c r="H18" s="248"/>
      <c r="I18" s="248"/>
      <c r="J18" s="248"/>
      <c r="K18" s="248"/>
      <c r="L18" s="24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5" t="s">
        <v>30</v>
      </c>
      <c r="B20" s="246"/>
      <c r="C20" s="28"/>
      <c r="D20" s="250">
        <f ca="1">(INDIRECT("GENERAL!M"&amp;P2+5))</f>
        <v>0</v>
      </c>
      <c r="E20" s="251"/>
      <c r="F20" s="251"/>
      <c r="G20" s="251"/>
      <c r="H20" s="251"/>
      <c r="I20" s="251"/>
      <c r="J20" s="251"/>
      <c r="K20" s="251"/>
      <c r="L20" s="25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53" t="s">
        <v>31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5" t="s">
        <v>32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7"/>
      <c r="M24" s="8"/>
      <c r="N24" s="40"/>
    </row>
    <row r="25" spans="1:17" ht="68.25" customHeight="1" thickBot="1" x14ac:dyDescent="0.3">
      <c r="A25" s="240" t="s">
        <v>33</v>
      </c>
      <c r="B25" s="241"/>
      <c r="C25" s="28"/>
      <c r="D25" s="242"/>
      <c r="E25" s="243"/>
      <c r="F25" s="243"/>
      <c r="G25" s="243"/>
      <c r="H25" s="243"/>
      <c r="I25" s="243"/>
      <c r="J25" s="243"/>
      <c r="K25" s="243"/>
      <c r="L25" s="24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53" t="s">
        <v>34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5" t="s">
        <v>35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7"/>
      <c r="M29" s="45"/>
      <c r="N29" s="40"/>
    </row>
    <row r="30" spans="1:17" ht="35.25" customHeight="1" thickBot="1" x14ac:dyDescent="0.3">
      <c r="A30" s="240" t="s">
        <v>36</v>
      </c>
      <c r="B30" s="241"/>
      <c r="C30" s="28"/>
      <c r="D30" s="242"/>
      <c r="E30" s="243"/>
      <c r="F30" s="243"/>
      <c r="G30" s="243"/>
      <c r="H30" s="243"/>
      <c r="I30" s="243"/>
      <c r="J30" s="243"/>
      <c r="K30" s="243"/>
      <c r="L30" s="24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3" t="s">
        <v>37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5" t="s">
        <v>38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7"/>
      <c r="M34" s="8"/>
      <c r="N34" s="40"/>
    </row>
    <row r="35" spans="1:14" ht="39.75" customHeight="1" thickBot="1" x14ac:dyDescent="0.3">
      <c r="A35" s="245" t="s">
        <v>39</v>
      </c>
      <c r="B35" s="246"/>
      <c r="C35" s="28"/>
      <c r="D35" s="242"/>
      <c r="E35" s="243"/>
      <c r="F35" s="243"/>
      <c r="G35" s="243"/>
      <c r="H35" s="243"/>
      <c r="I35" s="243"/>
      <c r="J35" s="243"/>
      <c r="K35" s="243"/>
      <c r="L35" s="24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53" t="s">
        <v>40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0" t="s">
        <v>23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8" t="s">
        <v>42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2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6" t="s">
        <v>43</v>
      </c>
      <c r="B57" s="257"/>
      <c r="C57" s="257"/>
      <c r="D57" s="257"/>
      <c r="E57" s="257"/>
      <c r="F57" s="258"/>
      <c r="G57" s="25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3" t="s">
        <v>51</v>
      </c>
      <c r="C59" s="267"/>
      <c r="D59" s="267"/>
      <c r="E59" s="267"/>
      <c r="F59" s="264"/>
      <c r="G59" s="26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64"/>
      <c r="G60" s="26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64"/>
      <c r="G61" s="26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64"/>
      <c r="G62" s="26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64"/>
      <c r="G63" s="26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69"/>
      <c r="G64" s="26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6" t="s">
        <v>61</v>
      </c>
      <c r="B68" s="257"/>
      <c r="C68" s="257"/>
      <c r="D68" s="257"/>
      <c r="E68" s="257"/>
      <c r="F68" s="257"/>
      <c r="G68" s="277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8" t="s">
        <v>62</v>
      </c>
      <c r="C69" s="278"/>
      <c r="D69" s="278"/>
      <c r="E69" s="278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3" t="s">
        <v>64</v>
      </c>
      <c r="C70" s="263"/>
      <c r="D70" s="263"/>
      <c r="E70" s="263"/>
      <c r="F70" s="264"/>
      <c r="G70" s="26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9" t="s">
        <v>65</v>
      </c>
      <c r="C71" s="279"/>
      <c r="D71" s="279"/>
      <c r="E71" s="279"/>
      <c r="F71" s="269"/>
      <c r="G71" s="26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0" t="s">
        <v>66</v>
      </c>
      <c r="C72" s="280"/>
      <c r="D72" s="280"/>
      <c r="E72" s="280"/>
      <c r="F72" s="280"/>
      <c r="G72" s="28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1" t="s">
        <v>67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3"/>
      <c r="L73" s="82"/>
      <c r="M73" s="45"/>
      <c r="N73" s="77">
        <f>N72/3</f>
        <v>0</v>
      </c>
    </row>
    <row r="74" spans="1:14" ht="19.5" thickTop="1" thickBot="1" x14ac:dyDescent="0.3">
      <c r="A74" s="284"/>
      <c r="B74" s="285"/>
      <c r="C74" s="285"/>
      <c r="D74" s="285"/>
      <c r="E74" s="285"/>
      <c r="F74" s="285"/>
      <c r="G74" s="285"/>
      <c r="H74" s="285"/>
      <c r="I74" s="285"/>
      <c r="J74" s="286"/>
      <c r="K74" s="286"/>
      <c r="L74" s="82"/>
      <c r="M74" s="45"/>
      <c r="N74" s="161"/>
    </row>
    <row r="75" spans="1:14" ht="26.25" thickBot="1" x14ac:dyDescent="0.3">
      <c r="A75" s="287" t="s">
        <v>68</v>
      </c>
      <c r="B75" s="288"/>
      <c r="C75" s="288"/>
      <c r="D75" s="288"/>
      <c r="E75" s="288"/>
      <c r="F75" s="288"/>
      <c r="G75" s="28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90" t="s">
        <v>69</v>
      </c>
      <c r="C76" s="290"/>
      <c r="D76" s="290"/>
      <c r="E76" s="290"/>
      <c r="F76" s="291"/>
      <c r="G76" s="29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3" t="s">
        <v>70</v>
      </c>
      <c r="C77" s="263"/>
      <c r="D77" s="263"/>
      <c r="E77" s="263"/>
      <c r="F77" s="264"/>
      <c r="G77" s="29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9" t="s">
        <v>71</v>
      </c>
      <c r="C78" s="279"/>
      <c r="D78" s="279"/>
      <c r="E78" s="279"/>
      <c r="F78" s="269"/>
      <c r="G78" s="29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5" t="s">
        <v>72</v>
      </c>
      <c r="B79" s="296"/>
      <c r="C79" s="296"/>
      <c r="D79" s="296"/>
      <c r="E79" s="296"/>
      <c r="F79" s="296"/>
      <c r="G79" s="296"/>
      <c r="H79" s="29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8" t="s">
        <v>73</v>
      </c>
      <c r="B80" s="299"/>
      <c r="C80" s="299"/>
      <c r="D80" s="299"/>
      <c r="E80" s="299"/>
      <c r="F80" s="299"/>
      <c r="G80" s="299"/>
      <c r="H80" s="299"/>
      <c r="I80" s="299"/>
      <c r="J80" s="299"/>
      <c r="K80" s="30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1"/>
      <c r="F81" s="301"/>
      <c r="G81" s="301"/>
      <c r="H81" s="301"/>
      <c r="I81" s="301"/>
      <c r="J81" s="301"/>
      <c r="K81" s="301"/>
      <c r="L81" s="301"/>
      <c r="M81" s="301"/>
      <c r="N81" s="30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8" t="s">
        <v>74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2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2" t="s">
        <v>75</v>
      </c>
      <c r="B85" s="313"/>
      <c r="C85" s="313"/>
      <c r="D85" s="313"/>
      <c r="E85" s="313"/>
      <c r="F85" s="314"/>
      <c r="G85" s="315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6" t="s">
        <v>76</v>
      </c>
      <c r="C86" s="317"/>
      <c r="D86" s="317"/>
      <c r="E86" s="317"/>
      <c r="F86" s="318"/>
      <c r="G86" s="31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0" t="s">
        <v>78</v>
      </c>
      <c r="B88" s="321"/>
      <c r="C88" s="321"/>
      <c r="D88" s="321"/>
      <c r="E88" s="321"/>
      <c r="F88" s="321"/>
      <c r="G88" s="321"/>
      <c r="H88" s="321"/>
      <c r="I88" s="321"/>
      <c r="J88" s="32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3" t="s">
        <v>79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6" t="s">
        <v>23</v>
      </c>
      <c r="B92" s="327"/>
      <c r="C92" s="327"/>
      <c r="D92" s="327"/>
      <c r="E92" s="327"/>
      <c r="F92" s="327"/>
      <c r="G92" s="327"/>
      <c r="H92" s="327"/>
      <c r="I92" s="327"/>
      <c r="J92" s="328"/>
      <c r="K92" s="111"/>
      <c r="L92" s="111"/>
      <c r="M92" s="112"/>
      <c r="N92" s="113">
        <f>N40</f>
        <v>0</v>
      </c>
    </row>
    <row r="93" spans="1:14" ht="18" x14ac:dyDescent="0.25">
      <c r="A93" s="303" t="s">
        <v>80</v>
      </c>
      <c r="B93" s="304"/>
      <c r="C93" s="304"/>
      <c r="D93" s="304"/>
      <c r="E93" s="304"/>
      <c r="F93" s="304"/>
      <c r="G93" s="304"/>
      <c r="H93" s="304"/>
      <c r="I93" s="304"/>
      <c r="J93" s="305"/>
      <c r="K93" s="111"/>
      <c r="L93" s="111"/>
      <c r="M93" s="112"/>
      <c r="N93" s="114">
        <f>N66</f>
        <v>0</v>
      </c>
    </row>
    <row r="94" spans="1:14" ht="18" x14ac:dyDescent="0.25">
      <c r="A94" s="303" t="s">
        <v>81</v>
      </c>
      <c r="B94" s="304"/>
      <c r="C94" s="304"/>
      <c r="D94" s="304"/>
      <c r="E94" s="304"/>
      <c r="F94" s="304"/>
      <c r="G94" s="304"/>
      <c r="H94" s="304"/>
      <c r="I94" s="304"/>
      <c r="J94" s="305"/>
      <c r="K94" s="111"/>
      <c r="L94" s="111"/>
      <c r="M94" s="112"/>
      <c r="N94" s="115">
        <f>N73</f>
        <v>0</v>
      </c>
    </row>
    <row r="95" spans="1:14" ht="18" x14ac:dyDescent="0.25">
      <c r="A95" s="303" t="s">
        <v>82</v>
      </c>
      <c r="B95" s="304"/>
      <c r="C95" s="304"/>
      <c r="D95" s="304"/>
      <c r="E95" s="304"/>
      <c r="F95" s="304"/>
      <c r="G95" s="304"/>
      <c r="H95" s="304"/>
      <c r="I95" s="304"/>
      <c r="J95" s="305"/>
      <c r="K95" s="111"/>
      <c r="L95" s="111"/>
      <c r="M95" s="112"/>
      <c r="N95" s="116">
        <f>N80</f>
        <v>0</v>
      </c>
    </row>
    <row r="96" spans="1:14" ht="18.75" thickBot="1" x14ac:dyDescent="0.3">
      <c r="A96" s="306" t="s">
        <v>83</v>
      </c>
      <c r="B96" s="307"/>
      <c r="C96" s="307"/>
      <c r="D96" s="307"/>
      <c r="E96" s="307"/>
      <c r="F96" s="307"/>
      <c r="G96" s="307"/>
      <c r="H96" s="307"/>
      <c r="I96" s="307"/>
      <c r="J96" s="30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9" t="s">
        <v>84</v>
      </c>
      <c r="B97" s="310"/>
      <c r="C97" s="310"/>
      <c r="D97" s="310"/>
      <c r="E97" s="310"/>
      <c r="F97" s="310"/>
      <c r="G97" s="310"/>
      <c r="H97" s="310"/>
      <c r="I97" s="310"/>
      <c r="J97" s="31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EVALUACIÓN DEL PERFIL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2014-04-28T19:31:35Z</cp:lastPrinted>
  <dcterms:created xsi:type="dcterms:W3CDTF">2014-02-18T13:10:52Z</dcterms:created>
  <dcterms:modified xsi:type="dcterms:W3CDTF">2014-04-30T05:33:55Z</dcterms:modified>
</cp:coreProperties>
</file>